
<file path=[Content_Types].xml><?xml version="1.0" encoding="utf-8"?>
<Types xmlns="http://schemas.openxmlformats.org/package/2006/content-types">
  <Default Extension="emf" ContentType="image/x-emf"/>
  <Default Extension="jpeg" ContentType="image/jpeg"/>
  <Default Extension="JPG" ContentType="image/.jpg"/>
  <Default Extension="png" ContentType="image/png"/>
  <Default Extension="gif" ContentType="image/gif"/>
  <Default Extension="wmf" ContentType="image/x-wmf"/>
  <Default Extension="tiff" ContentType="image/tif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media/image548.webp" ContentType="image/webp"/>
  <Override PartName="/xl/media/image673.webp" ContentType="image/webp"/>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xmlns:mc="http://schemas.openxmlformats.org/markup-compatibility/2006" xmlns:x15="http://schemas.microsoft.com/office/spreadsheetml/2010/11/main" mc:Ignorable="x15">
  <fileVersion appName="xl" lastEdited="3" lowestEdited="5" rupBuild="9302"/>
  <workbookPr codeName="ThisWorkbook"/>
  <bookViews>
    <workbookView windowWidth="27945" windowHeight="12300" tabRatio="900" firstSheet="4" activeTab="6"/>
  </bookViews>
  <sheets>
    <sheet name="CU " sheetId="2" r:id="rId1"/>
    <sheet name="ZIEHL" sheetId="44" r:id="rId2"/>
    <sheet name="Weiguang" sheetId="54" r:id="rId3"/>
    <sheet name="QC" sheetId="57" r:id="rId4"/>
    <sheet name="Switch board" sheetId="55" r:id="rId5"/>
    <sheet name="ALUMINIUM PLATE" sheetId="63" r:id="rId6"/>
    <sheet name="ALL NEW COMP" sheetId="23" r:id="rId7"/>
    <sheet name="ZX" sheetId="74" r:id="rId8"/>
    <sheet name="Small comp" sheetId="59" r:id="rId9"/>
    <sheet name="WELZER" sheetId="27" r:id="rId10"/>
    <sheet name="FLAKE ICE" sheetId="26" r:id="rId11"/>
    <sheet name="BITZER" sheetId="25" r:id="rId12"/>
    <sheet name="Heat plate" sheetId="48" r:id="rId13"/>
    <sheet name="RECOND COMP" sheetId="30" r:id="rId14"/>
    <sheet name="REFCOMP" sheetId="64" r:id="rId15"/>
    <sheet name="danfoss,sagi" sheetId="41" r:id="rId16"/>
    <sheet name="VALVE" sheetId="61" r:id="rId17"/>
    <sheet name="Oil separator" sheetId="43" r:id="rId18"/>
    <sheet name="HUB" sheetId="65" r:id="rId19"/>
    <sheet name="fitting" sheetId="62" r:id="rId20"/>
    <sheet name="Wefoam" sheetId="68" r:id="rId21"/>
    <sheet name="QUICKOOL" sheetId="70" r:id="rId22"/>
    <sheet name="RACK" sheetId="72" r:id="rId23"/>
  </sheets>
  <externalReferences>
    <externalReference r:id="rId24"/>
    <externalReference r:id="rId25"/>
  </externalReferenc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4F4D5FD4221844B3BAC4C5FCB86F69E3" descr="907a87c88973036d11d63d5679eb399"/>
        <xdr:cNvPicPr>
          <a:picLocks noChangeAspect="1"/>
        </xdr:cNvPicPr>
      </xdr:nvPicPr>
      <xdr:blipFill>
        <a:blip r:embed="rId1"/>
        <a:stretch>
          <a:fillRect/>
        </a:stretch>
      </xdr:blipFill>
      <xdr:spPr>
        <a:xfrm>
          <a:off x="3429000" y="58420"/>
          <a:ext cx="7543800" cy="10058400"/>
        </a:xfrm>
        <a:prstGeom prst="rect">
          <a:avLst/>
        </a:prstGeom>
      </xdr:spPr>
    </xdr:pic>
  </etc:cellImage>
  <etc:cellImage>
    <xdr:pic>
      <xdr:nvPicPr>
        <xdr:cNvPr id="10" name="ID_6FC152D1CE6B42CB8D590A2DA910557B" descr="f07743e2338377f7501a6a66d80f643"/>
        <xdr:cNvPicPr>
          <a:picLocks noChangeAspect="1"/>
        </xdr:cNvPicPr>
      </xdr:nvPicPr>
      <xdr:blipFill>
        <a:blip r:embed="rId2"/>
        <a:stretch>
          <a:fillRect/>
        </a:stretch>
      </xdr:blipFill>
      <xdr:spPr>
        <a:xfrm>
          <a:off x="3519805" y="5210810"/>
          <a:ext cx="2035175" cy="1475740"/>
        </a:xfrm>
        <a:prstGeom prst="rect">
          <a:avLst/>
        </a:prstGeom>
      </xdr:spPr>
    </xdr:pic>
  </etc:cellImage>
  <etc:cellImage>
    <xdr:pic>
      <xdr:nvPicPr>
        <xdr:cNvPr id="9" name="ID_5B50BE1DB98C4567993D6A5F26792F33" descr="f4cb00343412bdea011aa6a07fceb38"/>
        <xdr:cNvPicPr>
          <a:picLocks noChangeAspect="1"/>
        </xdr:cNvPicPr>
      </xdr:nvPicPr>
      <xdr:blipFill>
        <a:blip r:embed="rId3"/>
        <a:stretch>
          <a:fillRect/>
        </a:stretch>
      </xdr:blipFill>
      <xdr:spPr>
        <a:xfrm>
          <a:off x="3848100" y="1009650"/>
          <a:ext cx="3702050" cy="2772410"/>
        </a:xfrm>
        <a:prstGeom prst="rect">
          <a:avLst/>
        </a:prstGeom>
      </xdr:spPr>
    </xdr:pic>
  </etc:cellImage>
  <etc:cellImage>
    <xdr:pic>
      <xdr:nvPicPr>
        <xdr:cNvPr id="3" name="ID_26C9986488344784A3A12DBC0C0B5F4D"/>
        <xdr:cNvPicPr>
          <a:picLocks noChangeAspect="1"/>
        </xdr:cNvPicPr>
      </xdr:nvPicPr>
      <xdr:blipFill>
        <a:blip r:embed="rId4"/>
        <a:stretch>
          <a:fillRect/>
        </a:stretch>
      </xdr:blipFill>
      <xdr:spPr>
        <a:xfrm>
          <a:off x="7075805" y="2026285"/>
          <a:ext cx="1557655" cy="1614805"/>
        </a:xfrm>
        <a:prstGeom prst="rect">
          <a:avLst/>
        </a:prstGeom>
        <a:noFill/>
        <a:ln w="9525">
          <a:noFill/>
        </a:ln>
      </xdr:spPr>
    </xdr:pic>
  </etc:cellImage>
  <etc:cellImage>
    <xdr:pic>
      <xdr:nvPicPr>
        <xdr:cNvPr id="8" name="ID_65FA1E08635043859F11F6AEACBF64C9" descr="1fe750fa51ac68289dee8f7a89f8448"/>
        <xdr:cNvPicPr>
          <a:picLocks noChangeAspect="1"/>
        </xdr:cNvPicPr>
      </xdr:nvPicPr>
      <xdr:blipFill>
        <a:blip r:embed="rId5"/>
        <a:stretch>
          <a:fillRect/>
        </a:stretch>
      </xdr:blipFill>
      <xdr:spPr>
        <a:xfrm>
          <a:off x="3613150" y="4366260"/>
          <a:ext cx="4438650" cy="3511550"/>
        </a:xfrm>
        <a:prstGeom prst="rect">
          <a:avLst/>
        </a:prstGeom>
      </xdr:spPr>
    </xdr:pic>
  </etc:cellImage>
  <etc:cellImage>
    <xdr:pic>
      <xdr:nvPicPr>
        <xdr:cNvPr id="4" name="ID_0E87DF8BB7EC46E5880226BA3CE7A3E0" descr="e4bccd889d8ef07b86e627e5699582e"/>
        <xdr:cNvPicPr>
          <a:picLocks noChangeAspect="1"/>
        </xdr:cNvPicPr>
      </xdr:nvPicPr>
      <xdr:blipFill>
        <a:blip r:embed="rId6"/>
        <a:stretch>
          <a:fillRect/>
        </a:stretch>
      </xdr:blipFill>
      <xdr:spPr>
        <a:xfrm>
          <a:off x="3536950" y="1409700"/>
          <a:ext cx="2717800" cy="1606550"/>
        </a:xfrm>
        <a:prstGeom prst="rect">
          <a:avLst/>
        </a:prstGeom>
      </xdr:spPr>
    </xdr:pic>
  </etc:cellImage>
</etc:cellImages>
</file>

<file path=xl/sharedStrings.xml><?xml version="1.0" encoding="utf-8"?>
<sst xmlns="http://schemas.openxmlformats.org/spreadsheetml/2006/main" count="1908" uniqueCount="1398">
  <si>
    <t>PIC</t>
  </si>
  <si>
    <t>9FPI INLET GROOVE FIN CONDENSER COIL COMPLETE SET  C/W AXIAL FAN SETS, RECEIVER TANK &amp; IRON BASE</t>
  </si>
  <si>
    <t xml:space="preserve">IRON BASE </t>
  </si>
  <si>
    <t>IRON BRACKET</t>
  </si>
  <si>
    <t>Airmender receiver tank flare type</t>
  </si>
  <si>
    <t>Receiver tank welding type</t>
  </si>
  <si>
    <t>VERTICAL TYPE RECEIVER TANK</t>
  </si>
  <si>
    <t>WATER COOLED CONDENSER</t>
  </si>
  <si>
    <t>cs condenser fin wide</t>
  </si>
  <si>
    <t>Steel condenser</t>
  </si>
  <si>
    <t>COUNTER CS CONDENSER</t>
  </si>
  <si>
    <t>COMERCIAL REFRIGERATOR CONDENSER COIL  3.5mm</t>
  </si>
  <si>
    <t>Aquarium chiller condenser set</t>
  </si>
  <si>
    <t>37*11*22</t>
  </si>
  <si>
    <t>37*11*23</t>
  </si>
  <si>
    <t>39.5*12*24.5</t>
  </si>
  <si>
    <t>44*16*30</t>
  </si>
  <si>
    <t>Condenser set c/w metal casing like aircond unit</t>
  </si>
  <si>
    <t>30*10.5*21</t>
  </si>
  <si>
    <t>38*14.5*32</t>
  </si>
  <si>
    <t>38*14.5*33</t>
  </si>
  <si>
    <t>38*14.5*50</t>
  </si>
  <si>
    <t>38*14.5*51</t>
  </si>
  <si>
    <t>38*14.5*52</t>
  </si>
  <si>
    <t xml:space="preserve">Top flow fan condenser set c/w metal casing like aircond unit </t>
  </si>
  <si>
    <t>2*500</t>
  </si>
  <si>
    <t>2*630</t>
  </si>
  <si>
    <t>Ceiling type evaporator use for comercial refrigerator  - 25'C ~ 0'C</t>
  </si>
  <si>
    <t>new model uc heater</t>
  </si>
  <si>
    <t>5 X 10 X 4R</t>
  </si>
  <si>
    <t xml:space="preserve"> COOLING COIL C/W DRAIN PAN      ( 有水盘 )</t>
  </si>
  <si>
    <t xml:space="preserve">5 X 14 X 4R </t>
  </si>
  <si>
    <t>1/4hp</t>
  </si>
  <si>
    <t>1 door (360l)</t>
  </si>
  <si>
    <t>1/3hp</t>
  </si>
  <si>
    <t>1 door (400l)</t>
  </si>
  <si>
    <t>FOOK MEI</t>
  </si>
  <si>
    <t>1/2HP</t>
  </si>
  <si>
    <t>2 door (1050l)</t>
  </si>
  <si>
    <t xml:space="preserve">5 X 20 X 4R </t>
  </si>
  <si>
    <t>1/2HP (B)</t>
  </si>
  <si>
    <t xml:space="preserve">5 X 23 X 4R </t>
  </si>
  <si>
    <t>MCE</t>
  </si>
  <si>
    <t>1/2hp-3/4hp</t>
  </si>
  <si>
    <t>3 door (1480l)</t>
  </si>
  <si>
    <t>5 X 33 X 4R ( 有水盘 )</t>
  </si>
  <si>
    <t>COOLING COIL        ( 无水盘 )</t>
  </si>
  <si>
    <t>1HP</t>
  </si>
  <si>
    <t>4 door (1480l)</t>
  </si>
  <si>
    <t xml:space="preserve">5 X 48 X 4R </t>
  </si>
  <si>
    <t>5 X 10 X 4R ( 无水盘 )</t>
  </si>
  <si>
    <t>5 X 14 X 4R ( 无水盘 )</t>
  </si>
  <si>
    <r>
      <rPr>
        <i/>
        <sz val="8"/>
        <rFont val="Arial"/>
        <charset val="134"/>
      </rPr>
      <t xml:space="preserve">5 X 16 X 4R ( </t>
    </r>
    <r>
      <rPr>
        <i/>
        <sz val="8"/>
        <rFont val="SimSun"/>
        <charset val="134"/>
      </rPr>
      <t>无水盘</t>
    </r>
    <r>
      <rPr>
        <i/>
        <sz val="8"/>
        <rFont val="Arial"/>
        <charset val="134"/>
      </rPr>
      <t xml:space="preserve"> )</t>
    </r>
  </si>
  <si>
    <t>5 X 20 X 4R ( 无水盘 )</t>
  </si>
  <si>
    <r>
      <rPr>
        <i/>
        <sz val="8"/>
        <rFont val="Arial"/>
        <charset val="134"/>
      </rPr>
      <t xml:space="preserve">5 X 23X 4R ( </t>
    </r>
    <r>
      <rPr>
        <i/>
        <sz val="8"/>
        <rFont val="SimSun"/>
        <charset val="134"/>
      </rPr>
      <t>无水盘</t>
    </r>
    <r>
      <rPr>
        <i/>
        <sz val="8"/>
        <rFont val="Arial"/>
        <charset val="134"/>
      </rPr>
      <t xml:space="preserve"> )</t>
    </r>
  </si>
  <si>
    <t>5 X 33 X 4R ( 无水盘 )</t>
  </si>
  <si>
    <t>1 1/4hp</t>
  </si>
  <si>
    <t>1 3/4hp</t>
  </si>
  <si>
    <t>3/4hp frezzer</t>
  </si>
  <si>
    <t>1 door frezzer(400l)</t>
  </si>
  <si>
    <t>1hp frezzer</t>
  </si>
  <si>
    <t>2 door frezzer(1050l)</t>
  </si>
  <si>
    <t>5 x 6 x 22 (30u)</t>
  </si>
  <si>
    <t>fook mei</t>
  </si>
  <si>
    <t>1.5hp frezzer</t>
  </si>
  <si>
    <t>3 door frezzer(1480l)</t>
  </si>
  <si>
    <t>5 x 6 x 33 (30u)</t>
  </si>
  <si>
    <t>1/2hp</t>
  </si>
  <si>
    <t>4 x 4 x 814</t>
  </si>
  <si>
    <t>4 x 32 x 4R</t>
  </si>
  <si>
    <t>1.5HP</t>
  </si>
  <si>
    <t>3/8~1/2hp</t>
  </si>
  <si>
    <t>1.8,2.1 chiller,1.2,1.5 frezzer</t>
  </si>
  <si>
    <t>3/4hp</t>
  </si>
  <si>
    <t>1.8,2.1 counter frezzer</t>
  </si>
  <si>
    <t>1.2,1.5m counter chiller</t>
  </si>
  <si>
    <t>8 x 11 x 3R (280)</t>
  </si>
  <si>
    <t>blast coil</t>
  </si>
  <si>
    <t>wall plug</t>
  </si>
  <si>
    <t>water chiller condenser</t>
  </si>
  <si>
    <t xml:space="preserve">CYQ75-580 </t>
  </si>
  <si>
    <t>CYQ75-650</t>
  </si>
  <si>
    <t xml:space="preserve">CYQ75-820 </t>
  </si>
  <si>
    <t xml:space="preserve">CYQ75-1100 </t>
  </si>
  <si>
    <t>cr105</t>
  </si>
  <si>
    <t>cr106</t>
  </si>
  <si>
    <t>cr107</t>
  </si>
  <si>
    <t>cr108</t>
  </si>
  <si>
    <t>bcu36</t>
  </si>
  <si>
    <t>bcu40</t>
  </si>
  <si>
    <t>bcu50</t>
  </si>
  <si>
    <t>bcu64</t>
  </si>
  <si>
    <t>bcu72,100</t>
  </si>
  <si>
    <t>ice cube condenser</t>
  </si>
  <si>
    <t>ITEM CODE</t>
  </si>
  <si>
    <t>GUARANTEE GENUINE GERMANY FAN SETS</t>
  </si>
  <si>
    <t>PH &amp; Voltage</t>
  </si>
  <si>
    <t>BRAND</t>
  </si>
  <si>
    <t>1Pallet quantity</t>
  </si>
  <si>
    <t>PICTURE</t>
  </si>
  <si>
    <t>Ziehhlabegg</t>
  </si>
  <si>
    <t xml:space="preserve">EBM </t>
  </si>
  <si>
    <t>PRICE VALID : Ex-factory at K.L  price</t>
  </si>
  <si>
    <t>DECRIPTION</t>
  </si>
  <si>
    <t>WEIGUANG AXIAL FAN SETS 1PH &amp; 3PH (230V , 380V ~ 415V)</t>
  </si>
  <si>
    <t>WEIGUANG heavy duty fan sets 1PH &amp; 3PH (230V , 380V ~ 415V)S/Steel fan blade &amp; guard</t>
  </si>
  <si>
    <t>WEIGUANG end plate TYPE  FAN SETS 1PH &amp; 3PH (230V , 380V ~ 415V)</t>
  </si>
  <si>
    <t>AIR DIRECTOR</t>
  </si>
  <si>
    <t>BEARING TYPE</t>
  </si>
  <si>
    <t>SHADED POLE MOTOR</t>
  </si>
  <si>
    <t>RING</t>
  </si>
  <si>
    <t>FAN GUARD</t>
  </si>
  <si>
    <t>FAN BLADE</t>
  </si>
  <si>
    <t>Video Fan (Sleeve (Bearing type)</t>
  </si>
  <si>
    <t>Video Fan (Bearing type)</t>
  </si>
  <si>
    <t>Shaded pole motor c/w 124mm fan blade</t>
  </si>
  <si>
    <t>PRICE VALID : For intend order only and ex-factory at K.L  price</t>
  </si>
  <si>
    <t>NEW QC UNIT BLOWER (FREEZER) MODEL</t>
  </si>
  <si>
    <t>COMPRESSOR TO MATCH</t>
  </si>
  <si>
    <t>FREEZER - 5'C ~ - 25'C ( 7mm ~ 9mm  Fin Spacing)  Unit blower with EBM / AXIAL FAN SETS</t>
  </si>
  <si>
    <t>CHILLER +15'C ~ 0'C  ( 6mm  Fin Spacing)  Unit blower with EBM / AXIAL FAN SETS W/O HEATER</t>
  </si>
  <si>
    <t>Blast frezzer -5'C ~-40'C (9/18mm Fin Spacing)EBM fan sets, water defrost available,hot gas defrost and heater defrost available</t>
  </si>
  <si>
    <t xml:space="preserve"> +0'C ~- 8'C  (6mm  Fin Spacing) usage for processing empty room with heater defrost c/w Axial fan sets </t>
  </si>
  <si>
    <t xml:space="preserve"> +0'C ~-8'C  (6mm  Fin Spacing) usage for processing empty room with heater defrost c/w Axial fan sets  6pole</t>
  </si>
  <si>
    <t>FREEZER - 5'C ~ - 25'C ( 6mm  Fin Spacing)  Unit blower with AXIAL FAN SETS</t>
  </si>
  <si>
    <t>Orifice no</t>
  </si>
  <si>
    <t>TX,TS rated capacity in ton</t>
  </si>
  <si>
    <t>R22</t>
  </si>
  <si>
    <t>R404A,507</t>
  </si>
  <si>
    <t>R407C</t>
  </si>
  <si>
    <t>TEX5,TES5 rated capacity in ton</t>
  </si>
  <si>
    <t>tes12 (5)</t>
  </si>
  <si>
    <t>tes12 (6)</t>
  </si>
  <si>
    <t>DESCRIPTION</t>
  </si>
  <si>
    <t>( KW,HP,AMP)</t>
  </si>
  <si>
    <t>Packing per ctn</t>
  </si>
  <si>
    <t>Picture</t>
  </si>
  <si>
    <t>ORIGINAL SCNEIDER CONTACTOR</t>
  </si>
  <si>
    <t>2.5 , 3 , 6</t>
  </si>
  <si>
    <t>4 , 5.5 , 9</t>
  </si>
  <si>
    <t>5.5 , 7.5 , 12</t>
  </si>
  <si>
    <t>7.5 , 10 , 18</t>
  </si>
  <si>
    <t>11 , 15 , 22</t>
  </si>
  <si>
    <t>15 , 20 , 32</t>
  </si>
  <si>
    <t>16 , 20 , 38</t>
  </si>
  <si>
    <t>18 , 25 , 40</t>
  </si>
  <si>
    <t>25 , 30 , 50</t>
  </si>
  <si>
    <t>30 , 35 , 65</t>
  </si>
  <si>
    <t>ORIGINAL SCNEIDER OVERLOAD</t>
  </si>
  <si>
    <t>0.6 ~  1 amp</t>
  </si>
  <si>
    <t>1  ~  1.6 amp</t>
  </si>
  <si>
    <t>1.6 ~ 2.5 amp</t>
  </si>
  <si>
    <t>2.5 ~ 4 amp</t>
  </si>
  <si>
    <t>4 ~ 6 amp</t>
  </si>
  <si>
    <t>5.5 ~ 8 amp</t>
  </si>
  <si>
    <t>7 ~ 10 amp</t>
  </si>
  <si>
    <t>9 ~ 13 amp</t>
  </si>
  <si>
    <t>12 ~ 18 amp</t>
  </si>
  <si>
    <t>16 ~ 24 amp</t>
  </si>
  <si>
    <t>23 ~ 32 amp</t>
  </si>
  <si>
    <t>30 ~ 38 amp</t>
  </si>
  <si>
    <t>37 ~ 50 amp</t>
  </si>
  <si>
    <t>48 ~ 65 amp</t>
  </si>
  <si>
    <t>55 ~ 70 amp</t>
  </si>
  <si>
    <t>ORIGINAL NEW SERIES SCNEIDER CONTACTOR</t>
  </si>
  <si>
    <t>20 ,25 , 38</t>
  </si>
  <si>
    <t>25 ,30 , 40</t>
  </si>
  <si>
    <t>30 , 40 , 50</t>
  </si>
  <si>
    <t>40 , 55 , 65</t>
  </si>
  <si>
    <t>ORIGINAL NEW SERIES SCNEIDER OVERLOAD</t>
  </si>
  <si>
    <t>30 ~ 40 amp</t>
  </si>
  <si>
    <t>SW-0/3H</t>
  </si>
  <si>
    <t>SW-4-0/3H</t>
  </si>
  <si>
    <t>SW-4-1/3H</t>
  </si>
  <si>
    <t>SW-N1/3H</t>
  </si>
  <si>
    <t>SW-N2/3H</t>
  </si>
  <si>
    <t>SW-N2S/3H</t>
  </si>
  <si>
    <t>SW-N4/3H</t>
  </si>
  <si>
    <t>SW-N8/3H</t>
  </si>
  <si>
    <t>SW-N11/3H</t>
  </si>
  <si>
    <t>FUJI OVERLOAD</t>
  </si>
  <si>
    <t>TK-0N</t>
  </si>
  <si>
    <t>TK-5-1N</t>
  </si>
  <si>
    <t>TK-N2</t>
  </si>
  <si>
    <t>TK-N3</t>
  </si>
  <si>
    <t>TK-N5</t>
  </si>
  <si>
    <t>TK-N12</t>
  </si>
  <si>
    <t>INVERTER 415v/3ph</t>
  </si>
  <si>
    <t>5.5 (A)</t>
  </si>
  <si>
    <t>9.7 (A)</t>
  </si>
  <si>
    <t>13 (A)</t>
  </si>
  <si>
    <t>18(A)</t>
  </si>
  <si>
    <t>4ves7y</t>
  </si>
  <si>
    <t>24(A)</t>
  </si>
  <si>
    <t>4tes9y,4pes12y</t>
  </si>
  <si>
    <t>30(A)</t>
  </si>
  <si>
    <t>4nes14y</t>
  </si>
  <si>
    <t>38(A)</t>
  </si>
  <si>
    <t>4he18y</t>
  </si>
  <si>
    <t>45(A)</t>
  </si>
  <si>
    <t>4ge23y</t>
  </si>
  <si>
    <t>60(A)</t>
  </si>
  <si>
    <t>6he28y</t>
  </si>
  <si>
    <t>75(A)</t>
  </si>
  <si>
    <t>6ge34y</t>
  </si>
  <si>
    <t>91(A)</t>
  </si>
  <si>
    <t>6fe44y</t>
  </si>
  <si>
    <t>112(A)</t>
  </si>
  <si>
    <t>150(A)</t>
  </si>
  <si>
    <t>176(A)</t>
  </si>
  <si>
    <t>210(A)</t>
  </si>
  <si>
    <t>253(A)</t>
  </si>
  <si>
    <t>304(A)</t>
  </si>
  <si>
    <t>377(A)</t>
  </si>
  <si>
    <t>LS CONTACTOR</t>
  </si>
  <si>
    <t>18.5 , 25 , 40</t>
  </si>
  <si>
    <t>22 , 30 , 50</t>
  </si>
  <si>
    <t>Auxillary contact</t>
  </si>
  <si>
    <t>MY4NJ</t>
  </si>
  <si>
    <t>CKC TIMER</t>
  </si>
  <si>
    <t>3PH Protection Relay</t>
  </si>
  <si>
    <t>24Hour Timer</t>
  </si>
  <si>
    <t>PILOT LAMP 22MM</t>
  </si>
  <si>
    <t>SALZER</t>
  </si>
  <si>
    <t>CHNT mccb</t>
  </si>
  <si>
    <t>NXM-125S-3300</t>
  </si>
  <si>
    <t>NM1LE-250S/4300A</t>
  </si>
  <si>
    <t>SHUNT TRIP</t>
  </si>
  <si>
    <t>Terasaki mccb</t>
  </si>
  <si>
    <t>SCNEIDER</t>
  </si>
  <si>
    <t>elitech s.board</t>
  </si>
  <si>
    <t>1-3hp chiller 1ph s.board</t>
  </si>
  <si>
    <t>Dol control panel c/w digital controller, scneider mcb (1ph)</t>
  </si>
  <si>
    <t>(2 - 3.5)</t>
  </si>
  <si>
    <t>45*40*18</t>
  </si>
  <si>
    <t>Dol control panel c/w 3ph protection relay,on/off isolator and digital controller (SCNEIDER MCB,ELCB)</t>
  </si>
  <si>
    <t xml:space="preserve">(4 - 6.5) </t>
  </si>
  <si>
    <t>(7.5 - 12)</t>
  </si>
  <si>
    <t>50*45*18</t>
  </si>
  <si>
    <t>For showcase w/o digital thermostat,fan contactor,heater contactor (only compressor contactor)</t>
  </si>
  <si>
    <t>40*30*15</t>
  </si>
  <si>
    <t>Dol control panel for BCU indoor unit c/w digital controller, (SCNEIDER MCB,ELCB)</t>
  </si>
  <si>
    <t>PART WINDING control panel c/w 3ph protection relay, digital controller  and (SCNEIDER MCB,ELCB)</t>
  </si>
  <si>
    <t>(7.5 - 14)</t>
  </si>
  <si>
    <t>60*50*20</t>
  </si>
  <si>
    <t>(15 - 23)</t>
  </si>
  <si>
    <t>(25 - 34)</t>
  </si>
  <si>
    <t>60*60*20</t>
  </si>
  <si>
    <t>(35 - 50)</t>
  </si>
  <si>
    <t>AUTO TRAN control panel c/w 3ph protection relay,digital controller and (SCNEIDER MCB,ELCB)</t>
  </si>
  <si>
    <t>(15 - 20)</t>
  </si>
  <si>
    <t>(25 - 30)</t>
  </si>
  <si>
    <t>70*60*25</t>
  </si>
  <si>
    <t>Dol &amp; Part winding flake ice board control panel c/w 3ph protection relay,on/off isolator and (SCNEIDER MCB,ELCB)</t>
  </si>
  <si>
    <t>Dol control panel c/w 3ph protection relay,on/off isolator and Danfoss digital controller (CLEAR STOCK)</t>
  </si>
  <si>
    <t xml:space="preserve">(4 - 7.5) </t>
  </si>
  <si>
    <t>50*40*18</t>
  </si>
  <si>
    <t>400x200mm</t>
  </si>
  <si>
    <t>canopy</t>
  </si>
  <si>
    <t>400x250mm</t>
  </si>
  <si>
    <t>500x250mm</t>
  </si>
  <si>
    <t>600x250mm</t>
  </si>
  <si>
    <t>110X150X70mm</t>
  </si>
  <si>
    <t>Plastic enclosure, without mounting plate</t>
  </si>
  <si>
    <t>140X190X70mm</t>
  </si>
  <si>
    <t>190X240X90mm</t>
  </si>
  <si>
    <t>190x240x160mm</t>
  </si>
  <si>
    <t>220X300X120mm</t>
  </si>
  <si>
    <t>300X380X120mm</t>
  </si>
  <si>
    <t>300X380X160mm</t>
  </si>
  <si>
    <t>450*400*180</t>
  </si>
  <si>
    <t>C/W front door</t>
  </si>
  <si>
    <t>600*600*200</t>
  </si>
  <si>
    <t>40/30/15</t>
  </si>
  <si>
    <t>2hp - 3.5hp</t>
  </si>
  <si>
    <t>for chiller</t>
  </si>
  <si>
    <t>chnt cost</t>
  </si>
  <si>
    <t xml:space="preserve">ALL scneider </t>
  </si>
  <si>
    <t>showcase</t>
  </si>
  <si>
    <t>bcu indoor board coldroom</t>
  </si>
  <si>
    <t>flake ice 4-6t part winding</t>
  </si>
  <si>
    <t>m.contactor 06/09 for fan</t>
  </si>
  <si>
    <t>40*30*15 s.board</t>
  </si>
  <si>
    <t>m.contactor 12 for comp</t>
  </si>
  <si>
    <t>comp overload 6-9</t>
  </si>
  <si>
    <t>fan overload 1.6-2.5</t>
  </si>
  <si>
    <t>pilot lamp</t>
  </si>
  <si>
    <t>timer minute</t>
  </si>
  <si>
    <t>on/off small</t>
  </si>
  <si>
    <t>digital DIXELL XR02</t>
  </si>
  <si>
    <t>mcb 3 pole 32amp</t>
  </si>
  <si>
    <t>mcb 1 pole 16amp</t>
  </si>
  <si>
    <t>terminal pin 8pin 25a</t>
  </si>
  <si>
    <t>3ph phase relay</t>
  </si>
  <si>
    <t>s.board 450x400x180</t>
  </si>
  <si>
    <t>ELCB 40AMP</t>
  </si>
  <si>
    <t>wire and labour</t>
  </si>
  <si>
    <t>TOTAL</t>
  </si>
  <si>
    <t>1-6hp chiller</t>
  </si>
  <si>
    <t>1ph</t>
  </si>
  <si>
    <t xml:space="preserve">0.75mm wire </t>
  </si>
  <si>
    <t xml:space="preserve">1.5mm wire </t>
  </si>
  <si>
    <t xml:space="preserve">2.5mm wire </t>
  </si>
  <si>
    <t xml:space="preserve">4mm wire </t>
  </si>
  <si>
    <t>4hp - 6.5hp</t>
  </si>
  <si>
    <t>for showcase 4-6.5hp</t>
  </si>
  <si>
    <t>for showcase 7.5-12hp part winding</t>
  </si>
  <si>
    <t>m.contactor 18 for comp</t>
  </si>
  <si>
    <t>comp overload 12-18</t>
  </si>
  <si>
    <t>fan overload 2.5-4</t>
  </si>
  <si>
    <t>8-10hp frezzer</t>
  </si>
  <si>
    <t xml:space="preserve">6mm wire </t>
  </si>
  <si>
    <t>7.5HP - 14HP</t>
  </si>
  <si>
    <t>PART WINDING (CHILLER)</t>
  </si>
  <si>
    <t>scneider cost</t>
  </si>
  <si>
    <t>m.contactor 06/09 for blower fan</t>
  </si>
  <si>
    <t>m.contactor 06/09 for cond fan</t>
  </si>
  <si>
    <t>comp overload 6-13</t>
  </si>
  <si>
    <t>fan overload 2.5-4 , 5-8 blower</t>
  </si>
  <si>
    <t>on/off small SALZER</t>
  </si>
  <si>
    <t>mcb 3 pole 40amp</t>
  </si>
  <si>
    <t>terminal pin 8pin 25A</t>
  </si>
  <si>
    <t>s.board 600x500x200</t>
  </si>
  <si>
    <t>MCCB on/off 40amp</t>
  </si>
  <si>
    <t>TIMER</t>
  </si>
  <si>
    <t>15HP - 23HP</t>
  </si>
  <si>
    <t>1pcs</t>
  </si>
  <si>
    <t>m.contactor 09 for blower fan</t>
  </si>
  <si>
    <t>m.contactor 09 for cond fan</t>
  </si>
  <si>
    <t>m.contactor 32 for comp</t>
  </si>
  <si>
    <t>comp overload 12-26</t>
  </si>
  <si>
    <t>fan overload 4-6</t>
  </si>
  <si>
    <t>1pc</t>
  </si>
  <si>
    <t>maxguard mcb 3 pole 40amp</t>
  </si>
  <si>
    <t>maxguard mcb 1 pole 16amp</t>
  </si>
  <si>
    <t>MCCB on/off 63amp</t>
  </si>
  <si>
    <t>ELCB 63AMP</t>
  </si>
  <si>
    <t>25HP - 34HP</t>
  </si>
  <si>
    <t>comp overload 23-32</t>
  </si>
  <si>
    <t>scneider mcb 3 pole 40amp</t>
  </si>
  <si>
    <t>scneider mcb 1 pole 6amp</t>
  </si>
  <si>
    <t>s.board 600x600x200</t>
  </si>
  <si>
    <t>ELCB 100AMP</t>
  </si>
  <si>
    <t>35HP - 50HP</t>
  </si>
  <si>
    <t>m.contactor 50 for comp</t>
  </si>
  <si>
    <t>comp overload 37-50</t>
  </si>
  <si>
    <t>maxguard mcb 3 pole 32amp/50amp</t>
  </si>
  <si>
    <t>AUTO TRANFORMER (CHILLER)</t>
  </si>
  <si>
    <t>m.contactor 22/25 for comp</t>
  </si>
  <si>
    <t>maxguard mcb 3 pole 32amp</t>
  </si>
  <si>
    <t>FUSE 32AMP</t>
  </si>
  <si>
    <t>AUTO TRAN 11KW</t>
  </si>
  <si>
    <t>comp overload 30-40AMP</t>
  </si>
  <si>
    <t xml:space="preserve">AUTO TRAN </t>
  </si>
  <si>
    <t>m.contactor 50/65 for comp</t>
  </si>
  <si>
    <t>comp overload 37-65amp</t>
  </si>
  <si>
    <t>maxguard mcb 1 pole 6amp</t>
  </si>
  <si>
    <t>s.board 700x600x250</t>
  </si>
  <si>
    <t>picture</t>
  </si>
  <si>
    <t>*The aluminium plate is with 250psi internal to test leaking</t>
  </si>
  <si>
    <t>PRICE VALID : Ex-factory KL</t>
  </si>
  <si>
    <t>c/w contactor,solenoid valve,3ph relay protection,timer delay</t>
  </si>
  <si>
    <t>c/w contactor,overload,3ph relay,timer delay w/o solenoid valve</t>
  </si>
  <si>
    <t>w/o contactor acc,solenoid valve</t>
  </si>
  <si>
    <t>HP</t>
  </si>
  <si>
    <t>High side / Low side copper pipe</t>
  </si>
  <si>
    <t>1 pallet quantity</t>
  </si>
  <si>
    <r>
      <rPr>
        <i/>
        <sz val="8"/>
        <rFont val="Arial"/>
        <charset val="134"/>
      </rPr>
      <t xml:space="preserve">BTU/HR AT </t>
    </r>
    <r>
      <rPr>
        <i/>
        <sz val="8"/>
        <color rgb="FFFF0000"/>
        <rFont val="Arial"/>
        <charset val="134"/>
      </rPr>
      <t>0c/</t>
    </r>
    <r>
      <rPr>
        <i/>
        <sz val="8"/>
        <color rgb="FF0000FF"/>
        <rFont val="Arial"/>
        <charset val="134"/>
      </rPr>
      <t xml:space="preserve"> -25c</t>
    </r>
  </si>
  <si>
    <t>ACC OF REF</t>
  </si>
  <si>
    <t>acc</t>
  </si>
  <si>
    <t>MANEUROP ORIGINAL NEW COMPRESSOR (R22) (15c ~ -25c) c/w service valve,QC oil separator</t>
  </si>
  <si>
    <t>All danfoss acc filter drier,sight glass,hand valve,hi-lo control,QC oil sep,suction acc and etc.</t>
  </si>
  <si>
    <t>MANEUROP ORIGINAL NEW COMPRESSOR (R404,507,134) (15c ~ -25c) c/w service valve,QC oil separator</t>
  </si>
  <si>
    <t>All danfoss acc filter drier,sight glass,hand valve,hi-lo control and etc.</t>
  </si>
  <si>
    <t>Copeland R22 med temp c/w QC oil separator</t>
  </si>
  <si>
    <t>All danfoss acc filter drier,sight glass,hand valve,solenoid valve,hi-lo control,QC oil sep</t>
  </si>
  <si>
    <t>Copeland R404,R507,R22 MED TEMP c/w OIL SEPARATOR</t>
  </si>
  <si>
    <t>R404,R507 MED TEMP COMP c/w service valve c/w QC OIL SEPARATOR</t>
  </si>
  <si>
    <t>R404,R507 LOW TEMP COMP c/w service valve , QC OIL SEPARATOR &amp; Suction acc</t>
  </si>
  <si>
    <t>All danfoss acc filter drier,sight glass,hand valve,hi-lo control,Airmender oil sep,suction acc and etc.</t>
  </si>
  <si>
    <t>Danfoss Scroll Compressor 3ph 380V 50HZ-460V 60HZ (20c ~ -25c) R22,R404,R507 cw QC oil separator.</t>
  </si>
  <si>
    <t>Danfoss Scroll Compressor 3ph 380V 50HZ-460V 60HZ (20c ~ -25c) R22,R404,R507 cw emerson oil separator &amp; suction acc.</t>
  </si>
  <si>
    <t>All danfoss acc filter drier,sight glass,hand valve,hi-lo control,emerson oil separator,suction acc and etc.</t>
  </si>
  <si>
    <t>All danfoss acc filter drier,sight glass,hand valve,hi-lo control,emerson oil separator and etc.</t>
  </si>
  <si>
    <t>ZB SERIES can be use for R134A,R404,R507 (15c ~ -25c)  380V-440V 50Hz 3ph c/w service valve cw emerson oil separator &amp; suction acc.</t>
  </si>
  <si>
    <t>All danfoss acc filter drier,sight glass,hand valve,solenoid valve,hi-lo control,Emerson oil separator,suction acc.</t>
  </si>
  <si>
    <t>ZFI Low temp SERIES can be use for R134A,R404,R507 (7c ~ -40c)  380V-440V 50Hz 3ph c/w core sense, sub cooler &amp; service valve cw emerson oil separator &amp; suction acc.</t>
  </si>
  <si>
    <t>EVI CORE SENSE</t>
  </si>
  <si>
    <t>MODULE CORESENSE</t>
  </si>
  <si>
    <t>SENSOR</t>
  </si>
  <si>
    <t>SOUND JACKET</t>
  </si>
  <si>
    <t>ZB SERIES can be use for R134A,R404,R507 (15c ~ -25c)  380V-440V 50Hz 3ph</t>
  </si>
  <si>
    <t>ZFI Low temp SERIES can be use for R134A,R404,R507 (7c ~ -40c)  380V-440V 50Hz 3ph</t>
  </si>
  <si>
    <t>Panasonic Scroll Compressor R22  380V-440V 50Hz 3ph (20c ~ -10c)</t>
  </si>
  <si>
    <t>All danfoss acc filter drier,sight glass,hand valve,solenoid valve,hi-lo control,QC oil separator</t>
  </si>
  <si>
    <t>All danfoss acc filter drier,sight glass,hand valve,hi-lo control,airmender oil separator and etc.</t>
  </si>
  <si>
    <t>Panasonic Scroll Compressor R407C,R404,R507  380V-440V 50Hz 3ph (20c ~ -25c) C/W Oil glass,tandem type cw QC OIL SEPARATOR &amp; Suction acc.</t>
  </si>
  <si>
    <t>All danfoss acc filter drier,sight glass,hand valve,solenoid valve,hi-lo control,QC oil separator,suction acc.</t>
  </si>
  <si>
    <t>All danfoss acc filter drier,sight glass,hand valve,solenoid valve,hi-lo control,Airmender oil separator,suction acc.</t>
  </si>
  <si>
    <t>Panasonic Scroll Low temp Compressor R404A,R507 380V-440V 50Hz 3ph (0c ~ -40c) cw QC OIL SEPARATOR &amp; Suction acc.</t>
  </si>
  <si>
    <t>Panasonic Scroll Compressor R410A  380V-440V 50Hz 3ph (20c ~ -25c)</t>
  </si>
  <si>
    <t>All danfoss acc filter drier,sight glass,hand valve,solenoid valve,hi-lo control.</t>
  </si>
  <si>
    <t>Hitachi scroll R404,R507 MED TEMP cw QC OIL SEPARATOR &amp; Suction acc.</t>
  </si>
  <si>
    <t>Hitachi scroll R404,R507 LOW TEMP c/w solenoid valve,digital thermostat cw QC OIL SEPARATOR</t>
  </si>
  <si>
    <t>all welding type w/o service valve</t>
  </si>
  <si>
    <t>All acc filter drier,sight glass,hand valve,solenoid valve,hi-lo control,Emerson oil separator,suction acc.</t>
  </si>
  <si>
    <t>SPARE PARTS FOR COPELAND ZX/ZXL/ZXD/ZXLD CDU</t>
  </si>
  <si>
    <t xml:space="preserve">Ref No. </t>
  </si>
  <si>
    <t xml:space="preserve">Description </t>
  </si>
  <si>
    <t xml:space="preserve">Model / part no. </t>
  </si>
  <si>
    <t xml:space="preserve"> (RM) </t>
  </si>
  <si>
    <t>For ZX 2 to 7.5HP MT</t>
  </si>
  <si>
    <t>ZX001</t>
  </si>
  <si>
    <t>ZX15KCE-TFD-558 2HP MT COMPRESSOR</t>
  </si>
  <si>
    <t>2HP MT</t>
  </si>
  <si>
    <t>ZX002</t>
  </si>
  <si>
    <t>ZX21KCE-TFD-558 3HP MT COMPRESSOR</t>
  </si>
  <si>
    <t>3HP MT</t>
  </si>
  <si>
    <t>ZX003</t>
  </si>
  <si>
    <t>ZX30KCE-TFD-558 4HP MT COMPRESSOR</t>
  </si>
  <si>
    <t>4HP MT</t>
  </si>
  <si>
    <t>ZX004</t>
  </si>
  <si>
    <t>ZX38KCE-TFD-558 5HP MT COMPRESSOR</t>
  </si>
  <si>
    <t>5HP MT</t>
  </si>
  <si>
    <t>ZX005</t>
  </si>
  <si>
    <t>ZX45KCE-TFD-558 6HP MT COMPRESSOR</t>
  </si>
  <si>
    <t>6HP MT</t>
  </si>
  <si>
    <t>ZX006</t>
  </si>
  <si>
    <t>ZX51KCE-TFD-558 7.5HP MT COMPRESSOR</t>
  </si>
  <si>
    <t>7HP MT</t>
  </si>
  <si>
    <t>ZX007</t>
  </si>
  <si>
    <t>ZXI06KCE-TFD-687 2HP LT scroll compressor</t>
  </si>
  <si>
    <t xml:space="preserve">2HP fixed LT </t>
  </si>
  <si>
    <t>ZX008</t>
  </si>
  <si>
    <t>ZXI08KCE-TFD-687 2.5HP LT scroll compressor</t>
  </si>
  <si>
    <t xml:space="preserve">2.5HP fixed LT </t>
  </si>
  <si>
    <t>ZX009</t>
  </si>
  <si>
    <t>ZXI09KCE-TFD-687 3HP LT scroll compressor</t>
  </si>
  <si>
    <t xml:space="preserve">3HP fixed LT </t>
  </si>
  <si>
    <t>ZX010</t>
  </si>
  <si>
    <t>ZXI11KCE-TFD-647 3.5HP LT scroll compressor</t>
  </si>
  <si>
    <t xml:space="preserve">3.5HP fixed LT </t>
  </si>
  <si>
    <t>ZX011</t>
  </si>
  <si>
    <t>ZXI14KCE-TFD-647 4HP LT scroll compressor</t>
  </si>
  <si>
    <t xml:space="preserve">4HP fixed LT </t>
  </si>
  <si>
    <t>ZX012</t>
  </si>
  <si>
    <t>ZXI15KCE-TFD-647 5HP LT scroll compressor</t>
  </si>
  <si>
    <t xml:space="preserve">5HP fixed LT </t>
  </si>
  <si>
    <t>ZX013</t>
  </si>
  <si>
    <t>ZXI18KCE-TFD-557 6HP LT scroll compressor</t>
  </si>
  <si>
    <t xml:space="preserve">6HP fixed LT </t>
  </si>
  <si>
    <t>ZX014</t>
  </si>
  <si>
    <t>ZXI21KCE-TFD-557 7.5HP LT scroll compressor</t>
  </si>
  <si>
    <t xml:space="preserve">7.5HP fixed LT </t>
  </si>
  <si>
    <t>ZX015</t>
  </si>
  <si>
    <t>ZXD61KVE-TFD-557</t>
  </si>
  <si>
    <t>Digital 8HP MT</t>
  </si>
  <si>
    <t>ZX016</t>
  </si>
  <si>
    <t>ZX61KVE-TFD-557</t>
  </si>
  <si>
    <t>Fix  8HP MT</t>
  </si>
  <si>
    <t>ZX017</t>
  </si>
  <si>
    <t>ZXJ25KCE-TFD-5L0</t>
  </si>
  <si>
    <t>Digital 8HP LT</t>
  </si>
  <si>
    <t>ZX018</t>
  </si>
  <si>
    <t>ZXI25KCE-TFD-5L0</t>
  </si>
  <si>
    <t>Fix  8HP LT</t>
  </si>
  <si>
    <t>ZX019</t>
  </si>
  <si>
    <t>ZBD45KQE-TFD-538</t>
  </si>
  <si>
    <t>Digital  6HP MT</t>
  </si>
  <si>
    <t>ZX020</t>
  </si>
  <si>
    <t>ZXJ18KCE-TFD-557</t>
  </si>
  <si>
    <t>Digital 6HP LT</t>
  </si>
  <si>
    <t>ZX021</t>
  </si>
  <si>
    <t>ZXD78KVE-TFD-5L0</t>
  </si>
  <si>
    <t>ZXD 10HP</t>
  </si>
  <si>
    <t>ZX022</t>
  </si>
  <si>
    <t>MOTOR-FAN 050-0308-01 (FOR ZX&amp;ZXI)</t>
  </si>
  <si>
    <t>050-0308-01</t>
  </si>
  <si>
    <t>ZX023</t>
  </si>
  <si>
    <t>BLADE-FAN 083-6931-00 (FOR ZX)</t>
  </si>
  <si>
    <t>083-6931-00</t>
  </si>
  <si>
    <t>ZX024</t>
  </si>
  <si>
    <t>FAN MOTOR ASSEMBLY</t>
  </si>
  <si>
    <t>550-0727-00</t>
  </si>
  <si>
    <t>ZX025</t>
  </si>
  <si>
    <t>MOTOR-FAN</t>
  </si>
  <si>
    <t>050-0409-00</t>
  </si>
  <si>
    <t>ZX026</t>
  </si>
  <si>
    <t>BLADE-FAN</t>
  </si>
  <si>
    <t>083-0174-00</t>
  </si>
  <si>
    <t>ZX027</t>
  </si>
  <si>
    <t>TUBE-PHE ASSM. 528-2962-00</t>
  </si>
  <si>
    <t>528-2962-00</t>
  </si>
  <si>
    <t>ZX028</t>
  </si>
  <si>
    <t>TUBE-PHE ASSM. 528-2962-01</t>
  </si>
  <si>
    <t>528-2962-01</t>
  </si>
  <si>
    <t>ZX029</t>
  </si>
  <si>
    <t>TUBE-PHE ASSM. 528-2962-02</t>
  </si>
  <si>
    <t>528-2962-02</t>
  </si>
  <si>
    <t>ZX030</t>
  </si>
  <si>
    <t>TUBE-PHE ASSM. 528-2962-03</t>
  </si>
  <si>
    <t>528-2962-03</t>
  </si>
  <si>
    <t>ZX031</t>
  </si>
  <si>
    <t>TUBE-PHE ASSEMBLY</t>
  </si>
  <si>
    <t>528-4110-00</t>
  </si>
  <si>
    <t>ZX032</t>
  </si>
  <si>
    <t>TUBE-PHE ASSM</t>
  </si>
  <si>
    <t>528-4112-00</t>
  </si>
  <si>
    <t>ZX033</t>
  </si>
  <si>
    <t>528-3919-00</t>
  </si>
  <si>
    <t>ZX034</t>
  </si>
  <si>
    <t>CONTROLLER-UNIT WITH SW 543-0225-00 (ZX)</t>
  </si>
  <si>
    <t>543-0225-00</t>
  </si>
  <si>
    <t>ZX035</t>
  </si>
  <si>
    <t>CONTROL-ADJUSTABLE LP 085-7049-02</t>
  </si>
  <si>
    <t>085-7049-02</t>
  </si>
  <si>
    <t>ZX036</t>
  </si>
  <si>
    <t>CONTROL-HIGH PRESSURE 085-0267-02</t>
  </si>
  <si>
    <t>085-0267-02</t>
  </si>
  <si>
    <t>ZX037</t>
  </si>
  <si>
    <t>CONTROL-LOW PRESSURE 085-0268-01</t>
  </si>
  <si>
    <t>085-0268-01</t>
  </si>
  <si>
    <t>ZX038</t>
  </si>
  <si>
    <t>CONTROL-HIGH PRESSURE 085-0267-00</t>
  </si>
  <si>
    <t>085-0267-00</t>
  </si>
  <si>
    <t>ZX039</t>
  </si>
  <si>
    <t>CONTROLLER-UNIT WITH SW 543-0225-03 (ZXI)</t>
  </si>
  <si>
    <t>543-0225-03</t>
  </si>
  <si>
    <t>ZX040</t>
  </si>
  <si>
    <t>CONTROL-ADJUSTABLE LP 085-7049-03</t>
  </si>
  <si>
    <t>085-7049-03</t>
  </si>
  <si>
    <t>ZX041</t>
  </si>
  <si>
    <t>CONTROL-LOW PRESSURE (ZXD)</t>
  </si>
  <si>
    <t>085-0268-02</t>
  </si>
  <si>
    <t>ZX042</t>
  </si>
  <si>
    <t>CONTROL-ADJUSTABLE LP</t>
  </si>
  <si>
    <t>085-0354-01</t>
  </si>
  <si>
    <t>ZX043</t>
  </si>
  <si>
    <t>CONTROL-HIGH PRESSURE</t>
  </si>
  <si>
    <t>085-0267-05</t>
  </si>
  <si>
    <t>ZX044</t>
  </si>
  <si>
    <t>CONTROLLER-UNIT WITH SW</t>
  </si>
  <si>
    <t>543-0225-08</t>
  </si>
  <si>
    <t>ZX045</t>
  </si>
  <si>
    <t>543-0225-09</t>
  </si>
  <si>
    <t>ZX046</t>
  </si>
  <si>
    <t>543-0225-29</t>
  </si>
  <si>
    <t>ZX047</t>
  </si>
  <si>
    <t>CONTROLLER-FAN</t>
  </si>
  <si>
    <t>085-0305-00</t>
  </si>
  <si>
    <t>ZX048</t>
  </si>
  <si>
    <t>CONTROL-LOW PRESSURE</t>
  </si>
  <si>
    <t>085-0268-05</t>
  </si>
  <si>
    <t>ZX049</t>
  </si>
  <si>
    <t>085-0267-08</t>
  </si>
  <si>
    <t>ZX050</t>
  </si>
  <si>
    <t>085-0354-00</t>
  </si>
  <si>
    <t>ZX051</t>
  </si>
  <si>
    <t>543-0225-21</t>
  </si>
  <si>
    <t>ZX052</t>
  </si>
  <si>
    <t>543-0225-22</t>
  </si>
  <si>
    <t>ZX053</t>
  </si>
  <si>
    <t>543-0355-00</t>
  </si>
  <si>
    <t>ZX054</t>
  </si>
  <si>
    <t>CONTROLLER-XCM30D</t>
  </si>
  <si>
    <t>543-0343-00</t>
  </si>
  <si>
    <t>ZX055</t>
  </si>
  <si>
    <t>VALVE-EXV 010-0104-00</t>
  </si>
  <si>
    <t>010-0104-00</t>
  </si>
  <si>
    <t>ZX056</t>
  </si>
  <si>
    <t>Coil-EXV 023-0105-00</t>
  </si>
  <si>
    <t>023-0105-00</t>
  </si>
  <si>
    <t>ZX057</t>
  </si>
  <si>
    <t>SENSOR-AMBIENT 043-0198-00</t>
  </si>
  <si>
    <t>043-0198-00</t>
  </si>
  <si>
    <t>ZX058</t>
  </si>
  <si>
    <t>SENSOR-COIL 043-0199-00</t>
  </si>
  <si>
    <t>043-0199-00</t>
  </si>
  <si>
    <t>ZX059</t>
  </si>
  <si>
    <t>THEMISTER DISCHARGE 043-0200-00</t>
  </si>
  <si>
    <t>043-0200-00</t>
  </si>
  <si>
    <t>ZX060</t>
  </si>
  <si>
    <t>TRANSFORMER-CONTROL 037-0079-00</t>
  </si>
  <si>
    <t>037-0079-00</t>
  </si>
  <si>
    <t>ZX061</t>
  </si>
  <si>
    <t>POWER CABLE-MOLDED PLUG 529-0060-04</t>
  </si>
  <si>
    <t>529-0060-04</t>
  </si>
  <si>
    <t>ZX062</t>
  </si>
  <si>
    <t>Coil-EXV 023-0105-01</t>
  </si>
  <si>
    <t>023-0105-01</t>
  </si>
  <si>
    <t>ZX063</t>
  </si>
  <si>
    <t>THEMISTER DISCHARGE 043-0200-01</t>
  </si>
  <si>
    <t>043-0200-01</t>
  </si>
  <si>
    <t>ZX064</t>
  </si>
  <si>
    <t>SENSOR-VAPOR OUT  043-0201-00</t>
  </si>
  <si>
    <t>043-0201-00</t>
  </si>
  <si>
    <t>ZX065</t>
  </si>
  <si>
    <t>SENSOR-VAPOR OUT 043-0201-01</t>
  </si>
  <si>
    <t>043-0201-01</t>
  </si>
  <si>
    <t>ZX066</t>
  </si>
  <si>
    <t>SENSOR-VAPOR IN 043-0202-00</t>
  </si>
  <si>
    <t>043-0202-00</t>
  </si>
  <si>
    <t>ZX067</t>
  </si>
  <si>
    <t>SENSOR-VAPOR IN 043-0202-01</t>
  </si>
  <si>
    <t>043-0202-01</t>
  </si>
  <si>
    <t>ZX068</t>
  </si>
  <si>
    <t>COIL-EXV</t>
  </si>
  <si>
    <t>023-0115-00</t>
  </si>
  <si>
    <t>ZX069</t>
  </si>
  <si>
    <t>VALVE-EXV</t>
  </si>
  <si>
    <t>010-0256-00</t>
  </si>
  <si>
    <t>ZX070</t>
  </si>
  <si>
    <t>TRANSDUCER-LOW PRESSURE</t>
  </si>
  <si>
    <t>039-0057-01</t>
  </si>
  <si>
    <t>ZX071</t>
  </si>
  <si>
    <t>TRANSDUCER-HIGH PRESSURE</t>
  </si>
  <si>
    <t>039-0058-00</t>
  </si>
  <si>
    <t>ZX072</t>
  </si>
  <si>
    <t>COIL-SOLENOID VALVE</t>
  </si>
  <si>
    <t>023-0139-00</t>
  </si>
  <si>
    <t>ZX073</t>
  </si>
  <si>
    <t>VALVE-SOLENOID BODY</t>
  </si>
  <si>
    <t>010-0265-00</t>
  </si>
  <si>
    <t>ZX074</t>
  </si>
  <si>
    <t>ADAPTER-OM3</t>
  </si>
  <si>
    <t>034-0294-00</t>
  </si>
  <si>
    <t>ZX075</t>
  </si>
  <si>
    <t>COIL-SOLENOID OM3</t>
  </si>
  <si>
    <t>023-0118-00</t>
  </si>
  <si>
    <t>ZX076</t>
  </si>
  <si>
    <t>OM3 BASE-OIL MANAGEMENT</t>
  </si>
  <si>
    <t>010-0266-00</t>
  </si>
  <si>
    <t>ZX077</t>
  </si>
  <si>
    <t>VALVE BODY</t>
  </si>
  <si>
    <t>010-0125-00</t>
  </si>
  <si>
    <t>ZX078</t>
  </si>
  <si>
    <t>COIL-HOLDING</t>
  </si>
  <si>
    <t>023-0112-02</t>
  </si>
  <si>
    <t>ZX079</t>
  </si>
  <si>
    <t>THERMISTOR DISCHARGE</t>
  </si>
  <si>
    <t>043-0239-00</t>
  </si>
  <si>
    <t>ZX080</t>
  </si>
  <si>
    <t>043-0200-02</t>
  </si>
  <si>
    <t>ZX081</t>
  </si>
  <si>
    <t>010-0273-00</t>
  </si>
  <si>
    <t>ZX082</t>
  </si>
  <si>
    <t>SENSOR-AMBIENT</t>
  </si>
  <si>
    <t>043-0198-01</t>
  </si>
  <si>
    <t>ZX083</t>
  </si>
  <si>
    <t>023-0112-00</t>
  </si>
  <si>
    <t>ZX084</t>
  </si>
  <si>
    <t>085-0268-06</t>
  </si>
  <si>
    <t>ZX085</t>
  </si>
  <si>
    <t>043-0200-03</t>
  </si>
  <si>
    <t>ZX086</t>
  </si>
  <si>
    <t>039-0057-02</t>
  </si>
  <si>
    <t>ZX087</t>
  </si>
  <si>
    <t>PCBA-FAN MOTOR POWER</t>
  </si>
  <si>
    <t>143-0077-00</t>
  </si>
  <si>
    <t>SPECIFICATION</t>
  </si>
  <si>
    <t>btu</t>
  </si>
  <si>
    <t>Acc of refrigeration</t>
  </si>
  <si>
    <t>R134</t>
  </si>
  <si>
    <t>Secop R404</t>
  </si>
  <si>
    <t>ALL acc filter drier.</t>
  </si>
  <si>
    <t xml:space="preserve">PANASONIC R134A DC MOTOR </t>
  </si>
  <si>
    <t>SAMSUNG</t>
  </si>
  <si>
    <t>GMCC R134a</t>
  </si>
  <si>
    <t>1/10hp</t>
  </si>
  <si>
    <t>1/8hp</t>
  </si>
  <si>
    <t>DONPER R134A MED &amp; LOW TEMP</t>
  </si>
  <si>
    <t>DONPER R404 LOW TEMP</t>
  </si>
  <si>
    <t>DONPER R290 LOW MED TEMP</t>
  </si>
  <si>
    <t>DONPER R600</t>
  </si>
  <si>
    <t>CUBIGEL R404 LOW TEMP</t>
  </si>
  <si>
    <t>CUBIGEL R134 MED TEMP</t>
  </si>
  <si>
    <t>CUBIGEL R290 LOW MED TEMP</t>
  </si>
  <si>
    <t>Horizontal Rotary Highly R404A,R22,R507,R134 Low temp</t>
  </si>
  <si>
    <t>Filter drier,hi-lo switch,solenoid valve</t>
  </si>
  <si>
    <t>HD1-4MD-060330-030450</t>
  </si>
  <si>
    <t>DDD127CV</t>
  </si>
  <si>
    <t>HD1-4MD-090330-035450</t>
  </si>
  <si>
    <t>DDL211SX,WHP3900DCV</t>
  </si>
  <si>
    <t>HD1-4MD-065330-017450</t>
  </si>
  <si>
    <t>DSD063SV</t>
  </si>
  <si>
    <t>HD1-4MD-065330-025450</t>
  </si>
  <si>
    <t>DSD096SV,DSD113SV,DSD145XV</t>
  </si>
  <si>
    <t>HD1-3DD-115330-050450</t>
  </si>
  <si>
    <t>WHP05180DCV,WHP07140DCV</t>
  </si>
  <si>
    <t xml:space="preserve">Vertical Rotary Highly R404A,R22,R507,R134 Low temp C/W RELAY BOX </t>
  </si>
  <si>
    <t>Filter drier,sight glass,hand valve,solenoid valve,hi-lo control,airmender oil separator</t>
  </si>
  <si>
    <t>Rotary Highly R22</t>
  </si>
  <si>
    <t>Gree horizontal comp R404A c/w filter,relay box -40c</t>
  </si>
  <si>
    <t>Rotary compressor R22</t>
  </si>
  <si>
    <t>ALL acc filter drier,sight glass,hand valve,hi-lo.</t>
  </si>
  <si>
    <t>GMCC rotary compressor R22</t>
  </si>
  <si>
    <t xml:space="preserve">GMCC rotary compressor R410A </t>
  </si>
  <si>
    <t>Prices are subjet to change without prior notice.Price can be negotiate with more quantity order.</t>
  </si>
  <si>
    <t>HB- High back pressure (EVAPORATING 7C)  MB- Medium back pressure (-10C)   LB- Low back pressure (-25C)</t>
  </si>
  <si>
    <t>All danfoss acc filter drier,sight glass,hand valve,solenoid valve,hi-lo control,oil pressure gauge ,oil separator,suction accumulator,vibration hose and etc.</t>
  </si>
  <si>
    <t>LT - LOW TEMP   ,  MT - MEDIUM TEMP , LT-2 - LOW TEMP 2 STAGE</t>
  </si>
  <si>
    <t>ACCESSORIES : , CH - CRANKCASE HEATER,COMPRESSOR RELAY</t>
  </si>
  <si>
    <t xml:space="preserve"> FLAKE ICE MACHINE CW SALT PUMP,WATER PUMP,SPEED REDUCER C/W MOTOR (GONGJI),FULL ICE SENSOR  warrantly 1years</t>
  </si>
  <si>
    <t>INSIDE 304 STAINLESS STEEL FLAKE ICE MACHINE CW SALT PUMP,WATER PUMP,SPEED REDUCER C/W MOTOR (GONGJI),FULL ICE SENSOR  warrantly 1years</t>
  </si>
  <si>
    <t>fully 316 s/steel</t>
  </si>
  <si>
    <t>Ice storage bin</t>
  </si>
  <si>
    <t>Control panel c/w rccb all scneider</t>
  </si>
  <si>
    <t>newton</t>
  </si>
  <si>
    <t>NEWTON</t>
  </si>
  <si>
    <t>DOB WATER PUMP</t>
  </si>
  <si>
    <t>IWAKI</t>
  </si>
  <si>
    <t>0.3-0.5TON</t>
  </si>
  <si>
    <t>1-10TON</t>
  </si>
  <si>
    <t>RIKO Infrared switch</t>
  </si>
  <si>
    <t xml:space="preserve"> Infrared switch</t>
  </si>
  <si>
    <t>FINE Water level switch</t>
  </si>
  <si>
    <t>GONGJI Speed reducer</t>
  </si>
  <si>
    <t>Full set of Ice scraper with axle pin, bearing, oil seal</t>
  </si>
  <si>
    <t>BEARING SET 1PAIR</t>
  </si>
  <si>
    <t>Shaft c/w bearing wo ice scraper</t>
  </si>
  <si>
    <t>EXTERNAL BEARING SET UPPER AND BOTTOM</t>
  </si>
  <si>
    <t>*The ice flaker evaporator include ice making cylinder, heavy-duty motor gear and</t>
  </si>
  <si>
    <t>reducer, screw scraper, water pump, S.S. water tank and S.S. supporting frame, infrared</t>
  </si>
  <si>
    <t>bin full sensor, without electrical control panel.</t>
  </si>
  <si>
    <t>*Warranty period 1year base on spare parts only</t>
  </si>
  <si>
    <t xml:space="preserve">*PLEASE EMAIL OR FAX OVER THE BANK IN SLIP </t>
  </si>
  <si>
    <t>BANK ACC :HONG LEONG BANK BHD  36600016285 ,  PUBLIC BANK BHD  3119617816</t>
  </si>
  <si>
    <t>BENEFICIARY :WELLER AIR-COND PARTS ENTERPRICE SDN BHD</t>
  </si>
  <si>
    <t>COMPUTER PRINT GENERATE ONLY</t>
  </si>
  <si>
    <t xml:space="preserve">GUANRANTEE ORIGINAL BITZER SEMI-HERMERTIC COMPRESSOR </t>
  </si>
  <si>
    <t>LT - LOW TEMP COMPRESSOR , MT - MEDIUM TEMP COMPRESSOR</t>
  </si>
  <si>
    <t>ACCESSORIES : OPSS - OIL PRESSURE SWITCH , CH - CRANKCASE HEATER</t>
  </si>
  <si>
    <t>COMPRESSOR MODEL</t>
  </si>
  <si>
    <t>HEAT PLATE EXCHANGER FOR WATER CHILLER 0.75HP TILL 300HP</t>
  </si>
  <si>
    <t>JT95GABY1L</t>
  </si>
  <si>
    <t>Daikin Scroll Comp 3ph</t>
  </si>
  <si>
    <t>JT125GABY1L</t>
  </si>
  <si>
    <t>JT160GABY1L</t>
  </si>
  <si>
    <t>C-SB453H8A</t>
  </si>
  <si>
    <t>Sanyo Scroll</t>
  </si>
  <si>
    <t>HLM081T4LC6</t>
  </si>
  <si>
    <t>Danfoss Scroll</t>
  </si>
  <si>
    <t>ZB58KQE-TFD</t>
  </si>
  <si>
    <t>Copeland scroll</t>
  </si>
  <si>
    <t>SM124A4ALB</t>
  </si>
  <si>
    <t>SM147A4ALB</t>
  </si>
  <si>
    <t>SM185S4CC</t>
  </si>
  <si>
    <t>SY240A4ABB</t>
  </si>
  <si>
    <t>06EA265</t>
  </si>
  <si>
    <t>CARRIER RECOND COMP</t>
  </si>
  <si>
    <t>06EA275</t>
  </si>
  <si>
    <t>06EA199</t>
  </si>
  <si>
    <t>06EA299</t>
  </si>
  <si>
    <t>6F-50.2</t>
  </si>
  <si>
    <t>Bitzer recond</t>
  </si>
  <si>
    <t>CHILLER BARREL EVAPORATING AT 2C</t>
  </si>
  <si>
    <t>TITANIUM BARREL (18c)</t>
  </si>
  <si>
    <t>TITANIUM COIL (18c)</t>
  </si>
  <si>
    <t>TITANIUM BARREL (2c)</t>
  </si>
  <si>
    <t>TITANIUM CHILLER BARREL (2c) pvc casing for marine water</t>
  </si>
  <si>
    <t>MLZ058T4LC9</t>
  </si>
  <si>
    <t>TITANIUM  CHILLER BARREL S/STEEL CASING 2c</t>
  </si>
  <si>
    <t>Tube in tube condenser (copper)</t>
  </si>
  <si>
    <t>ICE MACHINE HEAT EXCHANGER</t>
  </si>
  <si>
    <t>190mm</t>
  </si>
  <si>
    <t>230mm</t>
  </si>
  <si>
    <t>275mm</t>
  </si>
  <si>
    <t>310mm</t>
  </si>
  <si>
    <t>335mm</t>
  </si>
  <si>
    <t>336mm</t>
  </si>
  <si>
    <t>Accessories of refrigeration</t>
  </si>
  <si>
    <t>SANYO SEMI-HERMERTIC LOW TEMP  EVAPORATING -25C</t>
  </si>
  <si>
    <t>All danfoss acc filter drier,sight glass,hand valve,solenoid valve,hi-lo control,oil pressure gauge and etc.Only 10hp-15hp c/w oil pressure control</t>
  </si>
  <si>
    <t>CARRIER</t>
  </si>
  <si>
    <t>All danfoss acc filter drier,sight glass,hand valve,solenoid valve,hi-lo control,oil pressure gauge and etc.ALL CARRIER COMPRESSOR w/o oil pressure control</t>
  </si>
  <si>
    <t>7.5 / 10hp</t>
  </si>
  <si>
    <t>CARRIER RECOND</t>
  </si>
  <si>
    <t>10 / 12.5hp</t>
  </si>
  <si>
    <t>BITZER medium temperature semi-hermertic compressor 15c ~  0c</t>
  </si>
  <si>
    <t>All danfoss acc filter drier,sight glass,hand valve,solenoid valve,hi-lo control,oil pressure gauge and etc.2HP-6HP COMPRESSOR w/o oil pressure control.8HP-50HP C/W OIL PRESSURE CONTROL</t>
  </si>
  <si>
    <t>BITZER low temperature semi-hermertic compressor 0c ~ -25c</t>
  </si>
  <si>
    <t>BITZER 2 STAGE semi-hermertic compressor -5c ~ -40c</t>
  </si>
  <si>
    <t>BITZER screw comp 0c ~ -20c</t>
  </si>
  <si>
    <t>Panasonic scroll</t>
  </si>
  <si>
    <t>All danfoss acc filter drier,sight glass,hand valve,solenoid valve,hi-lo control, and etc.except 2-4hp w/o solenoid valve. ALL SEAL UNIT COMPRESSOR AND CONDENSING UNIT W/O WARRANTLY</t>
  </si>
  <si>
    <t>DORIN</t>
  </si>
  <si>
    <t>Daikin scroll</t>
  </si>
  <si>
    <t>TRANE (new)</t>
  </si>
  <si>
    <t>COPELAND 1ph</t>
  </si>
  <si>
    <t>DAIKIN</t>
  </si>
  <si>
    <t>Copeland  dismantle unit</t>
  </si>
  <si>
    <t>Copeland scroll dismantle unit</t>
  </si>
  <si>
    <t>Maneurop dismantle unit</t>
  </si>
  <si>
    <t>TECUMSEH USA</t>
  </si>
  <si>
    <t>Tecumseh France</t>
  </si>
  <si>
    <t>BRISTOL dismantle unit</t>
  </si>
  <si>
    <t>MITSUBISHI</t>
  </si>
  <si>
    <t>DANFOSS SCROLL</t>
  </si>
  <si>
    <t>*ONLY SEMI-HEMERTIC COMPRESSOR WITH WARRANTLY. SEAL UNIT COMPRESSOR WITHOUT WARRANTLY.</t>
  </si>
  <si>
    <t>ALL RECOND COMPRESSOR C/W RUBBER MOUNTING</t>
  </si>
  <si>
    <t xml:space="preserve">MODEL </t>
  </si>
  <si>
    <t>Equalvelant bitzer</t>
  </si>
  <si>
    <t>Accessories</t>
  </si>
  <si>
    <t>BTU AT 0C to -25C</t>
  </si>
  <si>
    <t>CU QC MODEL</t>
  </si>
  <si>
    <t>REFCOM SCREW LOW TEMP COMPRESSOR</t>
  </si>
  <si>
    <t>REFCOM SCREW HIGH TEMP COMPRESSOR</t>
  </si>
  <si>
    <t>PACKING</t>
  </si>
  <si>
    <t>ORIGINAL GENUINE DANFOSS PARTS</t>
  </si>
  <si>
    <t>pressure switch</t>
  </si>
  <si>
    <t>Saginomiya pressure control</t>
  </si>
  <si>
    <t>solenoid valve coil AC230v 50hz</t>
  </si>
  <si>
    <t>solenoid valve coil AC100v 50hz/60hz</t>
  </si>
  <si>
    <t>Saginomiya oil pressure control</t>
  </si>
  <si>
    <t>Saginomiya Exp-valve W/O equalizer (R22) (10C ~ -40C) 3/8"Fx1/2"F</t>
  </si>
  <si>
    <t>Saginomiya Exp-valve W/O equalizer (R404A/R507) (10C ~-40C) 3/8"Fx1/2"F</t>
  </si>
  <si>
    <t>Saginomiya Exp-valve C/W equalizer (R404A/R507) (10C ~ -40C) 3/8"Fx1/2"F</t>
  </si>
  <si>
    <t xml:space="preserve">Saginomiya Exp-valve C/W equalizer (R22) (10C ~ -40C) </t>
  </si>
  <si>
    <t>water regulating valve</t>
  </si>
  <si>
    <t>Liquip injection valve</t>
  </si>
  <si>
    <t>Saginomiya digital pressure control</t>
  </si>
  <si>
    <t>KOREA 3S &amp;PACKLESS USA VIBRATION HOSE</t>
  </si>
  <si>
    <t>REFCO ORIGINAL TOOL &amp; PARTS</t>
  </si>
  <si>
    <t>SPORLAN  Solenoid Valve Coil and connector</t>
  </si>
  <si>
    <t>SPORLAN Pressure Switches Pressure</t>
  </si>
  <si>
    <t>INJECTION VALVE</t>
  </si>
  <si>
    <t>COPELAND EXP-VALVE</t>
  </si>
  <si>
    <t>Emerson Oil Separator - "AW" Series"</t>
  </si>
  <si>
    <t>Emerson Filter Shell (EK Series)</t>
  </si>
  <si>
    <r>
      <rPr>
        <i/>
        <u/>
        <sz val="8"/>
        <rFont val="Arial"/>
        <charset val="134"/>
      </rPr>
      <t>R134a</t>
    </r>
    <r>
      <rPr>
        <i/>
        <sz val="8"/>
        <rFont val="Arial"/>
        <charset val="134"/>
      </rPr>
      <t xml:space="preserve">           </t>
    </r>
    <r>
      <rPr>
        <i/>
        <u/>
        <sz val="8"/>
        <rFont val="Arial"/>
        <charset val="134"/>
      </rPr>
      <t>R22</t>
    </r>
    <r>
      <rPr>
        <i/>
        <sz val="8"/>
        <rFont val="Arial"/>
        <charset val="134"/>
      </rPr>
      <t xml:space="preserve">          </t>
    </r>
    <r>
      <rPr>
        <i/>
        <u/>
        <sz val="8"/>
        <rFont val="Arial"/>
        <charset val="134"/>
      </rPr>
      <t>R404A/507C</t>
    </r>
    <r>
      <rPr>
        <i/>
        <sz val="8"/>
        <rFont val="Arial"/>
        <charset val="134"/>
      </rPr>
      <t xml:space="preserve">     </t>
    </r>
    <r>
      <rPr>
        <i/>
        <u/>
        <sz val="8"/>
        <rFont val="Arial"/>
        <charset val="134"/>
      </rPr>
      <t>R407C</t>
    </r>
  </si>
  <si>
    <t>CAGE Selection</t>
  </si>
  <si>
    <t xml:space="preserve">3/4                1                   1/2                       1  </t>
  </si>
  <si>
    <t>X22440-B2B</t>
  </si>
  <si>
    <t xml:space="preserve"> 1 1/2               2                     1                       2        </t>
  </si>
  <si>
    <t>X22440-B3B</t>
  </si>
  <si>
    <t xml:space="preserve">2 1/2               3                     2                       3        </t>
  </si>
  <si>
    <t>X22440-B4B</t>
  </si>
  <si>
    <t xml:space="preserve">3 1/2               5                     3                       5       </t>
  </si>
  <si>
    <t>X22440-B5B</t>
  </si>
  <si>
    <t xml:space="preserve">5 1/2            7 1/2                4 1/2                  7 1/2        </t>
  </si>
  <si>
    <t>X22440-B6B</t>
  </si>
  <si>
    <t xml:space="preserve">7 1/2              10                    7                      10        </t>
  </si>
  <si>
    <t>X22440-B7B</t>
  </si>
  <si>
    <t xml:space="preserve">9                  12                   8                       12        </t>
  </si>
  <si>
    <t>X22440-B8B</t>
  </si>
  <si>
    <t xml:space="preserve">11                 14                   9                       14        </t>
  </si>
  <si>
    <t>XC724-B5B</t>
  </si>
  <si>
    <t xml:space="preserve">13                 18                  12                      18        </t>
  </si>
  <si>
    <t>X11873B5B</t>
  </si>
  <si>
    <t xml:space="preserve">16                 22                  14                       22        </t>
  </si>
  <si>
    <t>X9117-B6B</t>
  </si>
  <si>
    <t xml:space="preserve">19                 26                  16                       26        </t>
  </si>
  <si>
    <t>X9117-B7B</t>
  </si>
  <si>
    <t xml:space="preserve">25                 35                  21                       35        </t>
  </si>
  <si>
    <t>X9117-B8B</t>
  </si>
  <si>
    <t xml:space="preserve">31                 45                  27                       45        </t>
  </si>
  <si>
    <t>X9117-B9B</t>
  </si>
  <si>
    <t xml:space="preserve">45                 55                  37                       55        </t>
  </si>
  <si>
    <t>X9166-B10B</t>
  </si>
  <si>
    <t xml:space="preserve">55                 70                  48                       70        </t>
  </si>
  <si>
    <t>X9144-B11B</t>
  </si>
  <si>
    <t xml:space="preserve">68                 85                  60                       85        </t>
  </si>
  <si>
    <t>X9144-B13B</t>
  </si>
  <si>
    <t xml:space="preserve">68                100                 60                      100        </t>
  </si>
  <si>
    <t>X9144-B14B</t>
  </si>
  <si>
    <t>Sight glass (flare type)</t>
  </si>
  <si>
    <t>M&amp;F sigth glass</t>
  </si>
  <si>
    <t>Sigth glass npt 3/4"</t>
  </si>
  <si>
    <t>Sight glass (welding type)</t>
  </si>
  <si>
    <t>CHECK VALVE</t>
  </si>
  <si>
    <t>KOREA Refrigerant Ball Valve
with charge port</t>
  </si>
  <si>
    <t>SAFETY PRESSURE VALVE (27bar,22.9bar reset)(390psi,330psi reset)</t>
  </si>
  <si>
    <t>ANKLE VALVE (BRASS MATERIAL)</t>
  </si>
  <si>
    <t>Panasonic scroll valve</t>
  </si>
  <si>
    <t>3ton</t>
  </si>
  <si>
    <t xml:space="preserve"> 5ton</t>
  </si>
  <si>
    <t>5ton</t>
  </si>
  <si>
    <t>7.5ton</t>
  </si>
  <si>
    <t>9ton</t>
  </si>
  <si>
    <t>11ton</t>
  </si>
  <si>
    <t>FORGED STEEL VALVE C/W CHECK VALVE (gold label)</t>
  </si>
  <si>
    <t>FORGED STEEL VALVE (blue label)</t>
  </si>
  <si>
    <t>A (diameter)</t>
  </si>
  <si>
    <t>SHELL B (lgth)</t>
  </si>
  <si>
    <t>SHELL C (lgth)</t>
  </si>
  <si>
    <t>D</t>
  </si>
  <si>
    <t>E</t>
  </si>
  <si>
    <t>Suction accumulator</t>
  </si>
  <si>
    <t>ACCUMULATOR WITH RECEIVER</t>
  </si>
  <si>
    <t>OIL RECEIVERS</t>
  </si>
  <si>
    <t>FILTER  SHELL BLUES</t>
  </si>
  <si>
    <t>OIL SEPARATOR</t>
  </si>
  <si>
    <t>offer</t>
  </si>
  <si>
    <t>REFRIGERANT HEAT EXCHANGER SUCTION ACCUMULATORS</t>
  </si>
  <si>
    <t>Oil stored type Oil separator for rack system semi- hermertic</t>
  </si>
  <si>
    <t>165mm d</t>
  </si>
  <si>
    <t>765mm h</t>
  </si>
  <si>
    <t>273mm d</t>
  </si>
  <si>
    <t>805mm h</t>
  </si>
  <si>
    <t>325mm d</t>
  </si>
  <si>
    <t>947mm h</t>
  </si>
  <si>
    <t>377mm d</t>
  </si>
  <si>
    <t>991mm h</t>
  </si>
  <si>
    <t>882mm h</t>
  </si>
  <si>
    <t>OIL FILTER</t>
  </si>
  <si>
    <t>bitzer oil filter</t>
  </si>
  <si>
    <t>refcomp oil filter</t>
  </si>
  <si>
    <t>BURN OUT FILTER WELDING</t>
  </si>
  <si>
    <t>External oil separator for screw compressor</t>
  </si>
  <si>
    <t>Oil level regulator</t>
  </si>
  <si>
    <t>Oil level adapter (4fc - 4cc)</t>
  </si>
  <si>
    <t>Oil level adapter (10hp-15hp sanyo)</t>
  </si>
  <si>
    <t>Oil level adapter (Copeland scroll)</t>
  </si>
  <si>
    <t>Oil diferential check valve</t>
  </si>
  <si>
    <t>Cut off valve for oil circuit</t>
  </si>
  <si>
    <t>1/4ods*1/4sae</t>
  </si>
  <si>
    <t>3/8ods*3/8sae</t>
  </si>
  <si>
    <t>1/2ods*1/2sae</t>
  </si>
  <si>
    <t>5/8ods*5/8sae</t>
  </si>
  <si>
    <t>6L / minute</t>
  </si>
  <si>
    <t>10L / minute</t>
  </si>
  <si>
    <t>5/8"</t>
  </si>
  <si>
    <t>7/8"</t>
  </si>
  <si>
    <t xml:space="preserve">Motor protector(for screw compressor,with phase sequence monitoring)                                                   </t>
  </si>
  <si>
    <r>
      <rPr>
        <i/>
        <sz val="8"/>
        <color theme="1"/>
        <rFont val="Arial"/>
        <charset val="134"/>
      </rPr>
      <t xml:space="preserve">Motor protector(for Bitzer screw  compressor,with phase sequence monitoring)                                                           </t>
    </r>
  </si>
  <si>
    <t>Oil pressure differential</t>
  </si>
  <si>
    <t>DISCHARGES MUFFLERS</t>
  </si>
  <si>
    <t>HUB HAND VALVE (FLARE&amp;WELDING)</t>
  </si>
  <si>
    <t>3 way water valve (honeywell type)</t>
  </si>
  <si>
    <t>2 way water valve (Johnson control type)</t>
  </si>
  <si>
    <t>3 way water valve (Johnson control type)</t>
  </si>
  <si>
    <t>230v motor</t>
  </si>
  <si>
    <t xml:space="preserve">2 way water valve </t>
  </si>
  <si>
    <t>3 way water valve 电动三通球阀</t>
  </si>
  <si>
    <t>MANEUROP SERVICE VALVE</t>
  </si>
  <si>
    <t>CONNECTION SERVICE VALVE</t>
  </si>
  <si>
    <t>Split Air-Conditioner Valve</t>
  </si>
  <si>
    <t xml:space="preserve">COPPER DISTRIBUTOR </t>
  </si>
  <si>
    <t>Solder Tube Union
(With Valve core &amp; copper tube)</t>
  </si>
  <si>
    <t>MALE UNION
(With Valve Core)</t>
  </si>
  <si>
    <t>3-way tube Union(With MNPT)</t>
  </si>
  <si>
    <t>Receiver Valve</t>
  </si>
  <si>
    <t>SINGLE GAUGE VALVE ONLY</t>
  </si>
  <si>
    <t>Low Pressure Gauge</t>
  </si>
  <si>
    <t>High Pressure Gauge</t>
  </si>
  <si>
    <t>Testing Manifold (With Sight glass &amp; gauges &amp; charging hose) gauge:R410A  hose:5FT R410A</t>
  </si>
  <si>
    <t>Charging Hoses for R-12</t>
  </si>
  <si>
    <t>CONVERSION ADAPTOR</t>
  </si>
  <si>
    <t>Long Nut</t>
  </si>
  <si>
    <t>Short Nut</t>
  </si>
  <si>
    <t>Cap Nut</t>
  </si>
  <si>
    <t>CAP TUBE</t>
  </si>
  <si>
    <t>Forged Brass Nut</t>
  </si>
  <si>
    <t>Union</t>
  </si>
  <si>
    <t>Steel Service Valves</t>
  </si>
  <si>
    <t>Ventilators port</t>
  </si>
  <si>
    <t>Reversible Cam-Lift Hinge (With Spring)(Per Pair)</t>
  </si>
  <si>
    <t>Reversible Cam-Lift Hinge (Without Spring)(Per Pair)</t>
  </si>
  <si>
    <t>Reversilbe Cam-Lift Hinge with spring (per pair)</t>
  </si>
  <si>
    <t>Reversilbe Cam-Lift Hinge w/o spring (per pair)</t>
  </si>
  <si>
    <t>Safety Latches &amp; Inside Release Handles</t>
  </si>
  <si>
    <t>AH-1178 HANDLE</t>
  </si>
  <si>
    <t>HS-1178A HANDLE</t>
  </si>
  <si>
    <t>HS-1178S HANDLE</t>
  </si>
  <si>
    <t>AH-1460 Reach-in Door Hinge (Per Pair) 9"</t>
  </si>
  <si>
    <t>Reach-in Door Hinge (Per Pair) 9"</t>
  </si>
  <si>
    <t>AH-1179 HANDLE</t>
  </si>
  <si>
    <t>HS-1179 HANDLE</t>
  </si>
  <si>
    <t>AH-1450 Reach-in Door Hinge (Per Pair) 12"</t>
  </si>
  <si>
    <t>AH-1470 Reach-in Door Hinge (Per Pair) 12"</t>
  </si>
  <si>
    <t>AH-1470 Reach-in Door Hinge(Per Pair)</t>
  </si>
  <si>
    <t>Edgemount Cam-lift Hinge</t>
  </si>
  <si>
    <t>Edgemount Hinges</t>
  </si>
  <si>
    <t>Italy handle set</t>
  </si>
  <si>
    <t>Reversible reach in cam lift hinges</t>
  </si>
  <si>
    <t>Hinge S/Steel</t>
  </si>
  <si>
    <t>Reversible Camlift Hinge (Without Spring)</t>
  </si>
  <si>
    <t>Reversible Hinge (Without Spring, Non-Camlift)</t>
  </si>
  <si>
    <t>Hydraulic Door Closer</t>
  </si>
  <si>
    <t>Sliding door safety lock</t>
  </si>
  <si>
    <t>frezzer hinges (135mm)</t>
  </si>
  <si>
    <t>frezzer hinges (145mm)</t>
  </si>
  <si>
    <t>frezzer hinges (170mm)</t>
  </si>
  <si>
    <t>frezzer hinges (146mm)</t>
  </si>
  <si>
    <t>frezzer hinges (165mm)</t>
  </si>
  <si>
    <t>FASTENER</t>
  </si>
  <si>
    <t>Supplemental Hardware</t>
  </si>
  <si>
    <t>Edgemount Hinges (Per Pair)</t>
  </si>
  <si>
    <t>Leaf Hinge (Per Pair)</t>
  </si>
  <si>
    <t>Lever &amp; Roller Latches</t>
  </si>
  <si>
    <t>Edgemount Mechanical Latches</t>
  </si>
  <si>
    <t>Steel Fin Straightener</t>
  </si>
  <si>
    <t>Fin Straightener</t>
  </si>
  <si>
    <t>Spring-Type Tube Benders</t>
  </si>
  <si>
    <t>Inner spring bender</t>
  </si>
  <si>
    <t>4-in-one Tube Benders</t>
  </si>
  <si>
    <t>3-in-1 Tube Bender</t>
  </si>
  <si>
    <t>Tube Bender</t>
  </si>
  <si>
    <t>CHINA TUBE BENDER</t>
  </si>
  <si>
    <t>Swaging Punches Kit</t>
  </si>
  <si>
    <t>AH-94 3-in-1 Swaging Punch 1/2" -7/8"</t>
  </si>
  <si>
    <t>AH-95 All-in-one Swaging Punch 1/4" - 5/8"</t>
  </si>
  <si>
    <t>AH-96 All-in-one Swaging Punch 1/4" - 3/4"</t>
  </si>
  <si>
    <t>45° Flaring &amp; Cutting Kit</t>
  </si>
  <si>
    <t>45°Flaring &amp; Swaging Kit</t>
  </si>
  <si>
    <t xml:space="preserve">flaring tool  </t>
  </si>
  <si>
    <t xml:space="preserve">Tube expanding </t>
  </si>
  <si>
    <t>Expander head</t>
  </si>
  <si>
    <t>CORDLESS ECCENTRIC CONE FLARING TOOL</t>
  </si>
  <si>
    <t>ECCENTRIC CONE FLARING TOOL</t>
  </si>
  <si>
    <t>cutter wheel</t>
  </si>
  <si>
    <t xml:space="preserve">Tube Cutter </t>
  </si>
  <si>
    <t xml:space="preserve">Pinch-off Plier </t>
  </si>
  <si>
    <t xml:space="preserve">Ratchet Wrench </t>
  </si>
  <si>
    <t xml:space="preserve">Inner-Outer Reamer </t>
  </si>
  <si>
    <t>Capillary Tube Cutter</t>
  </si>
  <si>
    <t>Deburrer</t>
  </si>
  <si>
    <t>Pick up tools</t>
  </si>
  <si>
    <t>Ratractable mirror</t>
  </si>
  <si>
    <t>Swivel Double Nut Kit</t>
  </si>
  <si>
    <r>
      <rPr>
        <i/>
        <sz val="8"/>
        <rFont val="Arial"/>
        <charset val="134"/>
      </rPr>
      <t>REFRIGERATION GAUGE(</t>
    </r>
    <r>
      <rPr>
        <i/>
        <sz val="8"/>
        <rFont val="細明體"/>
        <charset val="136"/>
      </rPr>
      <t>轴向</t>
    </r>
    <r>
      <rPr>
        <i/>
        <sz val="8"/>
        <rFont val="Arial"/>
        <charset val="134"/>
      </rPr>
      <t>)</t>
    </r>
  </si>
  <si>
    <t>Shell And Coil Condensers</t>
  </si>
  <si>
    <t>MODEL</t>
  </si>
  <si>
    <t>NAME</t>
  </si>
  <si>
    <t>SIZE</t>
  </si>
  <si>
    <t>Weight product (g)</t>
  </si>
  <si>
    <t>Product picture</t>
  </si>
  <si>
    <t>COPPER SOCKET</t>
  </si>
  <si>
    <t>COPPER REDUCER   C X C  异径直接 承插口</t>
  </si>
  <si>
    <t>90º  SHORT BEND  ELBOW   C X C  90º 短径双扩 (SHORT ELBOW)</t>
  </si>
  <si>
    <t>90º  LONG BEND  ELBOW  C X C   90º 长径双扩 (LONG BEND ELBOW)</t>
  </si>
  <si>
    <t>45º ELBOW  C X C  45º 双扩</t>
  </si>
  <si>
    <t>P-TRAP  C X C 沉水管</t>
  </si>
  <si>
    <t>RETURN U-BEND  C X C  180 U型 (U-BEND)</t>
  </si>
  <si>
    <t>COPPER TEE  C X C X C   三通</t>
  </si>
  <si>
    <t xml:space="preserve">COPPER REDUCER TEE </t>
  </si>
  <si>
    <t>TUBE STRAPE  2 HOLE</t>
  </si>
  <si>
    <t>COPPER END CAP</t>
  </si>
  <si>
    <t>Copper strainer</t>
  </si>
  <si>
    <t>Y TEE</t>
  </si>
  <si>
    <t>MALE ADAPTER          C X M          外螺纹接头</t>
  </si>
  <si>
    <t>KOREA COPPER SOCKET</t>
  </si>
  <si>
    <t>KOREA 90º COPPER ELBOW</t>
  </si>
  <si>
    <t>KOREA 45º COPPER ELBOW</t>
  </si>
  <si>
    <t xml:space="preserve">KOREA COPPER REDUCER </t>
  </si>
  <si>
    <t>KOREA COPPER TEE</t>
  </si>
  <si>
    <t>Specification</t>
  </si>
  <si>
    <t xml:space="preserve">0.45mm * 1.2m width include transport klang valley above 1000sqft below have additional charges rm100 </t>
  </si>
  <si>
    <t>1.2m width SLAB</t>
  </si>
  <si>
    <t>0.5mm S/S304 *0.45mm colourbond *1.2m width</t>
  </si>
  <si>
    <t>both side 0.5mm S/S304  * 1.2m width</t>
  </si>
  <si>
    <t>both side 0.7mm S/S304  * 1.2m width</t>
  </si>
  <si>
    <t>1.5mm alum checker plate *0.45mm colourbond *1.2m width</t>
  </si>
  <si>
    <t>per sq ft</t>
  </si>
  <si>
    <t>traditional door</t>
  </si>
  <si>
    <t>Swing door c/w handle,hinges (S/STEEL DOOR ADD RM350)</t>
  </si>
  <si>
    <t>~</t>
  </si>
  <si>
    <t>Sliding door cw railing,heater and accessories (left &amp; right add 125mm)(up add 30mm)</t>
  </si>
  <si>
    <t>半圆带边密封条</t>
  </si>
  <si>
    <t>CJ CODE</t>
  </si>
  <si>
    <t>CJK1337</t>
  </si>
  <si>
    <t>ALUMINIUM PLATE</t>
  </si>
  <si>
    <t>CJK1349</t>
  </si>
  <si>
    <t>ALUMINIUM COIL</t>
  </si>
  <si>
    <t>HANGING PROFILE</t>
  </si>
  <si>
    <t>CJK1338</t>
  </si>
  <si>
    <t>1.5" HEATER ANGLE</t>
  </si>
  <si>
    <t>CJK 1339</t>
  </si>
  <si>
    <t>FLAT BAR</t>
  </si>
  <si>
    <t>CJK1350</t>
  </si>
  <si>
    <t>CABIN DOOT INTERNAL FRAME</t>
  </si>
  <si>
    <t>CJK1347</t>
  </si>
  <si>
    <t>SLIDING DOOR RAIL (TOP) -1</t>
  </si>
  <si>
    <t>CJK1348</t>
  </si>
  <si>
    <t>SLIDING DOOR RAIL (TOP) -2</t>
  </si>
  <si>
    <t>CJK1356</t>
  </si>
  <si>
    <t>SLIDING DOOR U-CHANNEL 75MM</t>
  </si>
  <si>
    <t>CJK1357</t>
  </si>
  <si>
    <t>SLIDING DOOR U-CHANNEL 100MM</t>
  </si>
  <si>
    <t>CJK1358</t>
  </si>
  <si>
    <t>SLIDING DOOR U-CHANNEL 120MM</t>
  </si>
  <si>
    <t>CJK1369</t>
  </si>
  <si>
    <t>SLIDING DOOR FRAME -1</t>
  </si>
  <si>
    <t>CJK1370</t>
  </si>
  <si>
    <t>SLIDING DOOR FRAME -2</t>
  </si>
  <si>
    <t>CJK1368</t>
  </si>
  <si>
    <t>SLIDING DOOR FRAME -3</t>
  </si>
  <si>
    <t>on hold</t>
  </si>
  <si>
    <t>SWING DOOR</t>
  </si>
  <si>
    <t>hup soon</t>
  </si>
  <si>
    <t>DIAGRAM</t>
  </si>
  <si>
    <t>RM</t>
  </si>
  <si>
    <t>PP060</t>
  </si>
  <si>
    <t>EQUAL ANGLE - EA 6039</t>
  </si>
  <si>
    <t>38.10mm x 38.10mm x 1.5mm x 6.1m</t>
  </si>
  <si>
    <t>PP066</t>
  </si>
  <si>
    <t>EQUAL ANGLE - EA 6045</t>
  </si>
  <si>
    <t>50.80mm x 50.80mm x 2mm</t>
  </si>
  <si>
    <t>UNEQUAL ANGLE - UEA 7037</t>
  </si>
  <si>
    <t>38.10mm x 76.20mm x 1.5mm</t>
  </si>
  <si>
    <t>PP075</t>
  </si>
  <si>
    <t>38.10mm x 76.20mm x 2mm</t>
  </si>
  <si>
    <t>PP077</t>
  </si>
  <si>
    <t>TEE BAR - TE 002</t>
  </si>
  <si>
    <t>12.70MM X 38.10MM X 1.90MM X 6.1M</t>
  </si>
  <si>
    <t>PP084</t>
  </si>
  <si>
    <t>U-CHANNEL - SA 2066</t>
  </si>
  <si>
    <t>19mm x 79mm x 1.5mm</t>
  </si>
  <si>
    <t>PP087</t>
  </si>
  <si>
    <t>U-CHANNEL - SA 1687</t>
  </si>
  <si>
    <t>25mm x 108mm x 3mm</t>
  </si>
  <si>
    <t>PP088</t>
  </si>
  <si>
    <t>U-CHANNEL - 10400</t>
  </si>
  <si>
    <t>25.40mm x 54.80mm x 2mm</t>
  </si>
  <si>
    <t>TY-GY9188(quickool)</t>
  </si>
  <si>
    <t>1.0+_0.1</t>
  </si>
  <si>
    <t>TY-GY9188A(quickool)</t>
  </si>
  <si>
    <t>TY-GY9190(quickool)</t>
  </si>
  <si>
    <t>1.35+_0.1</t>
  </si>
  <si>
    <t>U-CHANNEL - SA 1964</t>
  </si>
  <si>
    <t>35mm x 56.6mm x 1.8mm</t>
  </si>
  <si>
    <t>U-CHANNEL - UC 8036</t>
  </si>
  <si>
    <t>38mm x 82mm x 2mm</t>
  </si>
  <si>
    <t>COVING - 10691 (6.1M)</t>
  </si>
  <si>
    <t>COVING BASED - 10981 (6.1M)</t>
  </si>
  <si>
    <t>CONER POST - 10611 (6.1M)</t>
  </si>
  <si>
    <t>1 WAY STEP COVING (LEFT)</t>
  </si>
  <si>
    <t>Colour : MF, NA &amp; PCW23 (White)</t>
  </si>
  <si>
    <t>1 WAY STEP COVING (RIGHT)</t>
  </si>
  <si>
    <t>2 WAY STEP COVING</t>
  </si>
  <si>
    <t>3 WAY STEP COVING (70MM)</t>
  </si>
  <si>
    <t>PP098</t>
  </si>
  <si>
    <t>1.5" HEATER ANGLE - SA 2558 X 6.1M</t>
  </si>
  <si>
    <t>PP100</t>
  </si>
  <si>
    <t>FLAT BAR PROFILE - SA 2559 X 6.1M</t>
  </si>
  <si>
    <t>PP101</t>
  </si>
  <si>
    <t>2" HEATER ANGLE - SA 2571 X 6.1M</t>
  </si>
  <si>
    <t>PP102</t>
  </si>
  <si>
    <t>FLAT BAR PROFILE - SA 2572 X 6.1M</t>
  </si>
  <si>
    <t>DOOR GASKET ANGLE PROFILE - SA 2428 X 6.1M</t>
  </si>
  <si>
    <t>DOOR GASKET U CAPPING - SA 2429 X 6.1M</t>
  </si>
  <si>
    <t>PP109</t>
  </si>
  <si>
    <t>GASKET FOR SA 2428 - G1618 X 100M (Black)</t>
  </si>
  <si>
    <t>1 roll (100meter)</t>
  </si>
  <si>
    <t>PP110</t>
  </si>
  <si>
    <t>GASKET FOR SA 2428 - 1618 X 100M (grey)</t>
  </si>
  <si>
    <t>PP111</t>
  </si>
  <si>
    <t>GASKET - G1213 X 31M (GREY)</t>
  </si>
  <si>
    <t>PP112</t>
  </si>
  <si>
    <t>GASKET - G2090 X 153M (BLACK) (CUT TO SIZE)</t>
  </si>
  <si>
    <t>PP113</t>
  </si>
  <si>
    <t>GASKET A 22047 (BLACK)</t>
  </si>
  <si>
    <t>30 METER X 31MM X 1 ROLL</t>
  </si>
  <si>
    <t>PP114</t>
  </si>
  <si>
    <t>2" DOOR JAMB - SA 1542 X 6.1M</t>
  </si>
  <si>
    <t>2"</t>
  </si>
  <si>
    <t>PP115</t>
  </si>
  <si>
    <t>GASKET FOR SA 1542 - 2701 X 150M (GREY)</t>
  </si>
  <si>
    <t>3" DOOR JAMB - SA 1628 X 6.1M</t>
  </si>
  <si>
    <t>3"</t>
  </si>
  <si>
    <t>GASKET FOR SA 1628 - 2702 X 50M (GREY)</t>
  </si>
  <si>
    <t>PP118</t>
  </si>
  <si>
    <t>GASKET - G7203 X 31M (BLACK)</t>
  </si>
  <si>
    <t xml:space="preserve">DOOR FLOOR (T GASKET) - SA 1772 X 6.1M </t>
  </si>
  <si>
    <t>GASKET FOR SA 1772 - 1149 X 153M (GREY)</t>
  </si>
  <si>
    <t>PP121</t>
  </si>
  <si>
    <t>U CHANNEL - SA 1156A X 6.1M</t>
  </si>
  <si>
    <t>12.70mm x 38mm x 3mm</t>
  </si>
  <si>
    <t>PP122</t>
  </si>
  <si>
    <t>DOUBLE DOOR U CAP - SA 1294 X 6.1M</t>
  </si>
  <si>
    <t>SWING DOOR DOUBLE LEAF (GASKET) - SA 2054A X 6.1M</t>
  </si>
  <si>
    <t>FLOOR GUIDE CHANNEL - 10794 X 6.1M</t>
  </si>
  <si>
    <t>PP125</t>
  </si>
  <si>
    <t>HANGING PROFILE 5.5" - 12952 X 6.1M</t>
  </si>
  <si>
    <t>PP126</t>
  </si>
  <si>
    <t>HANGING PROFILE 6" - 10790 X 6.1M</t>
  </si>
  <si>
    <t>[FLAT BAR] COUPLE WITH 12952/10790 - FB 1038 X 6.1M (MF)</t>
  </si>
  <si>
    <t>PP128</t>
  </si>
  <si>
    <t>TEE HANGING PROFILE - SA 1426 X 6.1M</t>
  </si>
  <si>
    <t>50.8mm*109.6mm</t>
  </si>
  <si>
    <t>HANGING PROFILE - 11270 X 6.1M</t>
  </si>
  <si>
    <t>[FLAT BAR] COUPLE WITH 11270 - FB 1028 X 6.1M (MF)</t>
  </si>
  <si>
    <t>1.5" WINDOW FRAME - 11073 X 6.1M</t>
  </si>
  <si>
    <t>PP137</t>
  </si>
  <si>
    <t>2" WINDOW FRAME - SA 1272 X 6.1M</t>
  </si>
  <si>
    <t>3" WINDOW FRAME - SA 2392 X 6.1M</t>
  </si>
  <si>
    <t>3" WINDOW FRAME - 13190 X 6.1M</t>
  </si>
  <si>
    <t>PP140</t>
  </si>
  <si>
    <t>4" WINDOW FRAME - 14339 X 6.1M</t>
  </si>
  <si>
    <t>4"</t>
  </si>
  <si>
    <t>1.5" ROUND WINDOW FRAME - 15161 X 6.1M</t>
  </si>
  <si>
    <t>2" ROUND WINDOW FRAME - 15162 X 6.1M</t>
  </si>
  <si>
    <t>3" ROUND WINDOW FRAME - 15163 X 6.1M</t>
  </si>
  <si>
    <t>PP144</t>
  </si>
  <si>
    <t>1.5" DOOR WINDOW FRAME PROFILE - SA 1198 X 6.1M</t>
  </si>
  <si>
    <t>1.5"</t>
  </si>
  <si>
    <t>PP145</t>
  </si>
  <si>
    <t>14478 X 6.4M</t>
  </si>
  <si>
    <t>PP146</t>
  </si>
  <si>
    <t>14478 X 6.0M</t>
  </si>
  <si>
    <t>PP147</t>
  </si>
  <si>
    <t>TRIMMING - PT 12616 X 6.1M</t>
  </si>
  <si>
    <t>PP148</t>
  </si>
  <si>
    <t>GASKET - T (BLACK)           CODE: RL-015</t>
  </si>
  <si>
    <t>30M/ROLL</t>
  </si>
  <si>
    <t>PP149</t>
  </si>
  <si>
    <t>GASKET RH 3001 (BLACK)</t>
  </si>
  <si>
    <t>PP150</t>
  </si>
  <si>
    <t>BALAU PLANED 1X2</t>
  </si>
  <si>
    <t>38/8'</t>
  </si>
  <si>
    <t>PP151</t>
  </si>
  <si>
    <t>BALAU PLANED 1X3</t>
  </si>
  <si>
    <t>3' - 4'</t>
  </si>
  <si>
    <t>PP152</t>
  </si>
  <si>
    <t>6' - 7'</t>
  </si>
  <si>
    <t>PP153</t>
  </si>
  <si>
    <t>BALAU PLANED 3/4X4</t>
  </si>
  <si>
    <t>PP154</t>
  </si>
  <si>
    <t>BALAU PLANED 3/4X5</t>
  </si>
  <si>
    <t>PP155</t>
  </si>
  <si>
    <t>BALAU PLANED 3/4X6</t>
  </si>
  <si>
    <t>30/10'</t>
  </si>
  <si>
    <t>Serial number</t>
  </si>
  <si>
    <t>Model</t>
  </si>
  <si>
    <t>remarks</t>
  </si>
  <si>
    <t>Freezer sliding door handle</t>
  </si>
  <si>
    <t>Sliding door hanger and sling wheel</t>
  </si>
  <si>
    <t>Heavy sliding door upper</t>
  </si>
  <si>
    <t>Sliding door outside door opener</t>
  </si>
  <si>
    <t>Sliding inside door opener</t>
  </si>
  <si>
    <t>HS-22</t>
  </si>
  <si>
    <t>HS-633-1</t>
  </si>
  <si>
    <t>Silding door safety out of danger</t>
  </si>
  <si>
    <t>608-1</t>
  </si>
  <si>
    <t>608-2</t>
  </si>
  <si>
    <t>Sliding door limit</t>
  </si>
  <si>
    <t xml:space="preserve">Sliding door block </t>
  </si>
  <si>
    <t>Sliding door rail light rail</t>
  </si>
  <si>
    <t>Sliding door rail heavy rail</t>
  </si>
  <si>
    <t>612-1</t>
  </si>
  <si>
    <t>Medium sliding door rail side rail</t>
  </si>
  <si>
    <t>Medium door cold bridge and aluminium net door frame</t>
  </si>
  <si>
    <t>Medium sliding door aluminium rail</t>
  </si>
  <si>
    <t>Medium sliding door after crashproof limit</t>
  </si>
  <si>
    <t>Medium sliding door rail cover</t>
  </si>
  <si>
    <t>Medium side guide big</t>
  </si>
  <si>
    <t>MS-620 Medium sliding door upper guide wheel and hanger</t>
  </si>
  <si>
    <t>MS-621 Medium sliding door inside handle to open the door</t>
  </si>
  <si>
    <t xml:space="preserve">Medium lift piece of rail </t>
  </si>
  <si>
    <t>622-1</t>
  </si>
  <si>
    <t>622-2</t>
  </si>
  <si>
    <t>Heavy back rise</t>
  </si>
  <si>
    <t>Heavy ssteel upper guide wheel</t>
  </si>
  <si>
    <t>Medium sliding door upper guide wheel</t>
  </si>
  <si>
    <t>Sliding door upper guide wheel</t>
  </si>
  <si>
    <t>Electric door lock</t>
  </si>
  <si>
    <t>Heater wire 220V</t>
  </si>
  <si>
    <t>Sliding door double lock</t>
  </si>
  <si>
    <t>Double sliding door outside door opener</t>
  </si>
  <si>
    <t>Sliding door over sling</t>
  </si>
  <si>
    <t>Mushroom head carriage 100mm</t>
  </si>
  <si>
    <t>Mushroom head carriage 150mm</t>
  </si>
  <si>
    <t>Light door upper guide wheel</t>
  </si>
  <si>
    <t>Medium door assembly of upper wheel carrier</t>
  </si>
  <si>
    <t>Medium sliding doors  lower guide wheel</t>
  </si>
  <si>
    <t>Medium door assembly  side pressure fittings</t>
  </si>
  <si>
    <t>639-1big</t>
  </si>
  <si>
    <t>Medium under wall track cover</t>
  </si>
  <si>
    <t>New sliding door outside door opener</t>
  </si>
  <si>
    <t>New sliding door outside door opener hs-634-1</t>
  </si>
  <si>
    <t>HS-634-1</t>
  </si>
  <si>
    <t xml:space="preserve">New sliding door outside door opener </t>
  </si>
  <si>
    <t>Double</t>
  </si>
  <si>
    <t>Sliding</t>
  </si>
  <si>
    <t>Door</t>
  </si>
  <si>
    <t>Outside</t>
  </si>
  <si>
    <t>opener</t>
  </si>
  <si>
    <t>100mm-</t>
  </si>
  <si>
    <t>150mmdoor</t>
  </si>
  <si>
    <t>plank</t>
  </si>
  <si>
    <t>Sealing</t>
  </si>
  <si>
    <t>strips</t>
  </si>
  <si>
    <t>Door frame connection fittings</t>
  </si>
  <si>
    <t>Aluminum</t>
  </si>
  <si>
    <t>Hole</t>
  </si>
  <si>
    <t>frame</t>
  </si>
  <si>
    <t>Lower track wheel</t>
  </si>
  <si>
    <t>Light</t>
  </si>
  <si>
    <t>Fittings</t>
  </si>
  <si>
    <t>assembly</t>
  </si>
  <si>
    <t>Heavy</t>
  </si>
  <si>
    <t>accessories</t>
  </si>
  <si>
    <t>Medium-sized door</t>
  </si>
  <si>
    <t>Sliding door accessories</t>
  </si>
  <si>
    <t>Free door</t>
  </si>
  <si>
    <t>Eectric motor to move the door and Control box assembly of the electric door</t>
  </si>
  <si>
    <t>Explosion-proof hinge</t>
  </si>
  <si>
    <t>HS-82</t>
  </si>
  <si>
    <t>HS-82-1</t>
  </si>
  <si>
    <t>New container door lock</t>
  </si>
  <si>
    <t>HS-212 w/o s/s tube</t>
  </si>
  <si>
    <t>Container hinge</t>
  </si>
  <si>
    <t>HS-10</t>
  </si>
  <si>
    <t>Dimension</t>
  </si>
  <si>
    <t>System</t>
  </si>
  <si>
    <t>Piping system -18c ~ 0c</t>
  </si>
  <si>
    <t>Chiller 0 ~ 5c blower system</t>
  </si>
  <si>
    <t>Frezzer 0c ~ -15c blower system</t>
  </si>
  <si>
    <t>Frezzer -10c ~ -25c blower system</t>
  </si>
  <si>
    <t>Frezzer -25c ~ -10c blower system</t>
  </si>
  <si>
    <t>Spec.</t>
  </si>
  <si>
    <t>quickool</t>
  </si>
  <si>
    <t>wefoam</t>
  </si>
  <si>
    <t>counter cabinet</t>
  </si>
  <si>
    <t>upright cabinet</t>
  </si>
  <si>
    <t>chiller cabinet</t>
  </si>
  <si>
    <t>2door</t>
  </si>
  <si>
    <t>4door&amp;6door</t>
  </si>
  <si>
    <t>1.5m counter</t>
  </si>
  <si>
    <t>1.8m counter</t>
  </si>
  <si>
    <t>2.1m counter</t>
  </si>
  <si>
    <t>2door&amp;3door glass door</t>
  </si>
  <si>
    <t>2door&amp;3door glass door freezer</t>
  </si>
  <si>
    <t>post height 2m (left/right)</t>
  </si>
  <si>
    <t>723mm*1800mm(28.5"*71")</t>
  </si>
  <si>
    <t>1.4kg</t>
  </si>
  <si>
    <t>3door</t>
  </si>
  <si>
    <t>1.95kg</t>
  </si>
  <si>
    <t>1door</t>
  </si>
  <si>
    <t>0.5kg</t>
  </si>
  <si>
    <t>0.7kg</t>
  </si>
  <si>
    <t>1door-1pc,2door-1pcs,3door-2pcs</t>
  </si>
  <si>
    <t>2,3 glass door</t>
  </si>
  <si>
    <t>4d,6d upright</t>
  </si>
  <si>
    <t>1.2m counter</t>
  </si>
  <si>
    <t>all counter</t>
  </si>
  <si>
    <t>1.2m counter chiller</t>
  </si>
  <si>
    <t>1.3m counter chiller</t>
  </si>
  <si>
    <t>1.4m counter chiller</t>
  </si>
  <si>
    <t>1.5m counter chiller</t>
  </si>
  <si>
    <t>1.6m counter chiller</t>
  </si>
  <si>
    <t>1.7m counter chiller</t>
  </si>
  <si>
    <t>1.8m counter chiller</t>
  </si>
  <si>
    <t>1.9m counter chiller</t>
  </si>
  <si>
    <t>1.10m counter chiller</t>
  </si>
  <si>
    <t>1.11m counter chiller</t>
  </si>
  <si>
    <t>1.12m counter chiller</t>
  </si>
  <si>
    <t>1.13m counter chiller</t>
  </si>
  <si>
    <t>1.14m counter chiller</t>
  </si>
  <si>
    <t>1.15m counter chiller</t>
  </si>
  <si>
    <t>1.16m counter chiller</t>
  </si>
  <si>
    <t>1.17m counter chiller</t>
  </si>
  <si>
    <t>1.18m counter chiller</t>
  </si>
  <si>
    <t>1.19m counter chiller</t>
  </si>
  <si>
    <t>1.20m counter chiller</t>
  </si>
  <si>
    <t>1.21m counter chiller</t>
  </si>
  <si>
    <t>WELLER AIR-COND PARTS ENTERPRISE SDN BHD (613386-K)</t>
  </si>
  <si>
    <t>Item code</t>
  </si>
  <si>
    <t>DESC.</t>
  </si>
  <si>
    <r>
      <rPr>
        <i/>
        <sz val="8"/>
        <color theme="1"/>
        <rFont val="Arial"/>
        <charset val="134"/>
      </rPr>
      <t xml:space="preserve">Weight </t>
    </r>
    <r>
      <rPr>
        <i/>
        <sz val="8"/>
        <color theme="1"/>
        <rFont val="SimSun"/>
        <charset val="134"/>
      </rPr>
      <t>（</t>
    </r>
    <r>
      <rPr>
        <i/>
        <sz val="8"/>
        <color theme="1"/>
        <rFont val="Arial"/>
        <charset val="134"/>
      </rPr>
      <t>kg</t>
    </r>
    <r>
      <rPr>
        <i/>
        <sz val="8"/>
        <color theme="1"/>
        <rFont val="SimSun"/>
        <charset val="134"/>
      </rPr>
      <t>）</t>
    </r>
  </si>
  <si>
    <t>RAC001</t>
  </si>
  <si>
    <r>
      <rPr>
        <i/>
        <sz val="8"/>
        <color theme="1"/>
        <rFont val="Arial"/>
        <charset val="134"/>
      </rPr>
      <t xml:space="preserve">upright Post
</t>
    </r>
    <r>
      <rPr>
        <i/>
        <sz val="8"/>
        <color theme="1"/>
        <rFont val="SimSun"/>
        <charset val="134"/>
      </rPr>
      <t>立柱</t>
    </r>
    <r>
      <rPr>
        <i/>
        <sz val="8"/>
        <color theme="1"/>
        <rFont val="Arial"/>
        <charset val="134"/>
      </rPr>
      <t xml:space="preserve">
</t>
    </r>
  </si>
  <si>
    <t>11000*900*100*70*2.0</t>
  </si>
  <si>
    <t>RAC002</t>
  </si>
  <si>
    <t>Foot plate</t>
  </si>
  <si>
    <t>120*120</t>
  </si>
  <si>
    <t>RAC003</t>
  </si>
  <si>
    <r>
      <rPr>
        <i/>
        <sz val="8"/>
        <rFont val="宋体"/>
        <charset val="134"/>
      </rPr>
      <t>横</t>
    </r>
    <r>
      <rPr>
        <i/>
        <sz val="8"/>
        <rFont val="Arial"/>
        <charset val="134"/>
      </rPr>
      <t xml:space="preserve"> </t>
    </r>
    <r>
      <rPr>
        <i/>
        <sz val="8"/>
        <rFont val="宋体"/>
        <charset val="134"/>
      </rPr>
      <t>支</t>
    </r>
    <r>
      <rPr>
        <i/>
        <sz val="8"/>
        <rFont val="Arial"/>
        <charset val="134"/>
      </rPr>
      <t xml:space="preserve">
Bracing</t>
    </r>
  </si>
  <si>
    <r>
      <rPr>
        <i/>
        <sz val="8"/>
        <rFont val="Arial"/>
        <charset val="134"/>
      </rPr>
      <t>40*25*1.5 C</t>
    </r>
    <r>
      <rPr>
        <i/>
        <sz val="8"/>
        <rFont val="宋体"/>
        <charset val="134"/>
      </rPr>
      <t>型</t>
    </r>
    <r>
      <rPr>
        <i/>
        <sz val="8"/>
        <rFont val="Arial"/>
        <charset val="134"/>
      </rPr>
      <t>*828</t>
    </r>
  </si>
  <si>
    <t>RAC004</t>
  </si>
  <si>
    <r>
      <rPr>
        <i/>
        <sz val="8"/>
        <rFont val="宋体"/>
        <charset val="134"/>
      </rPr>
      <t>斜</t>
    </r>
    <r>
      <rPr>
        <i/>
        <sz val="8"/>
        <rFont val="Arial"/>
        <charset val="134"/>
      </rPr>
      <t xml:space="preserve"> </t>
    </r>
    <r>
      <rPr>
        <i/>
        <sz val="8"/>
        <rFont val="宋体"/>
        <charset val="134"/>
      </rPr>
      <t>支</t>
    </r>
    <r>
      <rPr>
        <i/>
        <sz val="8"/>
        <rFont val="Arial"/>
        <charset val="134"/>
      </rPr>
      <t xml:space="preserve">
Bracing</t>
    </r>
  </si>
  <si>
    <r>
      <rPr>
        <i/>
        <sz val="8"/>
        <rFont val="Arial"/>
        <charset val="134"/>
      </rPr>
      <t>40*25*1.5 C</t>
    </r>
    <r>
      <rPr>
        <i/>
        <sz val="8"/>
        <rFont val="宋体"/>
        <charset val="134"/>
      </rPr>
      <t>型</t>
    </r>
    <r>
      <rPr>
        <i/>
        <sz val="8"/>
        <rFont val="Arial"/>
        <charset val="134"/>
      </rPr>
      <t>*1030</t>
    </r>
  </si>
  <si>
    <t>RAC005</t>
  </si>
  <si>
    <t xml:space="preserve">Upright Post
Set
</t>
  </si>
  <si>
    <t>612.6mm(230mm)</t>
  </si>
  <si>
    <t>RAC006</t>
  </si>
  <si>
    <r>
      <rPr>
        <i/>
        <sz val="8"/>
        <color theme="1"/>
        <rFont val="Arial"/>
        <charset val="134"/>
      </rPr>
      <t xml:space="preserve">Beam
</t>
    </r>
    <r>
      <rPr>
        <i/>
        <sz val="8"/>
        <color theme="1"/>
        <rFont val="SimSun"/>
        <charset val="134"/>
      </rPr>
      <t>横梁</t>
    </r>
  </si>
  <si>
    <t>2700*120*45*1.5</t>
  </si>
  <si>
    <t>RAC007</t>
  </si>
  <si>
    <t>2460*100*45*1.5</t>
  </si>
  <si>
    <t>RAC008</t>
  </si>
  <si>
    <r>
      <rPr>
        <i/>
        <sz val="8"/>
        <color theme="1"/>
        <rFont val="Arial"/>
        <charset val="134"/>
      </rPr>
      <t xml:space="preserve">row spacer
</t>
    </r>
    <r>
      <rPr>
        <i/>
        <sz val="8"/>
        <color theme="1"/>
        <rFont val="SimSun"/>
        <charset val="134"/>
      </rPr>
      <t>连接杆</t>
    </r>
  </si>
  <si>
    <t>250*60*40</t>
  </si>
  <si>
    <t>2m height install 1pcs</t>
  </si>
  <si>
    <t>RAC009</t>
  </si>
  <si>
    <r>
      <rPr>
        <i/>
        <sz val="8"/>
        <color theme="1"/>
        <rFont val="Arial"/>
        <charset val="134"/>
      </rPr>
      <t>Post guard
U</t>
    </r>
    <r>
      <rPr>
        <i/>
        <sz val="8"/>
        <color theme="1"/>
        <rFont val="SimSun"/>
        <charset val="134"/>
      </rPr>
      <t>型防撞柱</t>
    </r>
  </si>
  <si>
    <t>H300</t>
  </si>
  <si>
    <t>RAC010</t>
  </si>
  <si>
    <r>
      <rPr>
        <i/>
        <sz val="8"/>
        <color theme="1"/>
        <rFont val="Arial"/>
        <charset val="134"/>
      </rPr>
      <t xml:space="preserve">Pallet support
</t>
    </r>
    <r>
      <rPr>
        <i/>
        <sz val="8"/>
        <color theme="1"/>
        <rFont val="SimSun"/>
        <charset val="134"/>
      </rPr>
      <t>支撑梁</t>
    </r>
  </si>
  <si>
    <t>900*60*40</t>
  </si>
  <si>
    <t>4pcs per rack</t>
  </si>
  <si>
    <t>RAC011</t>
  </si>
  <si>
    <r>
      <rPr>
        <i/>
        <sz val="8"/>
        <color theme="1"/>
        <rFont val="Arial"/>
        <charset val="134"/>
      </rPr>
      <t xml:space="preserve">Crash barrier
</t>
    </r>
    <r>
      <rPr>
        <i/>
        <sz val="8"/>
        <color theme="1"/>
        <rFont val="SimSun"/>
        <charset val="134"/>
      </rPr>
      <t>防撞栏</t>
    </r>
  </si>
  <si>
    <t>L2050*H500</t>
  </si>
  <si>
    <t>RAC012</t>
  </si>
  <si>
    <t>L900*H500</t>
  </si>
  <si>
    <t>2ton above-rm800/ton ,install wood slab -rm500/ton</t>
  </si>
  <si>
    <t>below 2ton -rm1200-rm1500/ton</t>
  </si>
</sst>
</file>

<file path=xl/styles.xml><?xml version="1.0" encoding="utf-8"?>
<styleSheet xmlns="http://schemas.openxmlformats.org/spreadsheetml/2006/main" xmlns:mc="http://schemas.openxmlformats.org/markup-compatibility/2006" xmlns:xr9="http://schemas.microsoft.com/office/spreadsheetml/2016/revision9" mc:Ignorable="xr9">
  <numFmts count="18">
    <numFmt numFmtId="42" formatCode="_(&quot;$&quot;* #,##0_);_(&quot;$&quot;* \(#,##0\);_(&quot;$&quot;* &quot;-&quot;_);_(@_)"/>
    <numFmt numFmtId="43" formatCode="_(* #,##0.00_);_(* \(#,##0.00\);_(* &quot;-&quot;??_);_(@_)"/>
    <numFmt numFmtId="44" formatCode="_(&quot;$&quot;* #,##0.00_);_(&quot;$&quot;* \(#,##0.00\);_(&quot;$&quot;* &quot;-&quot;??_);_(@_)"/>
    <numFmt numFmtId="176" formatCode="_ * #,##0_ ;_ * \-#,##0_ ;_ * &quot;-&quot;_ ;_ @_ "/>
    <numFmt numFmtId="177" formatCode="_ * #,##0.00_ ;_ * \-#,##0.00_ ;_ * &quot;-&quot;??_ ;_ @_ "/>
    <numFmt numFmtId="178" formatCode="_ * #,##0_ ;_ * \-#,##0_ ;_ * &quot;-&quot;??_ ;_ @_ "/>
    <numFmt numFmtId="179" formatCode="#,##0.0"/>
    <numFmt numFmtId="180" formatCode="0.0"/>
    <numFmt numFmtId="181" formatCode="0.000"/>
    <numFmt numFmtId="182" formatCode="_-&quot;$&quot;* #,##0.00_-;\-&quot;$&quot;* #,##0.00_-;_-&quot;$&quot;* &quot;-&quot;??_-;_-@_-"/>
    <numFmt numFmtId="183" formatCode="#,##0_ "/>
    <numFmt numFmtId="184" formatCode="_(* #,##0_);_(* \(#,##0\);_(* &quot;-&quot;??_);_(@_)"/>
    <numFmt numFmtId="185" formatCode="0_ "/>
    <numFmt numFmtId="186" formatCode="&quot;$&quot;#,##0.00"/>
    <numFmt numFmtId="187" formatCode="#\ ?/?"/>
    <numFmt numFmtId="188" formatCode="_-* #,##0.00_-;\-* #,##0.00_-;_-* &quot;-&quot;??_-;_-@_-"/>
    <numFmt numFmtId="189" formatCode="0.0000"/>
    <numFmt numFmtId="190" formatCode="&quot;¥&quot;#,##0.00_);[Red]\(&quot;¥&quot;#,##0.00\)"/>
  </numFmts>
  <fonts count="116">
    <font>
      <sz val="11"/>
      <color theme="1"/>
      <name val="Calibri"/>
      <charset val="134"/>
      <scheme val="minor"/>
    </font>
    <font>
      <i/>
      <sz val="8"/>
      <name val="Arial"/>
      <charset val="134"/>
    </font>
    <font>
      <i/>
      <sz val="8"/>
      <color theme="1"/>
      <name val="Arial"/>
      <charset val="134"/>
    </font>
    <font>
      <i/>
      <sz val="8"/>
      <color rgb="FFFF0000"/>
      <name val="Arial"/>
      <charset val="134"/>
    </font>
    <font>
      <b/>
      <i/>
      <u/>
      <sz val="8"/>
      <name val="Arial"/>
      <charset val="134"/>
    </font>
    <font>
      <i/>
      <sz val="9"/>
      <color theme="1"/>
      <name val="Arial"/>
      <charset val="134"/>
    </font>
    <font>
      <i/>
      <sz val="9"/>
      <name val="Arial"/>
      <charset val="134"/>
    </font>
    <font>
      <i/>
      <sz val="9"/>
      <color rgb="FF0000FF"/>
      <name val="Arial"/>
      <charset val="134"/>
    </font>
    <font>
      <i/>
      <sz val="8"/>
      <color rgb="FF0000FF"/>
      <name val="Arial"/>
      <charset val="134"/>
    </font>
    <font>
      <i/>
      <sz val="8"/>
      <color rgb="FF000000"/>
      <name val="Arial"/>
      <charset val="134"/>
    </font>
    <font>
      <i/>
      <sz val="10"/>
      <color theme="1"/>
      <name val="Arial"/>
      <charset val="134"/>
    </font>
    <font>
      <i/>
      <sz val="9"/>
      <color rgb="FF002060"/>
      <name val="Arial"/>
      <charset val="134"/>
    </font>
    <font>
      <i/>
      <sz val="9"/>
      <color rgb="FF0070C0"/>
      <name val="Arial"/>
      <charset val="134"/>
    </font>
    <font>
      <i/>
      <sz val="8"/>
      <color rgb="FF0070C0"/>
      <name val="Arial"/>
      <charset val="134"/>
    </font>
    <font>
      <i/>
      <sz val="10"/>
      <color rgb="FF0070C0"/>
      <name val="Arial"/>
      <charset val="134"/>
    </font>
    <font>
      <i/>
      <sz val="8"/>
      <color theme="8" tint="-0.249977111117893"/>
      <name val="Arial"/>
      <charset val="134"/>
    </font>
    <font>
      <i/>
      <sz val="9"/>
      <color rgb="FFFF0000"/>
      <name val="Arial"/>
      <charset val="134"/>
    </font>
    <font>
      <i/>
      <sz val="10"/>
      <color rgb="FFFF0000"/>
      <name val="Arial"/>
      <charset val="134"/>
    </font>
    <font>
      <i/>
      <sz val="10"/>
      <color rgb="FF0000FF"/>
      <name val="Arial"/>
      <charset val="134"/>
    </font>
    <font>
      <i/>
      <sz val="9"/>
      <color theme="8" tint="-0.499984740745262"/>
      <name val="Arial"/>
      <charset val="134"/>
    </font>
    <font>
      <i/>
      <sz val="8"/>
      <color theme="8" tint="-0.499984740745262"/>
      <name val="Arial"/>
      <charset val="134"/>
    </font>
    <font>
      <i/>
      <sz val="10"/>
      <name val="Arial"/>
      <charset val="134"/>
    </font>
    <font>
      <sz val="9"/>
      <color theme="1"/>
      <name val="Arial"/>
      <charset val="134"/>
    </font>
    <font>
      <i/>
      <sz val="9"/>
      <name val="SimSun"/>
      <charset val="134"/>
    </font>
    <font>
      <b/>
      <i/>
      <sz val="9"/>
      <color theme="1"/>
      <name val="Arial"/>
      <charset val="134"/>
    </font>
    <font>
      <b/>
      <i/>
      <sz val="8"/>
      <color rgb="FF000000"/>
      <name val="Arial"/>
      <charset val="134"/>
    </font>
    <font>
      <i/>
      <sz val="8"/>
      <color rgb="FF00B0F0"/>
      <name val="Arial"/>
      <charset val="134"/>
    </font>
    <font>
      <i/>
      <strike/>
      <sz val="8"/>
      <color rgb="FF000000"/>
      <name val="Arial"/>
      <charset val="134"/>
    </font>
    <font>
      <sz val="8"/>
      <color theme="1"/>
      <name val="Arial"/>
      <charset val="134"/>
    </font>
    <font>
      <i/>
      <sz val="11"/>
      <color rgb="FFFF0000"/>
      <name val="Calibri"/>
      <charset val="134"/>
    </font>
    <font>
      <i/>
      <sz val="12"/>
      <name val="Arial"/>
      <charset val="134"/>
    </font>
    <font>
      <i/>
      <sz val="12"/>
      <color rgb="FF000000"/>
      <name val="Arial"/>
      <charset val="134"/>
    </font>
    <font>
      <sz val="8"/>
      <name val="Arial"/>
      <charset val="134"/>
    </font>
    <font>
      <i/>
      <sz val="12"/>
      <color rgb="FFFF0000"/>
      <name val="Arial"/>
      <charset val="134"/>
    </font>
    <font>
      <sz val="12"/>
      <name val="Arial"/>
      <charset val="134"/>
    </font>
    <font>
      <i/>
      <sz val="9"/>
      <color theme="1"/>
      <name val="Calibri"/>
      <charset val="134"/>
      <scheme val="minor"/>
    </font>
    <font>
      <i/>
      <sz val="9"/>
      <name val="Calibri"/>
      <charset val="134"/>
      <scheme val="minor"/>
    </font>
    <font>
      <sz val="9"/>
      <color theme="1"/>
      <name val="Calibri"/>
      <charset val="134"/>
      <scheme val="minor"/>
    </font>
    <font>
      <sz val="9"/>
      <name val="Calibri"/>
      <charset val="134"/>
      <scheme val="minor"/>
    </font>
    <font>
      <b/>
      <i/>
      <sz val="9"/>
      <name val="Arial"/>
      <charset val="134"/>
    </font>
    <font>
      <b/>
      <i/>
      <sz val="8"/>
      <name val="Arial"/>
      <charset val="134"/>
    </font>
    <font>
      <b/>
      <i/>
      <sz val="8"/>
      <color theme="1"/>
      <name val="Arial"/>
      <charset val="134"/>
    </font>
    <font>
      <sz val="9"/>
      <name val="Arial"/>
      <charset val="134"/>
    </font>
    <font>
      <i/>
      <sz val="8"/>
      <color indexed="8"/>
      <name val="Arial"/>
      <charset val="134"/>
    </font>
    <font>
      <i/>
      <sz val="9"/>
      <color rgb="FFAB8D8D"/>
      <name val="Arial"/>
      <charset val="134"/>
    </font>
    <font>
      <i/>
      <sz val="9"/>
      <color rgb="FF000000"/>
      <name val="Arial"/>
      <charset val="134"/>
    </font>
    <font>
      <sz val="8"/>
      <name val="Calibri"/>
      <charset val="134"/>
      <scheme val="minor"/>
    </font>
    <font>
      <sz val="8"/>
      <color theme="1"/>
      <name val="Calibri"/>
      <charset val="134"/>
      <scheme val="minor"/>
    </font>
    <font>
      <i/>
      <sz val="8"/>
      <color rgb="FF1A37EA"/>
      <name val="Arial"/>
      <charset val="134"/>
    </font>
    <font>
      <i/>
      <sz val="8"/>
      <color rgb="FF00B050"/>
      <name val="Arial"/>
      <charset val="134"/>
    </font>
    <font>
      <i/>
      <sz val="8"/>
      <color theme="9" tint="-0.249977111117893"/>
      <name val="Arial"/>
      <charset val="134"/>
    </font>
    <font>
      <i/>
      <sz val="8"/>
      <color theme="0"/>
      <name val="Arial"/>
      <charset val="134"/>
    </font>
    <font>
      <i/>
      <sz val="11"/>
      <name val="Calibri"/>
      <charset val="134"/>
      <scheme val="minor"/>
    </font>
    <font>
      <i/>
      <u/>
      <sz val="8"/>
      <name val="Arial"/>
      <charset val="134"/>
    </font>
    <font>
      <sz val="11"/>
      <name val="Calibri"/>
      <charset val="134"/>
      <scheme val="minor"/>
    </font>
    <font>
      <b/>
      <sz val="8"/>
      <color theme="1"/>
      <name val="Times New Roman"/>
      <charset val="134"/>
    </font>
    <font>
      <sz val="9"/>
      <color theme="0"/>
      <name val="Calibri"/>
      <charset val="134"/>
      <scheme val="minor"/>
    </font>
    <font>
      <i/>
      <sz val="9"/>
      <color theme="0"/>
      <name val="Arial"/>
      <charset val="134"/>
    </font>
    <font>
      <i/>
      <sz val="8"/>
      <color indexed="12"/>
      <name val="Arial"/>
      <charset val="134"/>
    </font>
    <font>
      <i/>
      <sz val="8"/>
      <color indexed="10"/>
      <name val="Arial"/>
      <charset val="134"/>
    </font>
    <font>
      <i/>
      <sz val="8"/>
      <color indexed="57"/>
      <name val="Arial"/>
      <charset val="134"/>
    </font>
    <font>
      <i/>
      <sz val="9"/>
      <color indexed="12"/>
      <name val="Arial"/>
      <charset val="134"/>
    </font>
    <font>
      <sz val="9"/>
      <color rgb="FF000000"/>
      <name val="Arial"/>
      <charset val="134"/>
    </font>
    <font>
      <sz val="9"/>
      <color rgb="FFFF0000"/>
      <name val="Calibri"/>
      <charset val="134"/>
      <scheme val="minor"/>
    </font>
    <font>
      <i/>
      <sz val="8"/>
      <color theme="1"/>
      <name val="Calibri"/>
      <charset val="134"/>
      <scheme val="minor"/>
    </font>
    <font>
      <sz val="11"/>
      <color theme="0"/>
      <name val="Calibri"/>
      <charset val="134"/>
      <scheme val="minor"/>
    </font>
    <font>
      <b/>
      <sz val="9"/>
      <color theme="0"/>
      <name val="Calibri"/>
      <charset val="134"/>
      <scheme val="minor"/>
    </font>
    <font>
      <b/>
      <sz val="9"/>
      <color rgb="FFFF0000"/>
      <name val="Calibri"/>
      <charset val="134"/>
      <scheme val="minor"/>
    </font>
    <font>
      <i/>
      <sz val="9"/>
      <color theme="0"/>
      <name val="Calibri"/>
      <charset val="134"/>
      <scheme val="minor"/>
    </font>
    <font>
      <b/>
      <sz val="9"/>
      <color theme="5"/>
      <name val="Calibri"/>
      <charset val="134"/>
      <scheme val="minor"/>
    </font>
    <font>
      <b/>
      <sz val="9"/>
      <color rgb="FF00B050"/>
      <name val="Calibri"/>
      <charset val="134"/>
      <scheme val="minor"/>
    </font>
    <font>
      <b/>
      <sz val="9"/>
      <name val="Calibri"/>
      <charset val="134"/>
      <scheme val="minor"/>
    </font>
    <font>
      <sz val="8"/>
      <color theme="0"/>
      <name val="Arial"/>
      <charset val="134"/>
    </font>
    <font>
      <sz val="8"/>
      <color rgb="FF222222"/>
      <name val="Arial"/>
      <charset val="134"/>
    </font>
    <font>
      <sz val="9"/>
      <color rgb="FF0000FF"/>
      <name val="Calibri"/>
      <charset val="134"/>
      <scheme val="minor"/>
    </font>
    <font>
      <sz val="12"/>
      <color theme="1"/>
      <name val="Calibri"/>
      <charset val="134"/>
      <scheme val="minor"/>
    </font>
    <font>
      <i/>
      <sz val="9"/>
      <color indexed="8"/>
      <name val="Arial"/>
      <charset val="134"/>
    </font>
    <font>
      <i/>
      <sz val="8"/>
      <color rgb="FF4F4F4F"/>
      <name val="Arial"/>
      <charset val="134"/>
    </font>
    <font>
      <i/>
      <sz val="8"/>
      <color rgb="FF333333"/>
      <name val="Arial"/>
      <charset val="134"/>
    </font>
    <font>
      <i/>
      <sz val="8"/>
      <color theme="9" tint="-0.25"/>
      <name val="Arial"/>
      <charset val="134"/>
    </font>
    <font>
      <i/>
      <sz val="8"/>
      <color theme="4" tint="0.4"/>
      <name val="Arial"/>
      <charset val="134"/>
    </font>
    <font>
      <sz val="8"/>
      <color theme="0"/>
      <name val="Calibri"/>
      <charset val="134"/>
      <scheme val="minor"/>
    </font>
    <font>
      <b/>
      <i/>
      <sz val="8"/>
      <name val="宋体"/>
      <charset val="134"/>
    </font>
    <font>
      <i/>
      <sz val="8"/>
      <color indexed="14"/>
      <name val="Arial"/>
      <charset val="134"/>
    </font>
    <font>
      <sz val="9"/>
      <name val="宋体"/>
      <charset val="134"/>
    </font>
    <font>
      <sz val="9"/>
      <color theme="3"/>
      <name val="Arial"/>
      <charset val="134"/>
    </font>
    <font>
      <u/>
      <sz val="11"/>
      <color rgb="FF0000FF"/>
      <name val="Calibri"/>
      <charset val="0"/>
      <scheme val="minor"/>
    </font>
    <font>
      <u/>
      <sz val="11"/>
      <color rgb="FF800080"/>
      <name val="Calibri"/>
      <charset val="0"/>
      <scheme val="minor"/>
    </font>
    <font>
      <sz val="11"/>
      <color rgb="FFFF0000"/>
      <name val="Calibri"/>
      <charset val="0"/>
      <scheme val="minor"/>
    </font>
    <font>
      <b/>
      <sz val="18"/>
      <color theme="3"/>
      <name val="Calibri"/>
      <charset val="134"/>
      <scheme val="minor"/>
    </font>
    <font>
      <i/>
      <sz val="11"/>
      <color rgb="FF7F7F7F"/>
      <name val="Calibri"/>
      <charset val="0"/>
      <scheme val="minor"/>
    </font>
    <font>
      <b/>
      <sz val="15"/>
      <color theme="3"/>
      <name val="Calibri"/>
      <charset val="134"/>
      <scheme val="minor"/>
    </font>
    <font>
      <b/>
      <sz val="13"/>
      <color theme="3"/>
      <name val="Calibri"/>
      <charset val="134"/>
      <scheme val="minor"/>
    </font>
    <font>
      <b/>
      <sz val="11"/>
      <color theme="3"/>
      <name val="Calibri"/>
      <charset val="134"/>
      <scheme val="minor"/>
    </font>
    <font>
      <sz val="11"/>
      <color rgb="FF3F3F76"/>
      <name val="Calibri"/>
      <charset val="0"/>
      <scheme val="minor"/>
    </font>
    <font>
      <b/>
      <sz val="11"/>
      <color rgb="FF3F3F3F"/>
      <name val="Calibri"/>
      <charset val="0"/>
      <scheme val="minor"/>
    </font>
    <font>
      <b/>
      <sz val="11"/>
      <color rgb="FFFA7D00"/>
      <name val="Calibri"/>
      <charset val="0"/>
      <scheme val="minor"/>
    </font>
    <font>
      <b/>
      <sz val="11"/>
      <color rgb="FFFFFFFF"/>
      <name val="Calibri"/>
      <charset val="0"/>
      <scheme val="minor"/>
    </font>
    <font>
      <sz val="11"/>
      <color rgb="FFFA7D00"/>
      <name val="Calibri"/>
      <charset val="0"/>
      <scheme val="minor"/>
    </font>
    <font>
      <b/>
      <sz val="11"/>
      <color theme="1"/>
      <name val="Calibri"/>
      <charset val="0"/>
      <scheme val="minor"/>
    </font>
    <font>
      <sz val="11"/>
      <color rgb="FF006100"/>
      <name val="Calibri"/>
      <charset val="0"/>
      <scheme val="minor"/>
    </font>
    <font>
      <sz val="11"/>
      <color rgb="FF9C0006"/>
      <name val="Calibri"/>
      <charset val="0"/>
      <scheme val="minor"/>
    </font>
    <font>
      <sz val="11"/>
      <color rgb="FF9C6500"/>
      <name val="Calibri"/>
      <charset val="0"/>
      <scheme val="minor"/>
    </font>
    <font>
      <sz val="11"/>
      <color theme="0"/>
      <name val="Calibri"/>
      <charset val="0"/>
      <scheme val="minor"/>
    </font>
    <font>
      <sz val="11"/>
      <color theme="1"/>
      <name val="Calibri"/>
      <charset val="0"/>
      <scheme val="minor"/>
    </font>
    <font>
      <sz val="12"/>
      <name val="宋体"/>
      <charset val="134"/>
    </font>
    <font>
      <sz val="10"/>
      <name val="Arial"/>
      <charset val="134"/>
    </font>
    <font>
      <sz val="11"/>
      <color rgb="FF9C6500"/>
      <name val="Calibri"/>
      <charset val="134"/>
      <scheme val="minor"/>
    </font>
    <font>
      <sz val="10"/>
      <color indexed="8"/>
      <name val="Arial"/>
      <charset val="134"/>
    </font>
    <font>
      <sz val="12"/>
      <color theme="1"/>
      <name val="Calibri"/>
      <charset val="136"/>
      <scheme val="minor"/>
    </font>
    <font>
      <sz val="11"/>
      <name val="돋움"/>
      <charset val="129"/>
    </font>
    <font>
      <sz val="11"/>
      <color indexed="8"/>
      <name val="Calibri"/>
      <charset val="134"/>
    </font>
    <font>
      <i/>
      <sz val="8"/>
      <color theme="1"/>
      <name val="SimSun"/>
      <charset val="134"/>
    </font>
    <font>
      <i/>
      <sz val="8"/>
      <name val="SimSun"/>
      <charset val="134"/>
    </font>
    <font>
      <i/>
      <sz val="8"/>
      <name val="細明體"/>
      <charset val="136"/>
    </font>
    <font>
      <i/>
      <sz val="8"/>
      <name val="宋体"/>
      <charset val="134"/>
    </font>
  </fonts>
  <fills count="50">
    <fill>
      <patternFill patternType="none"/>
    </fill>
    <fill>
      <patternFill patternType="gray125"/>
    </fill>
    <fill>
      <patternFill patternType="solid">
        <fgColor rgb="FFFFFF00"/>
        <bgColor indexed="64"/>
      </patternFill>
    </fill>
    <fill>
      <patternFill patternType="solid">
        <fgColor rgb="FFFFFFFF"/>
        <bgColor indexed="64"/>
      </patternFill>
    </fill>
    <fill>
      <patternFill patternType="solid">
        <fgColor rgb="FFFFFFFF"/>
        <bgColor rgb="FFFFFF00"/>
      </patternFill>
    </fill>
    <fill>
      <patternFill patternType="solid">
        <fgColor rgb="FF99FF99"/>
        <bgColor indexed="64"/>
      </patternFill>
    </fill>
    <fill>
      <patternFill patternType="solid">
        <fgColor rgb="FFCCFFCC"/>
        <bgColor indexed="64"/>
      </patternFill>
    </fill>
    <fill>
      <patternFill patternType="solid">
        <fgColor rgb="FFCBEBF5"/>
        <bgColor indexed="64"/>
      </patternFill>
    </fill>
    <fill>
      <patternFill patternType="solid">
        <fgColor rgb="FFEFF9FC"/>
        <bgColor indexed="64"/>
      </patternFill>
    </fill>
    <fill>
      <patternFill patternType="solid">
        <fgColor rgb="FFF5F5F5"/>
        <bgColor indexed="64"/>
      </patternFill>
    </fill>
    <fill>
      <patternFill patternType="solid">
        <fgColor indexed="9"/>
        <bgColor indexed="64"/>
      </patternFill>
    </fill>
    <fill>
      <patternFill patternType="solid">
        <fgColor theme="0"/>
        <bgColor indexed="64"/>
      </patternFill>
    </fill>
    <fill>
      <patternFill patternType="solid">
        <fgColor theme="8" tint="0.799981688894314"/>
        <bgColor indexed="64"/>
      </patternFill>
    </fill>
    <fill>
      <patternFill patternType="solid">
        <fgColor rgb="FFFFC000"/>
        <bgColor indexed="64"/>
      </patternFill>
    </fill>
    <fill>
      <patternFill patternType="solid">
        <fgColor theme="9" tint="0.799981688894314"/>
        <bgColor indexed="64"/>
      </patternFill>
    </fill>
    <fill>
      <patternFill patternType="solid">
        <fgColor theme="6" tint="0.599993896298105"/>
        <bgColor indexed="64"/>
      </patternFill>
    </fill>
    <fill>
      <patternFill patternType="solid">
        <fgColor theme="6" tint="0.799981688894314"/>
        <bgColor indexed="64"/>
      </patternFill>
    </fill>
    <fill>
      <patternFill patternType="solid">
        <fgColor rgb="FF00B0F0"/>
        <bgColor indexed="64"/>
      </patternFill>
    </fill>
    <fill>
      <patternFill patternType="solid">
        <fgColor rgb="FF92D050"/>
        <bgColor indexed="64"/>
      </patternFill>
    </fill>
    <fill>
      <patternFill patternType="solid">
        <fgColor theme="4" tint="0.599993896298105"/>
        <bgColor indexed="64"/>
      </patternFill>
    </fill>
    <fill>
      <patternFill patternType="solid">
        <fgColor rgb="FFFFFF99"/>
        <bgColor indexed="64"/>
      </patternFill>
    </fill>
    <fill>
      <patternFill patternType="solid">
        <fgColor theme="8" tint="0.599993896298105"/>
        <bgColor indexed="64"/>
      </patternFill>
    </fill>
    <fill>
      <patternFill patternType="solid">
        <fgColor indexed="13"/>
        <bgColor indexed="64"/>
      </patternFill>
    </fill>
    <fill>
      <patternFill patternType="solid">
        <fgColor rgb="FFD6E3BC"/>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
      <patternFill patternType="solid">
        <fgColor indexed="58"/>
        <bgColor indexed="64"/>
      </patternFill>
    </fill>
  </fills>
  <borders count="24">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style="thin">
        <color auto="1"/>
      </top>
      <bottom/>
      <diagonal/>
    </border>
    <border>
      <left/>
      <right/>
      <top style="thin">
        <color auto="1"/>
      </top>
      <bottom/>
      <diagonal/>
    </border>
    <border>
      <left style="thin">
        <color auto="1"/>
      </left>
      <right/>
      <top/>
      <bottom/>
      <diagonal/>
    </border>
    <border>
      <left style="thin">
        <color auto="1"/>
      </left>
      <right/>
      <top/>
      <bottom style="thin">
        <color auto="1"/>
      </bottom>
      <diagonal/>
    </border>
    <border>
      <left/>
      <right/>
      <top/>
      <bottom style="thin">
        <color auto="1"/>
      </bottom>
      <diagonal/>
    </border>
    <border>
      <left/>
      <right style="thin">
        <color auto="1"/>
      </right>
      <top/>
      <bottom/>
      <diagonal/>
    </border>
    <border>
      <left/>
      <right style="thin">
        <color auto="1"/>
      </right>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right style="thin">
        <color auto="1"/>
      </right>
      <top style="thin">
        <color auto="1"/>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104">
    <xf numFmtId="0" fontId="0" fillId="0" borderId="0"/>
    <xf numFmtId="43" fontId="0" fillId="0" borderId="0" applyFont="0" applyFill="0" applyBorder="0" applyAlignment="0" applyProtection="0"/>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176" fontId="0" fillId="0" borderId="0" applyFont="0" applyFill="0" applyBorder="0" applyAlignment="0" applyProtection="0">
      <alignment vertical="center"/>
    </xf>
    <xf numFmtId="42" fontId="0" fillId="0" borderId="0" applyFont="0" applyFill="0" applyBorder="0" applyAlignment="0" applyProtection="0">
      <alignment vertical="center"/>
    </xf>
    <xf numFmtId="0" fontId="86" fillId="0" borderId="0" applyNumberFormat="0" applyFill="0" applyBorder="0" applyAlignment="0" applyProtection="0">
      <alignment vertical="center"/>
    </xf>
    <xf numFmtId="0" fontId="87" fillId="0" borderId="0" applyNumberFormat="0" applyFill="0" applyBorder="0" applyAlignment="0" applyProtection="0">
      <alignment vertical="center"/>
    </xf>
    <xf numFmtId="0" fontId="0" fillId="24" borderId="16" applyNumberFormat="0" applyFont="0" applyAlignment="0" applyProtection="0">
      <alignment vertical="center"/>
    </xf>
    <xf numFmtId="0" fontId="88" fillId="0" borderId="0" applyNumberFormat="0" applyFill="0" applyBorder="0" applyAlignment="0" applyProtection="0">
      <alignment vertical="center"/>
    </xf>
    <xf numFmtId="0" fontId="89" fillId="0" borderId="0" applyNumberFormat="0" applyFill="0" applyBorder="0" applyAlignment="0" applyProtection="0">
      <alignment vertical="center"/>
    </xf>
    <xf numFmtId="0" fontId="90" fillId="0" borderId="0" applyNumberFormat="0" applyFill="0" applyBorder="0" applyAlignment="0" applyProtection="0">
      <alignment vertical="center"/>
    </xf>
    <xf numFmtId="0" fontId="91" fillId="0" borderId="17" applyNumberFormat="0" applyFill="0" applyAlignment="0" applyProtection="0">
      <alignment vertical="center"/>
    </xf>
    <xf numFmtId="0" fontId="92" fillId="0" borderId="17" applyNumberFormat="0" applyFill="0" applyAlignment="0" applyProtection="0">
      <alignment vertical="center"/>
    </xf>
    <xf numFmtId="0" fontId="93" fillId="0" borderId="18" applyNumberFormat="0" applyFill="0" applyAlignment="0" applyProtection="0">
      <alignment vertical="center"/>
    </xf>
    <xf numFmtId="0" fontId="93" fillId="0" borderId="0" applyNumberFormat="0" applyFill="0" applyBorder="0" applyAlignment="0" applyProtection="0">
      <alignment vertical="center"/>
    </xf>
    <xf numFmtId="0" fontId="94" fillId="25" borderId="19" applyNumberFormat="0" applyAlignment="0" applyProtection="0">
      <alignment vertical="center"/>
    </xf>
    <xf numFmtId="0" fontId="95" fillId="26" borderId="20" applyNumberFormat="0" applyAlignment="0" applyProtection="0">
      <alignment vertical="center"/>
    </xf>
    <xf numFmtId="0" fontId="96" fillId="26" borderId="19" applyNumberFormat="0" applyAlignment="0" applyProtection="0">
      <alignment vertical="center"/>
    </xf>
    <xf numFmtId="0" fontId="97" fillId="27" borderId="21" applyNumberFormat="0" applyAlignment="0" applyProtection="0">
      <alignment vertical="center"/>
    </xf>
    <xf numFmtId="0" fontId="98" fillId="0" borderId="22" applyNumberFormat="0" applyFill="0" applyAlignment="0" applyProtection="0">
      <alignment vertical="center"/>
    </xf>
    <xf numFmtId="0" fontId="99" fillId="0" borderId="23" applyNumberFormat="0" applyFill="0" applyAlignment="0" applyProtection="0">
      <alignment vertical="center"/>
    </xf>
    <xf numFmtId="0" fontId="100" fillId="28" borderId="0" applyNumberFormat="0" applyBorder="0" applyAlignment="0" applyProtection="0">
      <alignment vertical="center"/>
    </xf>
    <xf numFmtId="0" fontId="101" fillId="29" borderId="0" applyNumberFormat="0" applyBorder="0" applyAlignment="0" applyProtection="0">
      <alignment vertical="center"/>
    </xf>
    <xf numFmtId="0" fontId="102" fillId="30" borderId="0" applyNumberFormat="0" applyBorder="0" applyAlignment="0" applyProtection="0">
      <alignment vertical="center"/>
    </xf>
    <xf numFmtId="0" fontId="103" fillId="31" borderId="0" applyNumberFormat="0" applyBorder="0" applyAlignment="0" applyProtection="0">
      <alignment vertical="center"/>
    </xf>
    <xf numFmtId="0" fontId="104" fillId="32" borderId="0" applyNumberFormat="0" applyBorder="0" applyAlignment="0" applyProtection="0">
      <alignment vertical="center"/>
    </xf>
    <xf numFmtId="0" fontId="104" fillId="19" borderId="0" applyNumberFormat="0" applyBorder="0" applyAlignment="0" applyProtection="0">
      <alignment vertical="center"/>
    </xf>
    <xf numFmtId="0" fontId="103" fillId="33" borderId="0" applyNumberFormat="0" applyBorder="0" applyAlignment="0" applyProtection="0">
      <alignment vertical="center"/>
    </xf>
    <xf numFmtId="0" fontId="103" fillId="34" borderId="0" applyNumberFormat="0" applyBorder="0" applyAlignment="0" applyProtection="0">
      <alignment vertical="center"/>
    </xf>
    <xf numFmtId="0" fontId="104" fillId="35" borderId="0" applyNumberFormat="0" applyBorder="0" applyAlignment="0" applyProtection="0">
      <alignment vertical="center"/>
    </xf>
    <xf numFmtId="0" fontId="104" fillId="36" borderId="0" applyNumberFormat="0" applyBorder="0" applyAlignment="0" applyProtection="0">
      <alignment vertical="center"/>
    </xf>
    <xf numFmtId="0" fontId="103" fillId="37" borderId="0" applyNumberFormat="0" applyBorder="0" applyAlignment="0" applyProtection="0">
      <alignment vertical="center"/>
    </xf>
    <xf numFmtId="0" fontId="103" fillId="38" borderId="0" applyNumberFormat="0" applyBorder="0" applyAlignment="0" applyProtection="0">
      <alignment vertical="center"/>
    </xf>
    <xf numFmtId="0" fontId="104" fillId="16" borderId="0" applyNumberFormat="0" applyBorder="0" applyAlignment="0" applyProtection="0">
      <alignment vertical="center"/>
    </xf>
    <xf numFmtId="0" fontId="104" fillId="15" borderId="0" applyNumberFormat="0" applyBorder="0" applyAlignment="0" applyProtection="0">
      <alignment vertical="center"/>
    </xf>
    <xf numFmtId="0" fontId="103" fillId="39" borderId="0" applyNumberFormat="0" applyBorder="0" applyAlignment="0" applyProtection="0">
      <alignment vertical="center"/>
    </xf>
    <xf numFmtId="0" fontId="103" fillId="40" borderId="0" applyNumberFormat="0" applyBorder="0" applyAlignment="0" applyProtection="0">
      <alignment vertical="center"/>
    </xf>
    <xf numFmtId="0" fontId="104" fillId="41" borderId="0" applyNumberFormat="0" applyBorder="0" applyAlignment="0" applyProtection="0">
      <alignment vertical="center"/>
    </xf>
    <xf numFmtId="0" fontId="104" fillId="42" borderId="0" applyNumberFormat="0" applyBorder="0" applyAlignment="0" applyProtection="0">
      <alignment vertical="center"/>
    </xf>
    <xf numFmtId="0" fontId="103" fillId="43" borderId="0" applyNumberFormat="0" applyBorder="0" applyAlignment="0" applyProtection="0">
      <alignment vertical="center"/>
    </xf>
    <xf numFmtId="0" fontId="103" fillId="44" borderId="0" applyNumberFormat="0" applyBorder="0" applyAlignment="0" applyProtection="0">
      <alignment vertical="center"/>
    </xf>
    <xf numFmtId="0" fontId="104" fillId="12" borderId="0" applyNumberFormat="0" applyBorder="0" applyAlignment="0" applyProtection="0">
      <alignment vertical="center"/>
    </xf>
    <xf numFmtId="0" fontId="104" fillId="21" borderId="0" applyNumberFormat="0" applyBorder="0" applyAlignment="0" applyProtection="0">
      <alignment vertical="center"/>
    </xf>
    <xf numFmtId="0" fontId="103" fillId="45" borderId="0" applyNumberFormat="0" applyBorder="0" applyAlignment="0" applyProtection="0">
      <alignment vertical="center"/>
    </xf>
    <xf numFmtId="0" fontId="103" fillId="46" borderId="0" applyNumberFormat="0" applyBorder="0" applyAlignment="0" applyProtection="0">
      <alignment vertical="center"/>
    </xf>
    <xf numFmtId="0" fontId="104" fillId="14" borderId="0" applyNumberFormat="0" applyBorder="0" applyAlignment="0" applyProtection="0">
      <alignment vertical="center"/>
    </xf>
    <xf numFmtId="0" fontId="104" fillId="47" borderId="0" applyNumberFormat="0" applyBorder="0" applyAlignment="0" applyProtection="0">
      <alignment vertical="center"/>
    </xf>
    <xf numFmtId="0" fontId="103" fillId="48" borderId="0" applyNumberFormat="0" applyBorder="0" applyAlignment="0" applyProtection="0">
      <alignment vertical="center"/>
    </xf>
    <xf numFmtId="0" fontId="105" fillId="0" borderId="0"/>
    <xf numFmtId="0" fontId="106" fillId="0" borderId="0"/>
    <xf numFmtId="0" fontId="105" fillId="0" borderId="0" applyNumberFormat="0" applyFont="0" applyFill="0" applyBorder="0" applyProtection="0">
      <alignment horizontal="left" vertical="center" indent="2"/>
    </xf>
    <xf numFmtId="177" fontId="0" fillId="0" borderId="0" applyFont="0" applyFill="0" applyBorder="0" applyAlignment="0" applyProtection="0"/>
    <xf numFmtId="0" fontId="107" fillId="30" borderId="0" applyNumberFormat="0" applyBorder="0" applyAlignment="0" applyProtection="0"/>
    <xf numFmtId="0" fontId="0" fillId="0" borderId="0">
      <alignment vertical="center"/>
    </xf>
    <xf numFmtId="0" fontId="108" fillId="0" borderId="0"/>
    <xf numFmtId="0" fontId="0" fillId="0" borderId="0">
      <alignment vertical="center"/>
    </xf>
    <xf numFmtId="0" fontId="105" fillId="0" borderId="0">
      <alignment vertical="center"/>
    </xf>
    <xf numFmtId="0" fontId="105" fillId="0" borderId="0">
      <alignment vertical="center"/>
    </xf>
    <xf numFmtId="0" fontId="0" fillId="0" borderId="0">
      <alignment vertical="center"/>
    </xf>
    <xf numFmtId="0" fontId="105"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0"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106" fillId="0" borderId="0"/>
    <xf numFmtId="0" fontId="0" fillId="0" borderId="0"/>
    <xf numFmtId="0" fontId="106" fillId="0" borderId="0"/>
    <xf numFmtId="0" fontId="0" fillId="0" borderId="0"/>
    <xf numFmtId="0" fontId="106" fillId="0" borderId="0"/>
    <xf numFmtId="0" fontId="106" fillId="0" borderId="0"/>
    <xf numFmtId="0" fontId="106" fillId="0" borderId="0"/>
    <xf numFmtId="0" fontId="106" fillId="0" borderId="0"/>
    <xf numFmtId="0" fontId="109" fillId="0" borderId="0">
      <alignment vertical="center"/>
    </xf>
    <xf numFmtId="0" fontId="110" fillId="0" borderId="0"/>
    <xf numFmtId="0" fontId="110" fillId="0" borderId="0"/>
    <xf numFmtId="0" fontId="110" fillId="0" borderId="0"/>
    <xf numFmtId="0" fontId="105" fillId="0" borderId="0">
      <alignment vertical="center"/>
    </xf>
    <xf numFmtId="0" fontId="105" fillId="0" borderId="0">
      <alignment vertical="center"/>
    </xf>
    <xf numFmtId="0" fontId="106" fillId="49" borderId="0"/>
    <xf numFmtId="178" fontId="111" fillId="0" borderId="0">
      <alignment vertical="center"/>
    </xf>
    <xf numFmtId="0" fontId="105" fillId="0" borderId="0"/>
    <xf numFmtId="0" fontId="105" fillId="0" borderId="0"/>
    <xf numFmtId="0" fontId="0" fillId="0" borderId="0">
      <alignment vertical="center"/>
    </xf>
    <xf numFmtId="0" fontId="105" fillId="0" borderId="0">
      <alignment vertical="center"/>
    </xf>
    <xf numFmtId="0" fontId="105" fillId="0" borderId="0">
      <alignment vertical="center"/>
    </xf>
    <xf numFmtId="0" fontId="84" fillId="0" borderId="0">
      <alignment vertical="center"/>
    </xf>
    <xf numFmtId="0" fontId="105" fillId="0" borderId="0">
      <protection locked="0"/>
    </xf>
  </cellStyleXfs>
  <cellXfs count="1042">
    <xf numFmtId="0" fontId="0" fillId="0" borderId="0" xfId="0"/>
    <xf numFmtId="0" fontId="1" fillId="0" borderId="0" xfId="0" applyFont="1" applyFill="1" applyAlignment="1">
      <alignment vertical="center"/>
    </xf>
    <xf numFmtId="0" fontId="1" fillId="0" borderId="0" xfId="0" applyFont="1" applyAlignment="1">
      <alignment vertical="center"/>
    </xf>
    <xf numFmtId="0" fontId="1" fillId="0" borderId="0" xfId="0" applyFont="1" applyFill="1" applyAlignment="1"/>
    <xf numFmtId="0" fontId="1" fillId="0" borderId="1" xfId="0" applyFont="1" applyFill="1" applyBorder="1" applyAlignment="1">
      <alignment vertical="center"/>
    </xf>
    <xf numFmtId="0" fontId="2" fillId="0" borderId="1" xfId="0" applyFont="1" applyFill="1" applyBorder="1" applyAlignment="1">
      <alignment horizontal="center" vertical="center"/>
    </xf>
    <xf numFmtId="0" fontId="2" fillId="0" borderId="2" xfId="0" applyFont="1" applyFill="1" applyBorder="1" applyAlignment="1">
      <alignment horizontal="center" vertical="center"/>
    </xf>
    <xf numFmtId="0" fontId="2" fillId="0" borderId="1" xfId="0" applyFont="1" applyFill="1" applyBorder="1" applyAlignment="1">
      <alignment horizontal="center" vertical="center" wrapText="1"/>
    </xf>
    <xf numFmtId="0" fontId="1" fillId="0" borderId="1" xfId="0" applyFont="1" applyFill="1" applyBorder="1" applyAlignment="1">
      <alignment horizontal="center" vertical="center" wrapText="1"/>
    </xf>
    <xf numFmtId="0" fontId="1" fillId="0" borderId="1" xfId="97" applyFont="1" applyFill="1" applyBorder="1" applyAlignment="1" applyProtection="1">
      <alignment horizontal="center" vertical="center"/>
    </xf>
    <xf numFmtId="0" fontId="3" fillId="2" borderId="1" xfId="0" applyFont="1" applyFill="1" applyBorder="1" applyAlignment="1">
      <alignment horizontal="center" vertical="center"/>
    </xf>
    <xf numFmtId="0" fontId="1" fillId="0" borderId="0" xfId="0" applyFont="1" applyFill="1" applyAlignment="1">
      <alignment vertical="center" wrapText="1"/>
    </xf>
    <xf numFmtId="0" fontId="2" fillId="0" borderId="0" xfId="0" applyFont="1" applyFill="1" applyBorder="1"/>
    <xf numFmtId="0" fontId="2" fillId="0" borderId="0" xfId="0" applyFont="1" applyFill="1"/>
    <xf numFmtId="0" fontId="2" fillId="0" borderId="0" xfId="0" applyFont="1" applyAlignment="1">
      <alignment horizontal="left"/>
    </xf>
    <xf numFmtId="0" fontId="2" fillId="0" borderId="0" xfId="0" applyFont="1"/>
    <xf numFmtId="0" fontId="2" fillId="0" borderId="0" xfId="0" applyFont="1" applyAlignment="1">
      <alignment horizontal="center"/>
    </xf>
    <xf numFmtId="0" fontId="1" fillId="0" borderId="0" xfId="0" applyFont="1" applyAlignment="1">
      <alignment horizontal="left"/>
    </xf>
    <xf numFmtId="0" fontId="4" fillId="0" borderId="0" xfId="88" applyFont="1"/>
    <xf numFmtId="0" fontId="2" fillId="0" borderId="1" xfId="0" applyFont="1" applyBorder="1" applyAlignment="1">
      <alignment horizontal="left"/>
    </xf>
    <xf numFmtId="0" fontId="2" fillId="0" borderId="1" xfId="0" applyFont="1" applyBorder="1"/>
    <xf numFmtId="0" fontId="5" fillId="0" borderId="1" xfId="0" applyFont="1" applyBorder="1"/>
    <xf numFmtId="0" fontId="6" fillId="0" borderId="1" xfId="0" applyFont="1" applyBorder="1" applyAlignment="1">
      <alignment horizontal="center"/>
    </xf>
    <xf numFmtId="3" fontId="2" fillId="0" borderId="1" xfId="0" applyNumberFormat="1" applyFont="1" applyBorder="1" applyAlignment="1">
      <alignment horizontal="center"/>
    </xf>
    <xf numFmtId="1" fontId="2" fillId="0" borderId="1" xfId="0" applyNumberFormat="1" applyFont="1" applyBorder="1" applyAlignment="1">
      <alignment horizontal="left"/>
    </xf>
    <xf numFmtId="0" fontId="2" fillId="0" borderId="1" xfId="0" applyFont="1" applyBorder="1" applyAlignment="1">
      <alignment horizontal="center"/>
    </xf>
    <xf numFmtId="0" fontId="7" fillId="0" borderId="1" xfId="0" applyFont="1" applyBorder="1" applyAlignment="1">
      <alignment horizontal="center"/>
    </xf>
    <xf numFmtId="0" fontId="1" fillId="0" borderId="1" xfId="0" applyFont="1" applyBorder="1"/>
    <xf numFmtId="0" fontId="1" fillId="0" borderId="3" xfId="0" applyFont="1" applyFill="1" applyBorder="1" applyAlignment="1">
      <alignment horizontal="center" vertical="center" wrapText="1"/>
    </xf>
    <xf numFmtId="3" fontId="2" fillId="0" borderId="1" xfId="0" applyNumberFormat="1" applyFont="1" applyBorder="1" applyAlignment="1">
      <alignment horizontal="left"/>
    </xf>
    <xf numFmtId="1" fontId="2" fillId="0" borderId="1" xfId="0" applyNumberFormat="1" applyFont="1" applyBorder="1" applyAlignment="1">
      <alignment horizontal="center"/>
    </xf>
    <xf numFmtId="0" fontId="1" fillId="0" borderId="4" xfId="0" applyFont="1" applyFill="1" applyBorder="1" applyAlignment="1">
      <alignment horizontal="center" vertical="center" wrapText="1"/>
    </xf>
    <xf numFmtId="0" fontId="8" fillId="0" borderId="1" xfId="0" applyFont="1" applyBorder="1"/>
    <xf numFmtId="0" fontId="1" fillId="0" borderId="5" xfId="0" applyFont="1" applyFill="1" applyBorder="1" applyAlignment="1">
      <alignment horizontal="center" vertical="center" wrapText="1"/>
    </xf>
    <xf numFmtId="0" fontId="8" fillId="0" borderId="3" xfId="0" applyFont="1" applyFill="1" applyBorder="1" applyAlignment="1">
      <alignment horizontal="center" vertical="center" wrapText="1"/>
    </xf>
    <xf numFmtId="0" fontId="8" fillId="0" borderId="4" xfId="0" applyFont="1" applyFill="1" applyBorder="1" applyAlignment="1">
      <alignment horizontal="center" vertical="center" wrapText="1"/>
    </xf>
    <xf numFmtId="0" fontId="8" fillId="0" borderId="5" xfId="0" applyFont="1" applyFill="1" applyBorder="1" applyAlignment="1">
      <alignment horizontal="center" vertical="center" wrapText="1"/>
    </xf>
    <xf numFmtId="0" fontId="2" fillId="0" borderId="3" xfId="0" applyFont="1" applyBorder="1" applyAlignment="1">
      <alignment horizontal="center"/>
    </xf>
    <xf numFmtId="0" fontId="2" fillId="0" borderId="4" xfId="0" applyFont="1" applyBorder="1" applyAlignment="1">
      <alignment horizontal="center"/>
    </xf>
    <xf numFmtId="0" fontId="2" fillId="0" borderId="5" xfId="0" applyFont="1" applyBorder="1" applyAlignment="1">
      <alignment horizontal="center"/>
    </xf>
    <xf numFmtId="0" fontId="2" fillId="0" borderId="1" xfId="0" applyFont="1" applyFill="1" applyBorder="1"/>
    <xf numFmtId="0" fontId="2" fillId="0" borderId="0" xfId="0" applyFont="1" applyFill="1" applyBorder="1" applyAlignment="1">
      <alignment horizontal="center"/>
    </xf>
    <xf numFmtId="3" fontId="2" fillId="0" borderId="0" xfId="0" applyNumberFormat="1" applyFont="1" applyFill="1" applyBorder="1" applyAlignment="1">
      <alignment horizontal="center"/>
    </xf>
    <xf numFmtId="3" fontId="2" fillId="0" borderId="0" xfId="0" applyNumberFormat="1" applyFont="1" applyBorder="1" applyAlignment="1">
      <alignment horizontal="center"/>
    </xf>
    <xf numFmtId="3" fontId="2" fillId="0" borderId="0" xfId="0" applyNumberFormat="1" applyFont="1" applyAlignment="1">
      <alignment horizontal="center"/>
    </xf>
    <xf numFmtId="0" fontId="2" fillId="0" borderId="0" xfId="0" applyFont="1" applyBorder="1" applyAlignment="1">
      <alignment horizontal="left"/>
    </xf>
    <xf numFmtId="0" fontId="1" fillId="0" borderId="0" xfId="0" applyFont="1" applyBorder="1"/>
    <xf numFmtId="0" fontId="9" fillId="0" borderId="1" xfId="0" applyFont="1" applyFill="1" applyBorder="1" applyAlignment="1">
      <alignment horizontal="left" vertical="center" wrapText="1"/>
    </xf>
    <xf numFmtId="0" fontId="1" fillId="0" borderId="1" xfId="0" applyFont="1" applyFill="1" applyBorder="1" applyAlignment="1">
      <alignment horizontal="center" vertical="center"/>
    </xf>
    <xf numFmtId="179" fontId="1" fillId="0" borderId="1" xfId="0" applyNumberFormat="1" applyFont="1" applyFill="1" applyBorder="1" applyAlignment="1">
      <alignment horizontal="center" vertical="center"/>
    </xf>
    <xf numFmtId="180" fontId="9" fillId="0" borderId="2" xfId="0" applyNumberFormat="1" applyFont="1" applyFill="1" applyBorder="1" applyAlignment="1">
      <alignment horizontal="center" vertical="center"/>
    </xf>
    <xf numFmtId="0" fontId="2" fillId="0" borderId="0" xfId="0" applyFont="1" applyBorder="1"/>
    <xf numFmtId="0" fontId="9" fillId="0" borderId="1" xfId="0" applyFont="1" applyFill="1" applyBorder="1" applyAlignment="1">
      <alignment vertical="center"/>
    </xf>
    <xf numFmtId="0" fontId="3" fillId="3" borderId="1" xfId="0" applyFont="1" applyFill="1" applyBorder="1" applyAlignment="1">
      <alignment horizontal="left" vertical="center" wrapText="1"/>
    </xf>
    <xf numFmtId="0" fontId="9" fillId="3" borderId="1" xfId="0" applyFont="1" applyFill="1" applyBorder="1" applyAlignment="1">
      <alignment horizontal="left" vertical="center"/>
    </xf>
    <xf numFmtId="0" fontId="9" fillId="0" borderId="1" xfId="0" applyFont="1" applyFill="1" applyBorder="1" applyAlignment="1">
      <alignment horizontal="left" vertical="center"/>
    </xf>
    <xf numFmtId="180" fontId="9" fillId="0" borderId="1" xfId="0" applyNumberFormat="1" applyFont="1" applyFill="1" applyBorder="1" applyAlignment="1">
      <alignment horizontal="center" vertical="center"/>
    </xf>
    <xf numFmtId="180" fontId="9" fillId="0" borderId="1" xfId="0" applyNumberFormat="1" applyFont="1" applyFill="1" applyBorder="1" applyAlignment="1">
      <alignment vertical="center"/>
    </xf>
    <xf numFmtId="0" fontId="1" fillId="0" borderId="1" xfId="0" applyFont="1" applyFill="1" applyBorder="1" applyAlignment="1">
      <alignment horizontal="left" vertical="center"/>
    </xf>
    <xf numFmtId="0" fontId="9" fillId="0" borderId="1" xfId="0" applyFont="1" applyFill="1" applyBorder="1" applyAlignment="1">
      <alignment horizontal="center" vertical="center"/>
    </xf>
    <xf numFmtId="0" fontId="9" fillId="0" borderId="1" xfId="0" applyFont="1" applyFill="1" applyBorder="1" applyAlignment="1">
      <alignment horizontal="distributed" vertical="center"/>
    </xf>
    <xf numFmtId="179" fontId="1" fillId="2" borderId="1" xfId="0" applyNumberFormat="1" applyFont="1" applyFill="1" applyBorder="1" applyAlignment="1">
      <alignment horizontal="center" vertical="center"/>
    </xf>
    <xf numFmtId="0" fontId="9" fillId="0" borderId="3" xfId="0" applyFont="1" applyFill="1" applyBorder="1" applyAlignment="1">
      <alignment horizontal="center" vertical="center"/>
    </xf>
    <xf numFmtId="0" fontId="9" fillId="0" borderId="4" xfId="0" applyFont="1" applyFill="1" applyBorder="1" applyAlignment="1">
      <alignment horizontal="center" vertical="center"/>
    </xf>
    <xf numFmtId="0" fontId="9" fillId="0" borderId="5" xfId="0" applyFont="1" applyFill="1" applyBorder="1" applyAlignment="1">
      <alignment horizontal="center" vertical="center"/>
    </xf>
    <xf numFmtId="0" fontId="8" fillId="0" borderId="1" xfId="0" applyFont="1" applyFill="1" applyBorder="1" applyAlignment="1">
      <alignment horizontal="left" vertical="center" wrapText="1"/>
    </xf>
    <xf numFmtId="0" fontId="9" fillId="0" borderId="1" xfId="0" applyFont="1" applyFill="1" applyBorder="1" applyAlignment="1">
      <alignment vertical="center" wrapText="1"/>
    </xf>
    <xf numFmtId="0" fontId="9" fillId="0" borderId="3" xfId="0" applyFont="1" applyFill="1" applyBorder="1" applyAlignment="1">
      <alignment vertical="center" wrapText="1"/>
    </xf>
    <xf numFmtId="0" fontId="9" fillId="0" borderId="3" xfId="0" applyFont="1" applyFill="1" applyBorder="1" applyAlignment="1">
      <alignment horizontal="left" vertical="center"/>
    </xf>
    <xf numFmtId="0" fontId="9" fillId="0" borderId="3" xfId="0" applyFont="1" applyFill="1" applyBorder="1" applyAlignment="1">
      <alignment vertical="center"/>
    </xf>
    <xf numFmtId="0" fontId="3" fillId="4" borderId="1" xfId="0" applyFont="1" applyFill="1" applyBorder="1" applyAlignment="1">
      <alignment horizontal="center" vertical="center"/>
    </xf>
    <xf numFmtId="1" fontId="3" fillId="4" borderId="1" xfId="0" applyNumberFormat="1" applyFont="1" applyFill="1" applyBorder="1" applyAlignment="1">
      <alignment horizontal="center" vertical="center"/>
    </xf>
    <xf numFmtId="1" fontId="3" fillId="4" borderId="3" xfId="0" applyNumberFormat="1" applyFont="1" applyFill="1" applyBorder="1" applyAlignment="1">
      <alignment horizontal="center" vertical="center"/>
    </xf>
    <xf numFmtId="0" fontId="5" fillId="0" borderId="1" xfId="0" applyFont="1" applyFill="1" applyBorder="1" applyAlignment="1">
      <alignment horizontal="center" vertical="center" wrapText="1"/>
    </xf>
    <xf numFmtId="180" fontId="3" fillId="0" borderId="1" xfId="0" applyNumberFormat="1" applyFont="1" applyFill="1" applyBorder="1" applyAlignment="1">
      <alignment horizontal="center" vertical="center"/>
    </xf>
    <xf numFmtId="1" fontId="1" fillId="4" borderId="3" xfId="0" applyNumberFormat="1" applyFont="1" applyFill="1" applyBorder="1" applyAlignment="1">
      <alignment horizontal="center" vertical="center"/>
    </xf>
    <xf numFmtId="2" fontId="7" fillId="0" borderId="0" xfId="0" applyNumberFormat="1" applyFont="1" applyBorder="1"/>
    <xf numFmtId="181" fontId="3" fillId="4" borderId="3" xfId="0" applyNumberFormat="1" applyFont="1" applyFill="1" applyBorder="1" applyAlignment="1">
      <alignment horizontal="center" vertical="center"/>
    </xf>
    <xf numFmtId="0" fontId="1" fillId="0" borderId="1" xfId="0" applyFont="1" applyFill="1" applyBorder="1" applyAlignment="1">
      <alignment horizontal="left" vertical="center" wrapText="1"/>
    </xf>
    <xf numFmtId="0" fontId="2" fillId="0" borderId="1" xfId="0" applyFont="1" applyFill="1" applyBorder="1" applyAlignment="1"/>
    <xf numFmtId="0" fontId="2" fillId="0" borderId="1" xfId="0" applyFont="1" applyFill="1" applyBorder="1" applyAlignment="1">
      <alignment horizontal="center"/>
    </xf>
    <xf numFmtId="179" fontId="9" fillId="0" borderId="1" xfId="0" applyNumberFormat="1" applyFont="1" applyFill="1" applyBorder="1" applyAlignment="1">
      <alignment vertical="center"/>
    </xf>
    <xf numFmtId="179" fontId="9" fillId="0" borderId="1" xfId="0" applyNumberFormat="1" applyFont="1" applyFill="1" applyBorder="1" applyAlignment="1">
      <alignment horizontal="center" vertical="center"/>
    </xf>
    <xf numFmtId="0" fontId="5" fillId="0" borderId="0" xfId="0" applyFont="1" applyAlignment="1">
      <alignment horizontal="left" vertical="center"/>
    </xf>
    <xf numFmtId="0" fontId="5" fillId="0" borderId="0" xfId="0" applyFont="1" applyAlignment="1">
      <alignment vertical="center"/>
    </xf>
    <xf numFmtId="0" fontId="6" fillId="0" borderId="0" xfId="0" applyFont="1" applyAlignment="1">
      <alignment horizontal="left" vertical="center"/>
    </xf>
    <xf numFmtId="0" fontId="6" fillId="0" borderId="0" xfId="88" applyFont="1" applyAlignment="1">
      <alignment horizontal="left" vertical="center"/>
    </xf>
    <xf numFmtId="0" fontId="6" fillId="0" borderId="0" xfId="0" applyFont="1" applyFill="1" applyAlignment="1">
      <alignment horizontal="left" vertical="center"/>
    </xf>
    <xf numFmtId="0" fontId="6" fillId="2" borderId="0" xfId="0" applyFont="1" applyFill="1" applyAlignment="1">
      <alignment horizontal="left" vertical="center"/>
    </xf>
    <xf numFmtId="0" fontId="5" fillId="2" borderId="0" xfId="0" applyFont="1" applyFill="1" applyAlignment="1">
      <alignment horizontal="left" vertical="center"/>
    </xf>
    <xf numFmtId="0" fontId="2" fillId="0" borderId="0" xfId="0" applyFont="1" applyAlignment="1">
      <alignment horizontal="left" vertical="center"/>
    </xf>
    <xf numFmtId="0" fontId="5" fillId="0" borderId="0" xfId="0" applyFont="1" applyFill="1" applyAlignment="1">
      <alignment horizontal="left" vertical="center"/>
    </xf>
    <xf numFmtId="0" fontId="5" fillId="0" borderId="1" xfId="0" applyFont="1" applyBorder="1" applyAlignment="1">
      <alignment horizontal="left" vertical="center"/>
    </xf>
    <xf numFmtId="0" fontId="2" fillId="0" borderId="1" xfId="0" applyFont="1" applyBorder="1" applyAlignment="1">
      <alignment vertical="center"/>
    </xf>
    <xf numFmtId="179" fontId="10" fillId="0" borderId="1" xfId="0" applyNumberFormat="1" applyFont="1" applyBorder="1" applyAlignment="1">
      <alignment horizontal="center" vertical="center"/>
    </xf>
    <xf numFmtId="0" fontId="2" fillId="0" borderId="0" xfId="0" applyFont="1" applyBorder="1" applyAlignment="1">
      <alignment horizontal="center" vertical="center"/>
    </xf>
    <xf numFmtId="0" fontId="5" fillId="0" borderId="0" xfId="0" applyFont="1" applyBorder="1" applyAlignment="1">
      <alignment vertical="center"/>
    </xf>
    <xf numFmtId="0" fontId="11" fillId="0" borderId="1" xfId="0" applyFont="1" applyBorder="1" applyAlignment="1">
      <alignment horizontal="left" vertical="center"/>
    </xf>
    <xf numFmtId="0" fontId="2" fillId="0" borderId="1" xfId="0" applyFont="1" applyBorder="1" applyAlignment="1">
      <alignment horizontal="center" vertical="center" wrapText="1"/>
    </xf>
    <xf numFmtId="180" fontId="2" fillId="0" borderId="0" xfId="0" applyNumberFormat="1" applyFont="1" applyBorder="1" applyAlignment="1">
      <alignment horizontal="center" vertical="center"/>
    </xf>
    <xf numFmtId="0" fontId="12" fillId="0" borderId="1" xfId="0" applyFont="1" applyBorder="1" applyAlignment="1">
      <alignment horizontal="left" vertical="center"/>
    </xf>
    <xf numFmtId="0" fontId="13" fillId="0" borderId="3" xfId="0" applyFont="1" applyBorder="1" applyAlignment="1">
      <alignment horizontal="center" vertical="center" wrapText="1"/>
    </xf>
    <xf numFmtId="0" fontId="13" fillId="0" borderId="1" xfId="0" applyFont="1" applyBorder="1" applyAlignment="1">
      <alignment horizontal="center" vertical="center" wrapText="1"/>
    </xf>
    <xf numFmtId="179" fontId="14" fillId="0" borderId="1" xfId="0" applyNumberFormat="1" applyFont="1" applyBorder="1" applyAlignment="1">
      <alignment horizontal="center" vertical="center"/>
    </xf>
    <xf numFmtId="180" fontId="15" fillId="0" borderId="0" xfId="0" applyNumberFormat="1" applyFont="1" applyBorder="1" applyAlignment="1">
      <alignment horizontal="center" vertical="center"/>
    </xf>
    <xf numFmtId="0" fontId="13" fillId="0" borderId="4" xfId="0" applyFont="1" applyBorder="1" applyAlignment="1">
      <alignment horizontal="center" vertical="center" wrapText="1"/>
    </xf>
    <xf numFmtId="0" fontId="13" fillId="0" borderId="5" xfId="0" applyFont="1" applyBorder="1" applyAlignment="1">
      <alignment horizontal="center" vertical="center" wrapText="1"/>
    </xf>
    <xf numFmtId="0" fontId="16" fillId="0" borderId="1" xfId="0" applyFont="1" applyBorder="1" applyAlignment="1">
      <alignment horizontal="left" vertical="center"/>
    </xf>
    <xf numFmtId="0" fontId="3" fillId="0" borderId="3" xfId="0" applyFont="1" applyBorder="1" applyAlignment="1">
      <alignment horizontal="center" vertical="center" wrapText="1"/>
    </xf>
    <xf numFmtId="0" fontId="3" fillId="0" borderId="1" xfId="0" applyFont="1" applyBorder="1" applyAlignment="1">
      <alignment horizontal="center" vertical="center" wrapText="1"/>
    </xf>
    <xf numFmtId="179" fontId="17" fillId="0" borderId="1" xfId="0" applyNumberFormat="1" applyFont="1" applyBorder="1" applyAlignment="1">
      <alignment horizontal="center" vertical="center"/>
    </xf>
    <xf numFmtId="180" fontId="3" fillId="0" borderId="0" xfId="0" applyNumberFormat="1" applyFont="1" applyBorder="1" applyAlignment="1">
      <alignment horizontal="center" vertical="center"/>
    </xf>
    <xf numFmtId="0" fontId="3" fillId="0" borderId="4" xfId="0" applyFont="1" applyBorder="1" applyAlignment="1">
      <alignment horizontal="center" vertical="center" wrapText="1"/>
    </xf>
    <xf numFmtId="3" fontId="16" fillId="0" borderId="0" xfId="0" applyNumberFormat="1" applyFont="1" applyAlignment="1">
      <alignment horizontal="center" vertical="center"/>
    </xf>
    <xf numFmtId="0" fontId="3" fillId="0" borderId="5" xfId="0" applyFont="1" applyBorder="1" applyAlignment="1">
      <alignment horizontal="center" vertical="center" wrapText="1"/>
    </xf>
    <xf numFmtId="0" fontId="0" fillId="0" borderId="0" xfId="0" applyAlignment="1">
      <alignment vertical="center"/>
    </xf>
    <xf numFmtId="0" fontId="7" fillId="0" borderId="1" xfId="0" applyFont="1" applyBorder="1" applyAlignment="1">
      <alignment horizontal="left" vertical="center"/>
    </xf>
    <xf numFmtId="0" fontId="8" fillId="0" borderId="3" xfId="0" applyFont="1" applyBorder="1" applyAlignment="1">
      <alignment horizontal="center" vertical="center" wrapText="1"/>
    </xf>
    <xf numFmtId="0" fontId="8" fillId="0" borderId="1" xfId="0" applyFont="1" applyBorder="1" applyAlignment="1">
      <alignment horizontal="center" vertical="center" wrapText="1"/>
    </xf>
    <xf numFmtId="179" fontId="18" fillId="0" borderId="1" xfId="0" applyNumberFormat="1" applyFont="1" applyBorder="1" applyAlignment="1">
      <alignment horizontal="center" vertical="center"/>
    </xf>
    <xf numFmtId="180" fontId="8" fillId="0" borderId="0" xfId="0" applyNumberFormat="1" applyFont="1" applyBorder="1" applyAlignment="1">
      <alignment horizontal="center" vertical="center"/>
    </xf>
    <xf numFmtId="0" fontId="8" fillId="0" borderId="4" xfId="0" applyFont="1" applyBorder="1" applyAlignment="1">
      <alignment horizontal="center" vertical="center" wrapText="1"/>
    </xf>
    <xf numFmtId="0" fontId="8" fillId="0" borderId="5" xfId="0" applyFont="1" applyBorder="1" applyAlignment="1">
      <alignment horizontal="center" vertical="center" wrapText="1"/>
    </xf>
    <xf numFmtId="0" fontId="19" fillId="0" borderId="1" xfId="0" applyFont="1" applyBorder="1" applyAlignment="1">
      <alignment horizontal="left" vertical="center"/>
    </xf>
    <xf numFmtId="0" fontId="20" fillId="0" borderId="3" xfId="0" applyFont="1" applyBorder="1" applyAlignment="1">
      <alignment horizontal="center" vertical="center" wrapText="1"/>
    </xf>
    <xf numFmtId="0" fontId="20" fillId="0" borderId="1" xfId="0" applyFont="1" applyBorder="1" applyAlignment="1">
      <alignment horizontal="center" vertical="center" wrapText="1"/>
    </xf>
    <xf numFmtId="0" fontId="20" fillId="0" borderId="4" xfId="0" applyFont="1" applyBorder="1" applyAlignment="1">
      <alignment horizontal="center" vertical="center" wrapText="1"/>
    </xf>
    <xf numFmtId="0" fontId="20" fillId="0" borderId="5" xfId="0" applyFont="1" applyBorder="1" applyAlignment="1">
      <alignment horizontal="center" vertical="center" wrapText="1"/>
    </xf>
    <xf numFmtId="179" fontId="7" fillId="0" borderId="1" xfId="0" applyNumberFormat="1" applyFont="1" applyBorder="1" applyAlignment="1">
      <alignment horizontal="center" vertical="center"/>
    </xf>
    <xf numFmtId="0" fontId="7" fillId="2" borderId="1" xfId="0" applyFont="1" applyFill="1" applyBorder="1" applyAlignment="1">
      <alignment horizontal="left" vertical="center"/>
    </xf>
    <xf numFmtId="0" fontId="7" fillId="0" borderId="1" xfId="0" applyFont="1" applyBorder="1" applyAlignment="1">
      <alignment horizontal="left" vertical="center" wrapText="1"/>
    </xf>
    <xf numFmtId="0" fontId="8" fillId="0" borderId="1" xfId="0" applyFont="1" applyFill="1" applyBorder="1" applyAlignment="1">
      <alignment vertical="center"/>
    </xf>
    <xf numFmtId="0" fontId="6" fillId="0" borderId="1" xfId="0" applyFont="1" applyBorder="1" applyAlignment="1">
      <alignment horizontal="left" vertical="center" wrapText="1"/>
    </xf>
    <xf numFmtId="0" fontId="5" fillId="0" borderId="1" xfId="0" applyFont="1" applyBorder="1" applyAlignment="1">
      <alignment vertical="center"/>
    </xf>
    <xf numFmtId="179" fontId="7" fillId="0" borderId="1" xfId="0" applyNumberFormat="1" applyFont="1" applyBorder="1" applyAlignment="1">
      <alignment horizontal="center" vertical="center" wrapText="1"/>
    </xf>
    <xf numFmtId="0" fontId="7" fillId="0" borderId="0" xfId="0" applyFont="1" applyBorder="1" applyAlignment="1">
      <alignment horizontal="left" vertical="center"/>
    </xf>
    <xf numFmtId="0" fontId="7" fillId="0" borderId="0" xfId="0" applyFont="1" applyFill="1" applyBorder="1" applyAlignment="1">
      <alignment horizontal="left" vertical="center"/>
    </xf>
    <xf numFmtId="0" fontId="6" fillId="0" borderId="0" xfId="0" applyFont="1" applyFill="1" applyBorder="1" applyAlignment="1">
      <alignment horizontal="left" vertical="center" wrapText="1"/>
    </xf>
    <xf numFmtId="0" fontId="5" fillId="0" borderId="0" xfId="0" applyFont="1" applyFill="1" applyBorder="1" applyAlignment="1">
      <alignment vertical="center"/>
    </xf>
    <xf numFmtId="179" fontId="6" fillId="0" borderId="0" xfId="0" applyNumberFormat="1" applyFont="1" applyFill="1" applyBorder="1" applyAlignment="1">
      <alignment horizontal="center" vertical="center"/>
    </xf>
    <xf numFmtId="180" fontId="2" fillId="0" borderId="0" xfId="0" applyNumberFormat="1" applyFont="1" applyFill="1" applyBorder="1" applyAlignment="1">
      <alignment horizontal="center" vertical="center"/>
    </xf>
    <xf numFmtId="179" fontId="7" fillId="0" borderId="1" xfId="0" applyNumberFormat="1" applyFont="1" applyBorder="1" applyAlignment="1">
      <alignment horizontal="left" vertical="center" wrapText="1"/>
    </xf>
    <xf numFmtId="0" fontId="5" fillId="0" borderId="3" xfId="0" applyFont="1" applyBorder="1" applyAlignment="1">
      <alignment horizontal="center" vertical="center"/>
    </xf>
    <xf numFmtId="0" fontId="5" fillId="0" borderId="1" xfId="0" applyFont="1" applyBorder="1" applyAlignment="1">
      <alignment horizontal="center" vertical="center"/>
    </xf>
    <xf numFmtId="3" fontId="16" fillId="0" borderId="1" xfId="0" applyNumberFormat="1" applyFont="1" applyBorder="1" applyAlignment="1">
      <alignment horizontal="center" vertical="center"/>
    </xf>
    <xf numFmtId="179" fontId="6" fillId="0" borderId="1" xfId="0" applyNumberFormat="1" applyFont="1" applyBorder="1" applyAlignment="1">
      <alignment horizontal="center" vertical="center"/>
    </xf>
    <xf numFmtId="0" fontId="5" fillId="0" borderId="4" xfId="0" applyFont="1" applyBorder="1" applyAlignment="1">
      <alignment horizontal="center" vertical="center"/>
    </xf>
    <xf numFmtId="0" fontId="5" fillId="0" borderId="5" xfId="0" applyFont="1" applyBorder="1" applyAlignment="1">
      <alignment horizontal="center" vertical="center"/>
    </xf>
    <xf numFmtId="0" fontId="3" fillId="0" borderId="3" xfId="0" applyFont="1" applyFill="1" applyBorder="1" applyAlignment="1">
      <alignment horizontal="center" vertical="center" wrapText="1"/>
    </xf>
    <xf numFmtId="3" fontId="21" fillId="0" borderId="1" xfId="0" applyNumberFormat="1" applyFont="1" applyBorder="1" applyAlignment="1">
      <alignment horizontal="center" vertical="center"/>
    </xf>
    <xf numFmtId="0" fontId="5" fillId="0" borderId="0" xfId="0" applyFont="1" applyAlignment="1">
      <alignment horizontal="center" vertical="center"/>
    </xf>
    <xf numFmtId="0" fontId="2" fillId="0" borderId="2" xfId="0" applyFont="1" applyBorder="1" applyAlignment="1">
      <alignment horizontal="center"/>
    </xf>
    <xf numFmtId="0" fontId="3" fillId="0" borderId="4" xfId="0" applyFont="1" applyFill="1" applyBorder="1" applyAlignment="1">
      <alignment horizontal="center" vertical="center" wrapText="1"/>
    </xf>
    <xf numFmtId="3" fontId="6" fillId="0" borderId="1" xfId="0" applyNumberFormat="1" applyFont="1" applyBorder="1" applyAlignment="1">
      <alignment horizontal="center" vertical="center"/>
    </xf>
    <xf numFmtId="0" fontId="3" fillId="0" borderId="5" xfId="0" applyFont="1" applyFill="1" applyBorder="1" applyAlignment="1">
      <alignment horizontal="center" vertical="center" wrapText="1"/>
    </xf>
    <xf numFmtId="0" fontId="9" fillId="0" borderId="3" xfId="0" applyFont="1" applyFill="1" applyBorder="1" applyAlignment="1">
      <alignment horizontal="center" vertical="center" wrapText="1"/>
    </xf>
    <xf numFmtId="0" fontId="16" fillId="0" borderId="1" xfId="0" applyFont="1" applyBorder="1" applyAlignment="1">
      <alignment horizontal="left" vertical="center" wrapText="1"/>
    </xf>
    <xf numFmtId="0" fontId="9" fillId="0" borderId="4" xfId="0" applyFont="1" applyFill="1" applyBorder="1" applyAlignment="1">
      <alignment horizontal="center" vertical="center" wrapText="1"/>
    </xf>
    <xf numFmtId="0" fontId="9" fillId="0" borderId="5" xfId="0" applyFont="1" applyFill="1" applyBorder="1" applyAlignment="1">
      <alignment horizontal="center" vertical="center" wrapText="1"/>
    </xf>
    <xf numFmtId="0" fontId="22" fillId="0" borderId="1" xfId="0" applyFont="1" applyFill="1" applyBorder="1" applyAlignment="1">
      <alignment horizontal="center" vertical="center"/>
    </xf>
    <xf numFmtId="0" fontId="22" fillId="0" borderId="3" xfId="0" applyFont="1" applyFill="1" applyBorder="1" applyAlignment="1">
      <alignment horizontal="center" vertical="center"/>
    </xf>
    <xf numFmtId="0" fontId="23" fillId="0" borderId="1" xfId="0" applyFont="1" applyBorder="1" applyAlignment="1">
      <alignment horizontal="left" vertical="center" wrapText="1"/>
    </xf>
    <xf numFmtId="180" fontId="2" fillId="0" borderId="1" xfId="0" applyNumberFormat="1" applyFont="1" applyBorder="1" applyAlignment="1">
      <alignment horizontal="center" vertical="center"/>
    </xf>
    <xf numFmtId="180" fontId="2" fillId="0" borderId="3" xfId="0" applyNumberFormat="1" applyFont="1" applyBorder="1" applyAlignment="1">
      <alignment horizontal="center" vertical="center"/>
    </xf>
    <xf numFmtId="180" fontId="2" fillId="0" borderId="5" xfId="0" applyNumberFormat="1" applyFont="1" applyBorder="1" applyAlignment="1">
      <alignment horizontal="center" vertical="center"/>
    </xf>
    <xf numFmtId="180" fontId="2" fillId="0" borderId="1" xfId="0" applyNumberFormat="1" applyFont="1" applyBorder="1" applyAlignment="1">
      <alignment vertical="center"/>
    </xf>
    <xf numFmtId="2" fontId="2" fillId="0" borderId="1" xfId="0" applyNumberFormat="1" applyFont="1" applyBorder="1" applyAlignment="1">
      <alignment vertical="center"/>
    </xf>
    <xf numFmtId="2" fontId="2" fillId="0" borderId="1" xfId="0" applyNumberFormat="1" applyFont="1" applyBorder="1" applyAlignment="1">
      <alignment horizontal="center" vertical="center"/>
    </xf>
    <xf numFmtId="0" fontId="24" fillId="0" borderId="0" xfId="0" applyFont="1" applyAlignment="1">
      <alignment horizontal="center" vertical="center"/>
    </xf>
    <xf numFmtId="0" fontId="2" fillId="0" borderId="3" xfId="0" applyFont="1" applyBorder="1" applyAlignment="1">
      <alignment vertical="center"/>
    </xf>
    <xf numFmtId="0" fontId="5" fillId="0" borderId="3" xfId="0" applyFont="1" applyBorder="1" applyAlignment="1">
      <alignment vertical="center"/>
    </xf>
    <xf numFmtId="0" fontId="2" fillId="0" borderId="4" xfId="0" applyFont="1" applyBorder="1" applyAlignment="1">
      <alignment vertical="center"/>
    </xf>
    <xf numFmtId="0" fontId="2" fillId="0" borderId="5" xfId="0" applyFont="1" applyBorder="1" applyAlignment="1">
      <alignment vertical="center"/>
    </xf>
    <xf numFmtId="0" fontId="2" fillId="0" borderId="1" xfId="0" applyFont="1" applyBorder="1" applyAlignment="1">
      <alignment horizontal="center" vertical="center"/>
    </xf>
    <xf numFmtId="0" fontId="2" fillId="0" borderId="3" xfId="0" applyFont="1" applyBorder="1" applyAlignment="1">
      <alignment horizontal="center" vertical="center"/>
    </xf>
    <xf numFmtId="0" fontId="2" fillId="0" borderId="5" xfId="0" applyFont="1" applyBorder="1" applyAlignment="1">
      <alignment horizontal="center" vertical="center"/>
    </xf>
    <xf numFmtId="0" fontId="2" fillId="0" borderId="4" xfId="0" applyFont="1" applyBorder="1" applyAlignment="1">
      <alignment horizontal="center" vertical="center"/>
    </xf>
    <xf numFmtId="0" fontId="9" fillId="0" borderId="0" xfId="0" applyFont="1" applyFill="1" applyAlignment="1">
      <alignment vertical="center"/>
    </xf>
    <xf numFmtId="0" fontId="9" fillId="0" borderId="0" xfId="0" applyFont="1" applyFill="1" applyAlignment="1">
      <alignment horizontal="center" vertical="center"/>
    </xf>
    <xf numFmtId="0" fontId="3" fillId="0" borderId="0" xfId="0" applyFont="1" applyFill="1" applyAlignment="1">
      <alignment horizontal="center" vertical="center"/>
    </xf>
    <xf numFmtId="0" fontId="25" fillId="0" borderId="1" xfId="0" applyFont="1" applyFill="1" applyBorder="1" applyAlignment="1">
      <alignment vertical="center"/>
    </xf>
    <xf numFmtId="0" fontId="25" fillId="0" borderId="1" xfId="0" applyFont="1" applyFill="1" applyBorder="1" applyAlignment="1">
      <alignment horizontal="center" vertical="center"/>
    </xf>
    <xf numFmtId="0" fontId="25" fillId="0" borderId="2" xfId="0" applyFont="1" applyFill="1" applyBorder="1" applyAlignment="1">
      <alignment vertical="center"/>
    </xf>
    <xf numFmtId="0" fontId="25" fillId="0" borderId="2" xfId="0" applyFont="1" applyFill="1" applyBorder="1" applyAlignment="1">
      <alignment horizontal="center" vertical="center"/>
    </xf>
    <xf numFmtId="3" fontId="25" fillId="3" borderId="2" xfId="0" applyNumberFormat="1" applyFont="1" applyFill="1" applyBorder="1" applyAlignment="1">
      <alignment horizontal="center" vertical="center"/>
    </xf>
    <xf numFmtId="0" fontId="9" fillId="0" borderId="6" xfId="0" applyFont="1" applyFill="1" applyBorder="1" applyAlignment="1">
      <alignment horizontal="center" vertical="center"/>
    </xf>
    <xf numFmtId="0" fontId="9" fillId="0" borderId="7" xfId="0" applyFont="1" applyFill="1" applyBorder="1" applyAlignment="1">
      <alignment horizontal="left" vertical="center"/>
    </xf>
    <xf numFmtId="0" fontId="9" fillId="0" borderId="7" xfId="0" applyFont="1" applyFill="1" applyBorder="1" applyAlignment="1">
      <alignment horizontal="center" vertical="center"/>
    </xf>
    <xf numFmtId="3" fontId="9" fillId="3" borderId="2" xfId="0" applyNumberFormat="1" applyFont="1" applyFill="1" applyBorder="1" applyAlignment="1">
      <alignment horizontal="center" vertical="center"/>
    </xf>
    <xf numFmtId="0" fontId="9" fillId="0" borderId="8" xfId="0" applyFont="1" applyFill="1" applyBorder="1" applyAlignment="1">
      <alignment horizontal="center" vertical="center"/>
    </xf>
    <xf numFmtId="0" fontId="9" fillId="0" borderId="0" xfId="0" applyFont="1" applyFill="1" applyAlignment="1">
      <alignment horizontal="left" vertical="center"/>
    </xf>
    <xf numFmtId="0" fontId="9" fillId="0" borderId="9" xfId="0" applyFont="1" applyFill="1" applyBorder="1" applyAlignment="1">
      <alignment horizontal="center" vertical="center"/>
    </xf>
    <xf numFmtId="0" fontId="9" fillId="0" borderId="10" xfId="0" applyFont="1" applyFill="1" applyBorder="1" applyAlignment="1">
      <alignment horizontal="left" vertical="center"/>
    </xf>
    <xf numFmtId="0" fontId="9" fillId="0" borderId="10" xfId="0" applyFont="1" applyFill="1" applyBorder="1" applyAlignment="1">
      <alignment horizontal="center" vertical="center"/>
    </xf>
    <xf numFmtId="0" fontId="9" fillId="0" borderId="9" xfId="0" applyFont="1" applyFill="1" applyBorder="1" applyAlignment="1">
      <alignment vertical="center"/>
    </xf>
    <xf numFmtId="0" fontId="9" fillId="0" borderId="11" xfId="0" applyFont="1" applyFill="1" applyBorder="1" applyAlignment="1">
      <alignment horizontal="center" vertical="center"/>
    </xf>
    <xf numFmtId="0" fontId="9" fillId="0" borderId="0" xfId="0" applyFont="1" applyFill="1" applyBorder="1" applyAlignment="1">
      <alignment horizontal="center" vertical="center"/>
    </xf>
    <xf numFmtId="0" fontId="9" fillId="0" borderId="12" xfId="0" applyFont="1" applyFill="1" applyBorder="1" applyAlignment="1">
      <alignment horizontal="center" vertical="center"/>
    </xf>
    <xf numFmtId="0" fontId="9" fillId="0" borderId="8" xfId="0" applyFont="1" applyFill="1" applyBorder="1" applyAlignment="1">
      <alignment vertical="center"/>
    </xf>
    <xf numFmtId="0" fontId="9" fillId="0" borderId="10" xfId="0" applyFont="1" applyFill="1" applyBorder="1" applyAlignment="1">
      <alignment horizontal="left" vertical="center" wrapText="1"/>
    </xf>
    <xf numFmtId="0" fontId="1" fillId="0" borderId="9" xfId="0" applyFont="1" applyFill="1" applyBorder="1" applyAlignment="1">
      <alignment vertical="center"/>
    </xf>
    <xf numFmtId="0" fontId="1" fillId="0" borderId="5" xfId="0" applyFont="1" applyFill="1" applyBorder="1" applyAlignment="1">
      <alignment horizontal="center" vertical="center"/>
    </xf>
    <xf numFmtId="0" fontId="1" fillId="0" borderId="10" xfId="0" applyFont="1" applyFill="1" applyBorder="1" applyAlignment="1">
      <alignment horizontal="left" vertical="center" wrapText="1"/>
    </xf>
    <xf numFmtId="0" fontId="26" fillId="0" borderId="9" xfId="0" applyFont="1" applyFill="1" applyBorder="1" applyAlignment="1">
      <alignment horizontal="center" vertical="center"/>
    </xf>
    <xf numFmtId="3" fontId="1" fillId="3" borderId="2" xfId="0" applyNumberFormat="1" applyFont="1" applyFill="1" applyBorder="1" applyAlignment="1">
      <alignment horizontal="center" vertical="center"/>
    </xf>
    <xf numFmtId="0" fontId="1" fillId="0" borderId="10" xfId="0" applyFont="1" applyFill="1" applyBorder="1" applyAlignment="1">
      <alignment vertical="center"/>
    </xf>
    <xf numFmtId="0" fontId="1" fillId="0" borderId="10" xfId="0" applyFont="1" applyFill="1" applyBorder="1" applyAlignment="1">
      <alignment horizontal="left" vertical="center"/>
    </xf>
    <xf numFmtId="0" fontId="1" fillId="0" borderId="4" xfId="0" applyFont="1" applyFill="1" applyBorder="1" applyAlignment="1">
      <alignment horizontal="center" vertical="center"/>
    </xf>
    <xf numFmtId="0" fontId="1" fillId="0" borderId="0" xfId="0" applyFont="1" applyFill="1" applyBorder="1" applyAlignment="1">
      <alignment horizontal="left" vertical="center"/>
    </xf>
    <xf numFmtId="0" fontId="26" fillId="0" borderId="8" xfId="0" applyFont="1" applyFill="1" applyBorder="1" applyAlignment="1">
      <alignment horizontal="center" vertical="center"/>
    </xf>
    <xf numFmtId="0" fontId="3" fillId="0" borderId="1" xfId="0" applyFont="1" applyFill="1" applyBorder="1" applyAlignment="1">
      <alignment horizontal="center" vertical="center"/>
    </xf>
    <xf numFmtId="0" fontId="9" fillId="0" borderId="10" xfId="0" applyFont="1" applyFill="1" applyBorder="1" applyAlignment="1">
      <alignment vertical="center"/>
    </xf>
    <xf numFmtId="0" fontId="27" fillId="0" borderId="1" xfId="0" applyFont="1" applyFill="1" applyBorder="1" applyAlignment="1">
      <alignment vertical="center"/>
    </xf>
    <xf numFmtId="0" fontId="27" fillId="0" borderId="2" xfId="0" applyFont="1" applyFill="1" applyBorder="1" applyAlignment="1">
      <alignment vertical="center"/>
    </xf>
    <xf numFmtId="0" fontId="27" fillId="0" borderId="2" xfId="0" applyFont="1" applyFill="1" applyBorder="1" applyAlignment="1">
      <alignment horizontal="center" vertical="center"/>
    </xf>
    <xf numFmtId="3" fontId="27" fillId="3" borderId="2" xfId="0" applyNumberFormat="1" applyFont="1" applyFill="1" applyBorder="1" applyAlignment="1">
      <alignment horizontal="center" vertical="center"/>
    </xf>
    <xf numFmtId="0" fontId="27" fillId="0" borderId="5" xfId="0" applyFont="1" applyFill="1" applyBorder="1" applyAlignment="1">
      <alignment vertical="center"/>
    </xf>
    <xf numFmtId="0" fontId="27" fillId="0" borderId="5" xfId="0" applyFont="1" applyFill="1" applyBorder="1" applyAlignment="1">
      <alignment horizontal="center" vertical="center"/>
    </xf>
    <xf numFmtId="0" fontId="27" fillId="0" borderId="9" xfId="0" applyFont="1" applyFill="1" applyBorder="1" applyAlignment="1">
      <alignment vertical="center"/>
    </xf>
    <xf numFmtId="0" fontId="27" fillId="0" borderId="9" xfId="0" applyFont="1" applyFill="1" applyBorder="1" applyAlignment="1">
      <alignment horizontal="center" vertical="center"/>
    </xf>
    <xf numFmtId="0" fontId="27" fillId="0" borderId="0" xfId="0" applyFont="1" applyFill="1" applyAlignment="1">
      <alignment vertical="center"/>
    </xf>
    <xf numFmtId="0" fontId="27" fillId="0" borderId="0" xfId="0" applyFont="1" applyFill="1" applyAlignment="1">
      <alignment horizontal="center" vertical="center"/>
    </xf>
    <xf numFmtId="0" fontId="9" fillId="0" borderId="0" xfId="0" applyFont="1" applyFill="1" applyAlignment="1"/>
    <xf numFmtId="0" fontId="9" fillId="0" borderId="0" xfId="0" applyFont="1" applyFill="1" applyAlignment="1">
      <alignment horizontal="center"/>
    </xf>
    <xf numFmtId="0" fontId="9" fillId="0" borderId="1" xfId="0" applyFont="1" applyFill="1" applyBorder="1" applyAlignment="1">
      <alignment horizontal="center"/>
    </xf>
    <xf numFmtId="0" fontId="3" fillId="0" borderId="1" xfId="0" applyFont="1" applyFill="1" applyBorder="1" applyAlignment="1">
      <alignment vertical="center"/>
    </xf>
    <xf numFmtId="0" fontId="3" fillId="0" borderId="1" xfId="0" applyFont="1" applyFill="1" applyBorder="1" applyAlignment="1">
      <alignment horizontal="left" vertical="center"/>
    </xf>
    <xf numFmtId="0" fontId="9" fillId="0" borderId="1" xfId="0" applyFont="1" applyFill="1" applyBorder="1" applyAlignment="1">
      <alignment horizontal="center" vertical="center" wrapText="1"/>
    </xf>
    <xf numFmtId="0" fontId="3" fillId="2" borderId="1" xfId="0" applyFont="1" applyFill="1" applyBorder="1" applyAlignment="1">
      <alignment vertical="center"/>
    </xf>
    <xf numFmtId="0" fontId="8" fillId="0" borderId="1" xfId="0" applyFont="1" applyFill="1" applyBorder="1" applyAlignment="1">
      <alignment vertical="center" wrapText="1"/>
    </xf>
    <xf numFmtId="0" fontId="28" fillId="0" borderId="1" xfId="0" applyFont="1" applyFill="1" applyBorder="1" applyAlignment="1">
      <alignment horizontal="left" vertical="center" wrapText="1"/>
    </xf>
    <xf numFmtId="180" fontId="1" fillId="0" borderId="1" xfId="0" applyNumberFormat="1" applyFont="1" applyFill="1" applyBorder="1" applyAlignment="1">
      <alignment horizontal="center" vertical="center"/>
    </xf>
    <xf numFmtId="0" fontId="9" fillId="0" borderId="3" xfId="0" applyFont="1" applyFill="1" applyBorder="1" applyAlignment="1">
      <alignment horizontal="center"/>
    </xf>
    <xf numFmtId="0" fontId="9" fillId="0" borderId="5" xfId="0" applyFont="1" applyFill="1" applyBorder="1" applyAlignment="1">
      <alignment horizontal="center"/>
    </xf>
    <xf numFmtId="0" fontId="3" fillId="0" borderId="1" xfId="0" applyFont="1" applyFill="1" applyBorder="1" applyAlignment="1">
      <alignment horizontal="left" vertical="center" wrapText="1"/>
    </xf>
    <xf numFmtId="0" fontId="1" fillId="2" borderId="1" xfId="0" applyFont="1" applyFill="1" applyBorder="1" applyAlignment="1">
      <alignment vertical="center"/>
    </xf>
    <xf numFmtId="0" fontId="29" fillId="0" borderId="1" xfId="0" applyFont="1" applyFill="1" applyBorder="1" applyAlignment="1">
      <alignment horizontal="left" vertical="center"/>
    </xf>
    <xf numFmtId="0" fontId="13" fillId="0" borderId="1" xfId="0" applyFont="1" applyFill="1" applyBorder="1" applyAlignment="1">
      <alignment horizontal="left" vertical="center" wrapText="1"/>
    </xf>
    <xf numFmtId="0" fontId="9" fillId="0" borderId="1" xfId="0" applyFont="1" applyFill="1" applyBorder="1" applyAlignment="1">
      <alignment horizontal="left"/>
    </xf>
    <xf numFmtId="0" fontId="9" fillId="0" borderId="0" xfId="0" applyFont="1" applyFill="1" applyAlignment="1">
      <alignment horizontal="left"/>
    </xf>
    <xf numFmtId="0" fontId="13" fillId="0" borderId="3" xfId="0" applyFont="1" applyFill="1" applyBorder="1" applyAlignment="1">
      <alignment horizontal="left" vertical="center" wrapText="1"/>
    </xf>
    <xf numFmtId="0" fontId="13" fillId="0" borderId="5" xfId="0" applyFont="1" applyFill="1" applyBorder="1" applyAlignment="1">
      <alignment horizontal="left" vertical="center" wrapText="1"/>
    </xf>
    <xf numFmtId="0" fontId="30" fillId="0" borderId="1" xfId="0" applyFont="1" applyFill="1" applyBorder="1" applyAlignment="1">
      <alignment vertical="center" wrapText="1"/>
    </xf>
    <xf numFmtId="0" fontId="30" fillId="0" borderId="1" xfId="0" applyFont="1" applyFill="1" applyBorder="1" applyAlignment="1">
      <alignment horizontal="center" vertical="center" wrapText="1"/>
    </xf>
    <xf numFmtId="0" fontId="31" fillId="0" borderId="1" xfId="0" applyFont="1" applyFill="1" applyBorder="1" applyAlignment="1">
      <alignment horizontal="center" vertical="center"/>
    </xf>
    <xf numFmtId="0" fontId="32" fillId="0" borderId="1" xfId="0" applyFont="1" applyFill="1" applyBorder="1" applyAlignment="1">
      <alignment vertical="center" wrapText="1"/>
    </xf>
    <xf numFmtId="3" fontId="32" fillId="0" borderId="1" xfId="0" applyNumberFormat="1" applyFont="1" applyFill="1" applyBorder="1" applyAlignment="1">
      <alignment horizontal="center" vertical="center" wrapText="1"/>
    </xf>
    <xf numFmtId="0" fontId="33" fillId="0" borderId="1" xfId="0" applyFont="1" applyFill="1" applyBorder="1" applyAlignment="1">
      <alignment horizontal="justify" vertical="center" wrapText="1"/>
    </xf>
    <xf numFmtId="0" fontId="30" fillId="0" borderId="1" xfId="0" applyFont="1" applyFill="1" applyBorder="1" applyAlignment="1">
      <alignment horizontal="justify" vertical="center" wrapText="1"/>
    </xf>
    <xf numFmtId="0" fontId="33" fillId="3" borderId="1" xfId="0" applyFont="1" applyFill="1" applyBorder="1" applyAlignment="1">
      <alignment horizontal="justify" vertical="center" wrapText="1"/>
    </xf>
    <xf numFmtId="0" fontId="30" fillId="3" borderId="1" xfId="0" applyFont="1" applyFill="1" applyBorder="1" applyAlignment="1">
      <alignment horizontal="justify" vertical="center" wrapText="1"/>
    </xf>
    <xf numFmtId="0" fontId="30" fillId="0" borderId="1" xfId="0" applyFont="1" applyFill="1" applyBorder="1" applyAlignment="1">
      <alignment horizontal="center" vertical="center"/>
    </xf>
    <xf numFmtId="0" fontId="30" fillId="2" borderId="1" xfId="0" applyFont="1" applyFill="1" applyBorder="1" applyAlignment="1">
      <alignment horizontal="justify" vertical="center" wrapText="1"/>
    </xf>
    <xf numFmtId="0" fontId="32" fillId="0" borderId="1" xfId="0" applyFont="1" applyFill="1" applyBorder="1" applyAlignment="1">
      <alignment horizontal="justify" vertical="center" wrapText="1"/>
    </xf>
    <xf numFmtId="0" fontId="31" fillId="0" borderId="1" xfId="0" applyFont="1" applyFill="1" applyBorder="1" applyAlignment="1">
      <alignment vertical="top" wrapText="1"/>
    </xf>
    <xf numFmtId="0" fontId="31" fillId="0" borderId="0" xfId="0" applyFont="1" applyFill="1" applyAlignment="1">
      <alignment horizontal="center"/>
    </xf>
    <xf numFmtId="0" fontId="31" fillId="0" borderId="1" xfId="0" applyFont="1" applyFill="1" applyBorder="1" applyAlignment="1">
      <alignment horizontal="center" vertical="top" wrapText="1"/>
    </xf>
    <xf numFmtId="0" fontId="34" fillId="0" borderId="1" xfId="0" applyFont="1" applyFill="1" applyBorder="1" applyAlignment="1">
      <alignment horizontal="justify" vertical="center" wrapText="1"/>
    </xf>
    <xf numFmtId="0" fontId="34" fillId="0" borderId="1" xfId="0" applyFont="1" applyFill="1" applyBorder="1" applyAlignment="1">
      <alignment horizontal="center" vertical="center" wrapText="1"/>
    </xf>
    <xf numFmtId="0" fontId="32" fillId="0" borderId="1" xfId="0" applyFont="1" applyFill="1" applyBorder="1" applyAlignment="1">
      <alignment horizontal="center" vertical="center" wrapText="1"/>
    </xf>
    <xf numFmtId="0" fontId="35" fillId="0" borderId="0" xfId="0" applyFont="1" applyAlignment="1">
      <alignment vertical="center"/>
    </xf>
    <xf numFmtId="0" fontId="35" fillId="0" borderId="0" xfId="0" applyFont="1"/>
    <xf numFmtId="0" fontId="36" fillId="0" borderId="0" xfId="0" applyFont="1"/>
    <xf numFmtId="0" fontId="36" fillId="0" borderId="0" xfId="0" applyFont="1" applyAlignment="1">
      <alignment horizontal="center"/>
    </xf>
    <xf numFmtId="4" fontId="35" fillId="0" borderId="0" xfId="0" applyNumberFormat="1" applyFont="1"/>
    <xf numFmtId="0" fontId="6" fillId="0" borderId="0" xfId="0" applyFont="1" applyAlignment="1">
      <alignment horizontal="center" vertical="center"/>
    </xf>
    <xf numFmtId="0" fontId="5" fillId="0" borderId="1" xfId="0" applyFont="1" applyBorder="1" applyAlignment="1">
      <alignment horizontal="left" vertical="center" wrapText="1"/>
    </xf>
    <xf numFmtId="0" fontId="6" fillId="0" borderId="1" xfId="0" applyFont="1" applyBorder="1" applyAlignment="1">
      <alignment vertical="center"/>
    </xf>
    <xf numFmtId="0" fontId="6" fillId="0" borderId="1" xfId="0" applyFont="1" applyBorder="1" applyAlignment="1">
      <alignment horizontal="center" vertical="center"/>
    </xf>
    <xf numFmtId="0" fontId="6" fillId="0" borderId="1" xfId="0" applyFont="1" applyBorder="1" applyAlignment="1">
      <alignment horizontal="center" vertical="center" wrapText="1"/>
    </xf>
    <xf numFmtId="4" fontId="7" fillId="5" borderId="1" xfId="0" applyNumberFormat="1" applyFont="1" applyFill="1" applyBorder="1" applyAlignment="1">
      <alignment horizontal="center" vertical="center" wrapText="1"/>
    </xf>
    <xf numFmtId="0" fontId="6" fillId="0" borderId="1" xfId="0" applyFont="1" applyBorder="1" applyAlignment="1">
      <alignment horizontal="left" vertical="center"/>
    </xf>
    <xf numFmtId="0" fontId="6" fillId="0" borderId="4" xfId="0" applyFont="1" applyBorder="1" applyAlignment="1">
      <alignment horizontal="center" vertical="center" wrapText="1"/>
    </xf>
    <xf numFmtId="0" fontId="6" fillId="0" borderId="5" xfId="0" applyFont="1" applyBorder="1" applyAlignment="1">
      <alignment horizontal="center" vertical="center" wrapText="1"/>
    </xf>
    <xf numFmtId="0" fontId="6" fillId="0" borderId="3" xfId="0" applyFont="1" applyBorder="1" applyAlignment="1">
      <alignment horizontal="center" vertical="center" wrapText="1"/>
    </xf>
    <xf numFmtId="0" fontId="6" fillId="0" borderId="3" xfId="0" applyFont="1" applyBorder="1" applyAlignment="1">
      <alignment horizontal="center" vertical="center"/>
    </xf>
    <xf numFmtId="0" fontId="6" fillId="0" borderId="4" xfId="0" applyFont="1" applyBorder="1" applyAlignment="1">
      <alignment horizontal="center" vertical="center"/>
    </xf>
    <xf numFmtId="0" fontId="6" fillId="0" borderId="5" xfId="0" applyFont="1" applyBorder="1" applyAlignment="1">
      <alignment horizontal="center" vertical="center"/>
    </xf>
    <xf numFmtId="0" fontId="1" fillId="0" borderId="7" xfId="0" applyFont="1" applyBorder="1" applyAlignment="1">
      <alignment horizontal="center" vertical="center" wrapText="1"/>
    </xf>
    <xf numFmtId="0" fontId="1" fillId="0" borderId="0" xfId="0" applyFont="1" applyAlignment="1">
      <alignment horizontal="center" vertical="center" wrapText="1"/>
    </xf>
    <xf numFmtId="0" fontId="1" fillId="0" borderId="10" xfId="0" applyFont="1" applyBorder="1" applyAlignment="1">
      <alignment horizontal="center" vertical="center" wrapText="1"/>
    </xf>
    <xf numFmtId="0" fontId="1" fillId="0" borderId="1" xfId="0" applyFont="1" applyBorder="1" applyAlignment="1">
      <alignment horizontal="center" vertical="center" wrapText="1"/>
    </xf>
    <xf numFmtId="0" fontId="36" fillId="0" borderId="3" xfId="0" applyFont="1" applyBorder="1" applyAlignment="1">
      <alignment horizontal="center" vertical="center" wrapText="1"/>
    </xf>
    <xf numFmtId="0" fontId="36" fillId="0" borderId="4" xfId="0" applyFont="1" applyBorder="1" applyAlignment="1">
      <alignment horizontal="center" vertical="center" wrapText="1"/>
    </xf>
    <xf numFmtId="0" fontId="36" fillId="0" borderId="5" xfId="0" applyFont="1" applyBorder="1" applyAlignment="1">
      <alignment horizontal="center" vertical="center" wrapText="1"/>
    </xf>
    <xf numFmtId="0" fontId="7" fillId="2" borderId="3" xfId="0" applyFont="1" applyFill="1" applyBorder="1" applyAlignment="1">
      <alignment horizontal="center" vertical="center" wrapText="1"/>
    </xf>
    <xf numFmtId="0" fontId="7" fillId="2" borderId="4" xfId="0" applyFont="1" applyFill="1" applyBorder="1" applyAlignment="1">
      <alignment horizontal="center" vertical="center" wrapText="1"/>
    </xf>
    <xf numFmtId="0" fontId="7" fillId="2" borderId="5" xfId="0" applyFont="1" applyFill="1" applyBorder="1" applyAlignment="1">
      <alignment horizontal="center" vertical="center" wrapText="1"/>
    </xf>
    <xf numFmtId="0" fontId="6" fillId="2" borderId="4" xfId="0" applyFont="1" applyFill="1" applyBorder="1" applyAlignment="1">
      <alignment horizontal="center" vertical="center" wrapText="1"/>
    </xf>
    <xf numFmtId="0" fontId="6" fillId="2" borderId="5" xfId="0" applyFont="1" applyFill="1" applyBorder="1" applyAlignment="1">
      <alignment horizontal="center" vertical="center" wrapText="1"/>
    </xf>
    <xf numFmtId="0" fontId="6" fillId="0" borderId="0" xfId="0" applyFont="1"/>
    <xf numFmtId="0" fontId="37" fillId="0" borderId="0" xfId="0" applyFont="1"/>
    <xf numFmtId="0" fontId="38" fillId="0" borderId="0" xfId="0" applyFont="1"/>
    <xf numFmtId="0" fontId="5" fillId="0" borderId="1" xfId="0" applyFont="1" applyBorder="1" applyAlignment="1">
      <alignment horizontal="center" vertical="center" wrapText="1"/>
    </xf>
    <xf numFmtId="0" fontId="5" fillId="6" borderId="1" xfId="0" applyFont="1" applyFill="1" applyBorder="1" applyAlignment="1">
      <alignment horizontal="center" vertical="center" wrapText="1"/>
    </xf>
    <xf numFmtId="0" fontId="39" fillId="0" borderId="1" xfId="0" applyFont="1" applyBorder="1" applyAlignment="1">
      <alignment horizontal="center" vertical="center"/>
    </xf>
    <xf numFmtId="0" fontId="16" fillId="0" borderId="1" xfId="0" applyFont="1" applyBorder="1" applyAlignment="1">
      <alignment vertical="center"/>
    </xf>
    <xf numFmtId="0" fontId="1" fillId="0" borderId="2" xfId="0" applyFont="1" applyBorder="1" applyAlignment="1">
      <alignment horizontal="center" vertical="center" wrapText="1"/>
    </xf>
    <xf numFmtId="180" fontId="7" fillId="0" borderId="1" xfId="0" applyNumberFormat="1" applyFont="1" applyBorder="1" applyAlignment="1">
      <alignment horizontal="center" vertical="center"/>
    </xf>
    <xf numFmtId="182" fontId="6" fillId="0" borderId="1" xfId="0" applyNumberFormat="1" applyFont="1" applyBorder="1" applyAlignment="1">
      <alignment horizontal="center" vertical="center"/>
    </xf>
    <xf numFmtId="0" fontId="1" fillId="0" borderId="8" xfId="0" applyFont="1" applyBorder="1" applyAlignment="1">
      <alignment horizontal="center" vertical="center" wrapText="1"/>
    </xf>
    <xf numFmtId="0" fontId="1" fillId="0" borderId="6" xfId="0" applyFont="1" applyBorder="1" applyAlignment="1">
      <alignment horizontal="center" vertical="center" wrapText="1"/>
    </xf>
    <xf numFmtId="182" fontId="6" fillId="0" borderId="3" xfId="0" applyNumberFormat="1" applyFont="1" applyBorder="1" applyAlignment="1">
      <alignment horizontal="center" vertical="center"/>
    </xf>
    <xf numFmtId="182" fontId="6" fillId="0" borderId="4" xfId="0" applyNumberFormat="1" applyFont="1" applyBorder="1" applyAlignment="1">
      <alignment horizontal="center" vertical="center"/>
    </xf>
    <xf numFmtId="182" fontId="6" fillId="0" borderId="5" xfId="0" applyNumberFormat="1" applyFont="1" applyBorder="1" applyAlignment="1">
      <alignment horizontal="center" vertical="center"/>
    </xf>
    <xf numFmtId="0" fontId="1" fillId="0" borderId="9" xfId="0" applyFont="1" applyBorder="1" applyAlignment="1">
      <alignment horizontal="center" vertical="center" wrapText="1"/>
    </xf>
    <xf numFmtId="0" fontId="2" fillId="0" borderId="3" xfId="0" applyFont="1" applyBorder="1" applyAlignment="1">
      <alignment horizontal="center" vertical="center" wrapText="1"/>
    </xf>
    <xf numFmtId="0" fontId="2" fillId="0" borderId="4" xfId="0" applyFont="1" applyBorder="1" applyAlignment="1">
      <alignment horizontal="center" vertical="center" wrapText="1"/>
    </xf>
    <xf numFmtId="0" fontId="2" fillId="0" borderId="5" xfId="0" applyFont="1" applyBorder="1" applyAlignment="1">
      <alignment horizontal="center" vertical="center" wrapText="1"/>
    </xf>
    <xf numFmtId="0" fontId="2" fillId="0" borderId="6" xfId="0" applyFont="1" applyBorder="1" applyAlignment="1">
      <alignment horizontal="center" vertical="center" wrapText="1"/>
    </xf>
    <xf numFmtId="0" fontId="2" fillId="0" borderId="8" xfId="0" applyFont="1" applyBorder="1" applyAlignment="1">
      <alignment horizontal="center" vertical="center" wrapText="1"/>
    </xf>
    <xf numFmtId="0" fontId="2" fillId="0" borderId="9" xfId="0" applyFont="1" applyBorder="1" applyAlignment="1">
      <alignment horizontal="center" vertical="center" wrapText="1"/>
    </xf>
    <xf numFmtId="0" fontId="1" fillId="0" borderId="2" xfId="0" applyFont="1" applyBorder="1" applyAlignment="1">
      <alignment vertical="center" wrapText="1"/>
    </xf>
    <xf numFmtId="0" fontId="1" fillId="0" borderId="1" xfId="0" applyFont="1" applyBorder="1" applyAlignment="1">
      <alignment vertical="center" wrapText="1"/>
    </xf>
    <xf numFmtId="0" fontId="1" fillId="0" borderId="6" xfId="0" applyFont="1" applyBorder="1" applyAlignment="1">
      <alignment vertical="center" wrapText="1"/>
    </xf>
    <xf numFmtId="0" fontId="3" fillId="0" borderId="2" xfId="0" applyFont="1" applyBorder="1" applyAlignment="1">
      <alignment horizontal="center" vertical="center" wrapText="1"/>
    </xf>
    <xf numFmtId="182" fontId="6" fillId="0" borderId="3" xfId="0" applyNumberFormat="1" applyFont="1" applyBorder="1" applyAlignment="1">
      <alignment vertical="center"/>
    </xf>
    <xf numFmtId="182" fontId="6" fillId="0" borderId="1" xfId="0" applyNumberFormat="1" applyFont="1" applyBorder="1" applyAlignment="1">
      <alignment vertical="center"/>
    </xf>
    <xf numFmtId="0" fontId="1" fillId="0" borderId="2" xfId="0" applyFont="1" applyBorder="1" applyAlignment="1">
      <alignment horizontal="center" vertical="center"/>
    </xf>
    <xf numFmtId="0" fontId="1" fillId="0" borderId="1" xfId="0" applyFont="1" applyBorder="1" applyAlignment="1">
      <alignment horizontal="center" vertical="center"/>
    </xf>
    <xf numFmtId="0" fontId="2" fillId="0" borderId="2" xfId="0" applyFont="1" applyBorder="1" applyAlignment="1">
      <alignment horizontal="center" wrapText="1"/>
    </xf>
    <xf numFmtId="0" fontId="2" fillId="0" borderId="1" xfId="0" applyFont="1" applyBorder="1" applyAlignment="1">
      <alignment horizontal="center" wrapText="1"/>
    </xf>
    <xf numFmtId="0" fontId="2" fillId="0" borderId="0" xfId="0" applyFont="1" applyAlignment="1">
      <alignment horizontal="center" vertical="center" wrapText="1"/>
    </xf>
    <xf numFmtId="0" fontId="3" fillId="0" borderId="6" xfId="0" applyFont="1" applyBorder="1" applyAlignment="1">
      <alignment horizontal="center" vertical="center" wrapText="1"/>
    </xf>
    <xf numFmtId="0" fontId="3" fillId="0" borderId="8" xfId="0" applyFont="1" applyBorder="1" applyAlignment="1">
      <alignment horizontal="center" vertical="center" wrapText="1"/>
    </xf>
    <xf numFmtId="0" fontId="3" fillId="0" borderId="9" xfId="0" applyFont="1" applyBorder="1" applyAlignment="1">
      <alignment horizontal="center" vertical="center" wrapText="1"/>
    </xf>
    <xf numFmtId="0" fontId="3" fillId="0" borderId="2" xfId="0" applyFont="1" applyBorder="1" applyAlignment="1">
      <alignment horizontal="center" vertical="center"/>
    </xf>
    <xf numFmtId="0" fontId="3" fillId="0" borderId="1" xfId="0" applyFont="1" applyBorder="1" applyAlignment="1">
      <alignment horizontal="center" vertical="center"/>
    </xf>
    <xf numFmtId="0" fontId="3" fillId="0" borderId="2" xfId="0" applyFont="1" applyBorder="1" applyAlignment="1">
      <alignment vertical="center" wrapText="1"/>
    </xf>
    <xf numFmtId="0" fontId="3" fillId="0" borderId="1" xfId="0" applyFont="1" applyBorder="1" applyAlignment="1">
      <alignment vertical="center" wrapText="1"/>
    </xf>
    <xf numFmtId="0" fontId="1" fillId="0" borderId="6" xfId="0" applyFont="1" applyBorder="1" applyAlignment="1">
      <alignment vertical="center"/>
    </xf>
    <xf numFmtId="0" fontId="1" fillId="0" borderId="1" xfId="0" applyFont="1" applyBorder="1" applyAlignment="1">
      <alignment vertical="center"/>
    </xf>
    <xf numFmtId="0" fontId="1" fillId="0" borderId="2" xfId="0" applyFont="1" applyBorder="1" applyAlignment="1">
      <alignment vertical="center"/>
    </xf>
    <xf numFmtId="0" fontId="1" fillId="0" borderId="2" xfId="0" applyFont="1" applyBorder="1" applyAlignment="1">
      <alignment horizontal="left" vertical="center"/>
    </xf>
    <xf numFmtId="0" fontId="1" fillId="0" borderId="1" xfId="0" applyFont="1" applyBorder="1" applyAlignment="1">
      <alignment horizontal="left" vertical="center"/>
    </xf>
    <xf numFmtId="49" fontId="1" fillId="0" borderId="1" xfId="0" applyNumberFormat="1" applyFont="1" applyBorder="1" applyAlignment="1">
      <alignment horizontal="center" vertical="center" wrapText="1"/>
    </xf>
    <xf numFmtId="49" fontId="1" fillId="0" borderId="6" xfId="0" applyNumberFormat="1" applyFont="1" applyBorder="1" applyAlignment="1">
      <alignment horizontal="center" vertical="center" wrapText="1"/>
    </xf>
    <xf numFmtId="49" fontId="1" fillId="0" borderId="8" xfId="0" applyNumberFormat="1" applyFont="1" applyBorder="1" applyAlignment="1">
      <alignment horizontal="center" vertical="center" wrapText="1"/>
    </xf>
    <xf numFmtId="49" fontId="1" fillId="0" borderId="9" xfId="0" applyNumberFormat="1" applyFont="1" applyBorder="1" applyAlignment="1">
      <alignment horizontal="center" vertical="center" wrapText="1"/>
    </xf>
    <xf numFmtId="0" fontId="1" fillId="0" borderId="6" xfId="0" applyFont="1" applyBorder="1" applyAlignment="1">
      <alignment horizontal="center" vertical="center"/>
    </xf>
    <xf numFmtId="0" fontId="1" fillId="0" borderId="8" xfId="0" applyFont="1" applyBorder="1" applyAlignment="1">
      <alignment horizontal="center" vertical="center"/>
    </xf>
    <xf numFmtId="0" fontId="1" fillId="0" borderId="9" xfId="0" applyFont="1" applyBorder="1" applyAlignment="1">
      <alignment horizontal="center" vertical="center"/>
    </xf>
    <xf numFmtId="0" fontId="2" fillId="0" borderId="6" xfId="0" applyFont="1" applyBorder="1" applyAlignment="1">
      <alignment horizontal="center" vertical="center"/>
    </xf>
    <xf numFmtId="0" fontId="2" fillId="0" borderId="8" xfId="0" applyFont="1" applyBorder="1" applyAlignment="1">
      <alignment horizontal="center" vertical="center"/>
    </xf>
    <xf numFmtId="0" fontId="2" fillId="0" borderId="9" xfId="0" applyFont="1" applyBorder="1" applyAlignment="1">
      <alignment horizontal="center" vertical="center"/>
    </xf>
    <xf numFmtId="0" fontId="37" fillId="0" borderId="1" xfId="0" applyFont="1" applyBorder="1"/>
    <xf numFmtId="0" fontId="6" fillId="0" borderId="0" xfId="0" applyFont="1" applyAlignment="1">
      <alignment vertical="center"/>
    </xf>
    <xf numFmtId="0" fontId="6" fillId="0" borderId="0" xfId="0" applyFont="1" applyAlignment="1">
      <alignment horizontal="left"/>
    </xf>
    <xf numFmtId="179" fontId="6" fillId="0" borderId="0" xfId="0" applyNumberFormat="1" applyFont="1"/>
    <xf numFmtId="0" fontId="6" fillId="0" borderId="3" xfId="0" applyFont="1" applyBorder="1" applyAlignment="1">
      <alignment horizontal="left" vertical="center"/>
    </xf>
    <xf numFmtId="0" fontId="6" fillId="5" borderId="3" xfId="0" applyFont="1" applyFill="1" applyBorder="1" applyAlignment="1">
      <alignment horizontal="center" vertical="center" wrapText="1"/>
    </xf>
    <xf numFmtId="0" fontId="39" fillId="0" borderId="3" xfId="0" applyFont="1" applyBorder="1" applyAlignment="1">
      <alignment horizontal="center" vertical="center"/>
    </xf>
    <xf numFmtId="0" fontId="6" fillId="7" borderId="1" xfId="0" applyFont="1" applyFill="1" applyBorder="1" applyAlignment="1">
      <alignment horizontal="center" vertical="center" wrapText="1"/>
    </xf>
    <xf numFmtId="0" fontId="6" fillId="7" borderId="1" xfId="0" applyFont="1" applyFill="1" applyBorder="1" applyAlignment="1">
      <alignment horizontal="center" vertical="center"/>
    </xf>
    <xf numFmtId="0" fontId="40" fillId="0" borderId="3" xfId="0" applyFont="1" applyBorder="1" applyAlignment="1">
      <alignment horizontal="center" vertical="center" wrapText="1"/>
    </xf>
    <xf numFmtId="179" fontId="7" fillId="0" borderId="3" xfId="0" applyNumberFormat="1" applyFont="1" applyBorder="1" applyAlignment="1">
      <alignment horizontal="center" vertical="center" wrapText="1"/>
    </xf>
    <xf numFmtId="0" fontId="6" fillId="8" borderId="1" xfId="0" applyFont="1" applyFill="1" applyBorder="1" applyAlignment="1">
      <alignment horizontal="center" vertical="center" wrapText="1"/>
    </xf>
    <xf numFmtId="0" fontId="6" fillId="9" borderId="1" xfId="0" applyFont="1" applyFill="1" applyBorder="1" applyAlignment="1">
      <alignment horizontal="center" wrapText="1"/>
    </xf>
    <xf numFmtId="0" fontId="40" fillId="0" borderId="4" xfId="0" applyFont="1" applyBorder="1" applyAlignment="1">
      <alignment horizontal="center" vertical="center" wrapText="1"/>
    </xf>
    <xf numFmtId="0" fontId="39" fillId="0" borderId="4" xfId="0" applyFont="1" applyBorder="1" applyAlignment="1">
      <alignment horizontal="center" vertical="center"/>
    </xf>
    <xf numFmtId="0" fontId="6" fillId="8" borderId="1" xfId="0" applyFont="1" applyFill="1" applyBorder="1" applyAlignment="1">
      <alignment horizontal="center" wrapText="1"/>
    </xf>
    <xf numFmtId="0" fontId="6" fillId="9" borderId="1" xfId="0" applyFont="1" applyFill="1" applyBorder="1" applyAlignment="1">
      <alignment horizontal="center" vertical="center" wrapText="1"/>
    </xf>
    <xf numFmtId="0" fontId="6" fillId="9" borderId="13" xfId="0" applyFont="1" applyFill="1" applyBorder="1" applyAlignment="1">
      <alignment horizontal="center" vertical="center" wrapText="1"/>
    </xf>
    <xf numFmtId="0" fontId="40" fillId="0" borderId="5" xfId="0" applyFont="1" applyBorder="1" applyAlignment="1">
      <alignment horizontal="center" vertical="center" wrapText="1"/>
    </xf>
    <xf numFmtId="0" fontId="39" fillId="0" borderId="5" xfId="0" applyFont="1" applyBorder="1" applyAlignment="1">
      <alignment horizontal="center" vertical="center"/>
    </xf>
    <xf numFmtId="0" fontId="6" fillId="8" borderId="13" xfId="0" applyFont="1" applyFill="1" applyBorder="1" applyAlignment="1">
      <alignment horizontal="center" vertical="center" wrapText="1"/>
    </xf>
    <xf numFmtId="0" fontId="6" fillId="0" borderId="1" xfId="0" applyFont="1" applyBorder="1"/>
    <xf numFmtId="0" fontId="6" fillId="8" borderId="13" xfId="0" applyFont="1" applyFill="1" applyBorder="1" applyAlignment="1">
      <alignment horizontal="center" wrapText="1"/>
    </xf>
    <xf numFmtId="0" fontId="41" fillId="0" borderId="3" xfId="0" applyFont="1" applyBorder="1" applyAlignment="1">
      <alignment horizontal="center" vertical="center" wrapText="1"/>
    </xf>
    <xf numFmtId="0" fontId="6" fillId="0" borderId="3" xfId="0" applyFont="1" applyBorder="1" applyAlignment="1">
      <alignment horizontal="center"/>
    </xf>
    <xf numFmtId="0" fontId="42" fillId="8" borderId="13" xfId="0" applyFont="1" applyFill="1" applyBorder="1" applyAlignment="1">
      <alignment horizontal="center" wrapText="1"/>
    </xf>
    <xf numFmtId="0" fontId="42" fillId="8" borderId="1" xfId="0" applyFont="1" applyFill="1" applyBorder="1" applyAlignment="1">
      <alignment wrapText="1"/>
    </xf>
    <xf numFmtId="0" fontId="41" fillId="0" borderId="4" xfId="0" applyFont="1" applyBorder="1" applyAlignment="1">
      <alignment horizontal="center" vertical="center" wrapText="1"/>
    </xf>
    <xf numFmtId="0" fontId="6" fillId="0" borderId="4" xfId="0" applyFont="1" applyBorder="1" applyAlignment="1">
      <alignment horizontal="center"/>
    </xf>
    <xf numFmtId="0" fontId="41" fillId="0" borderId="5" xfId="0" applyFont="1" applyBorder="1" applyAlignment="1">
      <alignment horizontal="center" vertical="center" wrapText="1"/>
    </xf>
    <xf numFmtId="0" fontId="6" fillId="0" borderId="5" xfId="0" applyFont="1" applyBorder="1" applyAlignment="1">
      <alignment horizontal="center"/>
    </xf>
    <xf numFmtId="0" fontId="1" fillId="0" borderId="3" xfId="0" applyFont="1" applyBorder="1" applyAlignment="1">
      <alignment horizontal="center" vertical="center" wrapText="1"/>
    </xf>
    <xf numFmtId="0" fontId="1" fillId="0" borderId="4" xfId="0" applyFont="1" applyBorder="1" applyAlignment="1">
      <alignment horizontal="center" vertical="center" wrapText="1"/>
    </xf>
    <xf numFmtId="0" fontId="1" fillId="0" borderId="5" xfId="0" applyFont="1" applyBorder="1" applyAlignment="1">
      <alignment horizontal="center" vertical="center" wrapText="1"/>
    </xf>
    <xf numFmtId="0" fontId="1" fillId="0" borderId="3" xfId="0" applyFont="1" applyBorder="1" applyAlignment="1">
      <alignment vertical="center"/>
    </xf>
    <xf numFmtId="0" fontId="1" fillId="0" borderId="3" xfId="0" applyFont="1" applyBorder="1" applyAlignment="1">
      <alignment horizontal="center" vertical="center"/>
    </xf>
    <xf numFmtId="0" fontId="1" fillId="0" borderId="4" xfId="0" applyFont="1" applyBorder="1" applyAlignment="1">
      <alignment horizontal="center" vertical="center"/>
    </xf>
    <xf numFmtId="0" fontId="2" fillId="0" borderId="3" xfId="99" applyFont="1" applyBorder="1" applyAlignment="1">
      <alignment horizontal="center" vertical="center" wrapText="1"/>
    </xf>
    <xf numFmtId="0" fontId="2" fillId="0" borderId="5" xfId="99" applyFont="1" applyBorder="1" applyAlignment="1">
      <alignment horizontal="center" vertical="center" wrapText="1"/>
    </xf>
    <xf numFmtId="0" fontId="2" fillId="0" borderId="1" xfId="99" applyFont="1" applyBorder="1" applyAlignment="1">
      <alignment horizontal="left" vertical="center" wrapText="1"/>
    </xf>
    <xf numFmtId="0" fontId="2" fillId="0" borderId="3" xfId="99" applyFont="1" applyBorder="1" applyAlignment="1">
      <alignment vertical="center" wrapText="1"/>
    </xf>
    <xf numFmtId="0" fontId="6" fillId="0" borderId="3" xfId="0" applyFont="1" applyBorder="1" applyAlignment="1">
      <alignment horizontal="left" vertical="center" wrapText="1"/>
    </xf>
    <xf numFmtId="0" fontId="6" fillId="0" borderId="3" xfId="0" applyFont="1" applyBorder="1" applyAlignment="1"/>
    <xf numFmtId="0" fontId="43" fillId="0" borderId="3" xfId="98" applyFont="1" applyBorder="1" applyAlignment="1">
      <alignment horizontal="center" vertical="center" wrapText="1"/>
    </xf>
    <xf numFmtId="0" fontId="43" fillId="0" borderId="4" xfId="98" applyFont="1" applyBorder="1" applyAlignment="1">
      <alignment horizontal="center" vertical="center" wrapText="1"/>
    </xf>
    <xf numFmtId="0" fontId="43" fillId="0" borderId="5" xfId="98" applyFont="1" applyBorder="1" applyAlignment="1">
      <alignment horizontal="center" vertical="center" wrapText="1"/>
    </xf>
    <xf numFmtId="0" fontId="6" fillId="0" borderId="13" xfId="0" applyFont="1" applyBorder="1"/>
    <xf numFmtId="0" fontId="5" fillId="0" borderId="2" xfId="0" applyFont="1" applyBorder="1" applyAlignment="1">
      <alignment horizontal="left" vertical="center" wrapText="1"/>
    </xf>
    <xf numFmtId="0" fontId="6" fillId="0" borderId="3" xfId="92" applyFont="1" applyBorder="1" applyAlignment="1">
      <alignment horizontal="left" vertical="center" wrapText="1"/>
    </xf>
    <xf numFmtId="0" fontId="6" fillId="0" borderId="3" xfId="92" applyFont="1" applyBorder="1" applyAlignment="1">
      <alignment horizontal="center" vertical="center" wrapText="1"/>
    </xf>
    <xf numFmtId="0" fontId="6" fillId="0" borderId="7" xfId="0" applyFont="1" applyBorder="1" applyAlignment="1">
      <alignment horizontal="center" vertical="center"/>
    </xf>
    <xf numFmtId="0" fontId="5" fillId="6" borderId="3" xfId="0" applyFont="1" applyFill="1" applyBorder="1" applyAlignment="1">
      <alignment horizontal="center" vertical="center" wrapText="1"/>
    </xf>
    <xf numFmtId="0" fontId="44" fillId="0" borderId="0" xfId="0" applyFont="1"/>
    <xf numFmtId="0" fontId="5" fillId="0" borderId="0" xfId="0" applyFont="1"/>
    <xf numFmtId="0" fontId="37" fillId="0" borderId="0" xfId="0" applyFont="1" applyAlignment="1">
      <alignment vertical="center"/>
    </xf>
    <xf numFmtId="0" fontId="16" fillId="0" borderId="2" xfId="0" applyFont="1" applyBorder="1" applyAlignment="1">
      <alignment horizontal="left" vertical="center" wrapText="1"/>
    </xf>
    <xf numFmtId="0" fontId="7" fillId="0" borderId="3" xfId="92" applyFont="1" applyBorder="1" applyAlignment="1">
      <alignment horizontal="left" vertical="center" wrapText="1"/>
    </xf>
    <xf numFmtId="0" fontId="6" fillId="0" borderId="6" xfId="92" applyFont="1" applyBorder="1" applyAlignment="1">
      <alignment horizontal="center" vertical="center" wrapText="1"/>
    </xf>
    <xf numFmtId="0" fontId="6" fillId="0" borderId="1" xfId="92" applyFont="1" applyBorder="1" applyAlignment="1">
      <alignment horizontal="center" vertical="center" wrapText="1"/>
    </xf>
    <xf numFmtId="0" fontId="37" fillId="0" borderId="1" xfId="0" applyFont="1" applyBorder="1" applyAlignment="1">
      <alignment horizontal="center"/>
    </xf>
    <xf numFmtId="9" fontId="2" fillId="0" borderId="0" xfId="0" applyNumberFormat="1" applyFont="1" applyAlignment="1">
      <alignment horizontal="left"/>
    </xf>
    <xf numFmtId="0" fontId="6" fillId="0" borderId="8" xfId="92" applyFont="1" applyBorder="1" applyAlignment="1">
      <alignment horizontal="center" vertical="center" wrapText="1"/>
    </xf>
    <xf numFmtId="0" fontId="37" fillId="0" borderId="3" xfId="0" applyFont="1" applyBorder="1" applyAlignment="1">
      <alignment horizontal="center"/>
    </xf>
    <xf numFmtId="0" fontId="37" fillId="0" borderId="4" xfId="0" applyFont="1" applyBorder="1" applyAlignment="1">
      <alignment horizontal="center"/>
    </xf>
    <xf numFmtId="0" fontId="6" fillId="0" borderId="9" xfId="92" applyFont="1" applyBorder="1" applyAlignment="1">
      <alignment horizontal="center" vertical="center" wrapText="1"/>
    </xf>
    <xf numFmtId="0" fontId="37" fillId="0" borderId="5" xfId="0" applyFont="1" applyBorder="1" applyAlignment="1">
      <alignment horizontal="center"/>
    </xf>
    <xf numFmtId="0" fontId="6" fillId="0" borderId="2" xfId="0" applyFont="1" applyBorder="1" applyAlignment="1">
      <alignment horizontal="center" vertical="center" wrapText="1"/>
    </xf>
    <xf numFmtId="0" fontId="37" fillId="0" borderId="1" xfId="0" applyFont="1" applyBorder="1" applyAlignment="1">
      <alignment vertical="center"/>
    </xf>
    <xf numFmtId="16" fontId="6" fillId="0" borderId="1" xfId="92" applyNumberFormat="1" applyFont="1" applyBorder="1" applyAlignment="1">
      <alignment horizontal="center" vertical="center" wrapText="1"/>
    </xf>
    <xf numFmtId="0" fontId="6" fillId="0" borderId="4" xfId="92" applyFont="1" applyBorder="1" applyAlignment="1">
      <alignment horizontal="center" vertical="center" wrapText="1"/>
    </xf>
    <xf numFmtId="0" fontId="45" fillId="0" borderId="6" xfId="0" applyFont="1" applyFill="1" applyBorder="1" applyAlignment="1">
      <alignment horizontal="center" vertical="center" wrapText="1"/>
    </xf>
    <xf numFmtId="0" fontId="45" fillId="0" borderId="8" xfId="0" applyFont="1" applyFill="1" applyBorder="1" applyAlignment="1">
      <alignment horizontal="center" vertical="center" wrapText="1"/>
    </xf>
    <xf numFmtId="0" fontId="2" fillId="0" borderId="2" xfId="0" applyFont="1" applyBorder="1" applyAlignment="1">
      <alignment horizontal="center" vertical="center"/>
    </xf>
    <xf numFmtId="0" fontId="0" fillId="0" borderId="1" xfId="0" applyBorder="1"/>
    <xf numFmtId="0" fontId="0" fillId="0" borderId="1" xfId="0" applyBorder="1" applyAlignment="1">
      <alignment vertical="center"/>
    </xf>
    <xf numFmtId="0" fontId="37" fillId="0" borderId="3" xfId="0" applyFont="1" applyBorder="1"/>
    <xf numFmtId="0" fontId="7" fillId="0" borderId="1" xfId="92" applyFont="1" applyBorder="1" applyAlignment="1">
      <alignment horizontal="left" vertical="center" wrapText="1"/>
    </xf>
    <xf numFmtId="0" fontId="46" fillId="0" borderId="0" xfId="0" applyFont="1" applyAlignment="1">
      <alignment vertical="center"/>
    </xf>
    <xf numFmtId="0" fontId="47" fillId="0" borderId="0" xfId="0" applyFont="1" applyAlignment="1">
      <alignment vertical="center"/>
    </xf>
    <xf numFmtId="3" fontId="47" fillId="0" borderId="0" xfId="0" applyNumberFormat="1" applyFont="1" applyAlignment="1">
      <alignment vertical="center"/>
    </xf>
    <xf numFmtId="0" fontId="1" fillId="0" borderId="1" xfId="0" applyFont="1" applyBorder="1" applyAlignment="1">
      <alignment horizontal="left" vertical="center" wrapText="1"/>
    </xf>
    <xf numFmtId="3" fontId="2" fillId="6" borderId="1" xfId="0" applyNumberFormat="1" applyFont="1" applyFill="1" applyBorder="1" applyAlignment="1">
      <alignment horizontal="center" vertical="center" wrapText="1"/>
    </xf>
    <xf numFmtId="3" fontId="8" fillId="0" borderId="1" xfId="0" applyNumberFormat="1" applyFont="1" applyBorder="1" applyAlignment="1">
      <alignment horizontal="center" vertical="center" wrapText="1"/>
    </xf>
    <xf numFmtId="0" fontId="1" fillId="0" borderId="5" xfId="0" applyFont="1" applyBorder="1" applyAlignment="1">
      <alignment horizontal="center" vertical="center"/>
    </xf>
    <xf numFmtId="0" fontId="3" fillId="0" borderId="1" xfId="0" applyFont="1" applyBorder="1" applyAlignment="1">
      <alignment vertical="center"/>
    </xf>
    <xf numFmtId="0" fontId="48" fillId="0" borderId="1" xfId="0" applyFont="1" applyBorder="1" applyAlignment="1">
      <alignment vertical="center"/>
    </xf>
    <xf numFmtId="0" fontId="3" fillId="0" borderId="0" xfId="0" applyFont="1" applyAlignment="1">
      <alignment vertical="center"/>
    </xf>
    <xf numFmtId="0" fontId="2" fillId="0" borderId="1" xfId="0" applyFont="1" applyBorder="1" applyAlignment="1">
      <alignment vertical="center" wrapText="1"/>
    </xf>
    <xf numFmtId="0" fontId="47" fillId="0" borderId="1" xfId="0" applyFont="1" applyBorder="1" applyAlignment="1">
      <alignment horizontal="center" vertical="center"/>
    </xf>
    <xf numFmtId="0" fontId="47" fillId="0" borderId="1" xfId="0" applyFont="1" applyBorder="1" applyAlignment="1">
      <alignment vertical="center"/>
    </xf>
    <xf numFmtId="0" fontId="49" fillId="0" borderId="3" xfId="0" applyFont="1" applyBorder="1" applyAlignment="1">
      <alignment horizontal="center" vertical="center" wrapText="1"/>
    </xf>
    <xf numFmtId="0" fontId="49" fillId="0" borderId="1" xfId="0" applyFont="1" applyBorder="1" applyAlignment="1">
      <alignment horizontal="center" vertical="center" wrapText="1"/>
    </xf>
    <xf numFmtId="0" fontId="49" fillId="0" borderId="5" xfId="0" applyFont="1" applyBorder="1" applyAlignment="1">
      <alignment horizontal="center" vertical="center" wrapText="1"/>
    </xf>
    <xf numFmtId="0" fontId="50" fillId="0" borderId="3" xfId="0" applyFont="1" applyBorder="1" applyAlignment="1">
      <alignment horizontal="center" vertical="center" wrapText="1"/>
    </xf>
    <xf numFmtId="0" fontId="50" fillId="0" borderId="1" xfId="0" applyFont="1" applyBorder="1" applyAlignment="1">
      <alignment horizontal="center" vertical="center" wrapText="1"/>
    </xf>
    <xf numFmtId="0" fontId="50" fillId="0" borderId="4" xfId="0" applyFont="1" applyBorder="1" applyAlignment="1">
      <alignment horizontal="center" vertical="center" wrapText="1"/>
    </xf>
    <xf numFmtId="0" fontId="49" fillId="0" borderId="4" xfId="0" applyFont="1" applyBorder="1" applyAlignment="1">
      <alignment horizontal="center" vertical="center" wrapText="1"/>
    </xf>
    <xf numFmtId="0" fontId="50" fillId="0" borderId="5" xfId="0" applyFont="1" applyBorder="1" applyAlignment="1">
      <alignment horizontal="center" vertical="center" wrapText="1"/>
    </xf>
    <xf numFmtId="0" fontId="47" fillId="0" borderId="3" xfId="0" applyFont="1" applyBorder="1" applyAlignment="1">
      <alignment horizontal="center" vertical="center"/>
    </xf>
    <xf numFmtId="0" fontId="47" fillId="0" borderId="5" xfId="0" applyFont="1" applyBorder="1" applyAlignment="1">
      <alignment horizontal="center" vertical="center"/>
    </xf>
    <xf numFmtId="0" fontId="47" fillId="0" borderId="4" xfId="0" applyFont="1" applyBorder="1" applyAlignment="1">
      <alignment horizontal="center" vertical="center"/>
    </xf>
    <xf numFmtId="179" fontId="8" fillId="0" borderId="1" xfId="0" applyNumberFormat="1" applyFont="1" applyBorder="1" applyAlignment="1">
      <alignment horizontal="center" vertical="center" wrapText="1"/>
    </xf>
    <xf numFmtId="179" fontId="51" fillId="0" borderId="1" xfId="0" applyNumberFormat="1" applyFont="1" applyBorder="1" applyAlignment="1">
      <alignment horizontal="center" vertical="center" wrapText="1"/>
    </xf>
    <xf numFmtId="0" fontId="2" fillId="0" borderId="5" xfId="0" applyFont="1" applyBorder="1" applyAlignment="1">
      <alignment vertical="center" wrapText="1"/>
    </xf>
    <xf numFmtId="0" fontId="43" fillId="0" borderId="5" xfId="0" applyFont="1" applyBorder="1" applyAlignment="1">
      <alignment horizontal="center" vertical="center" wrapText="1"/>
    </xf>
    <xf numFmtId="0" fontId="43" fillId="0" borderId="1" xfId="0" applyFont="1" applyBorder="1" applyAlignment="1">
      <alignment horizontal="center" vertical="center" wrapText="1"/>
    </xf>
    <xf numFmtId="0" fontId="1" fillId="0" borderId="0" xfId="0" applyFont="1" applyAlignment="1">
      <alignment horizontal="left" vertical="center"/>
    </xf>
    <xf numFmtId="0" fontId="43" fillId="0" borderId="0" xfId="0" applyFont="1" applyAlignment="1">
      <alignment horizontal="center" vertical="center" wrapText="1"/>
    </xf>
    <xf numFmtId="3" fontId="8" fillId="0" borderId="0" xfId="0" applyNumberFormat="1" applyFont="1" applyAlignment="1">
      <alignment horizontal="center" vertical="center" wrapText="1"/>
    </xf>
    <xf numFmtId="0" fontId="52" fillId="0" borderId="0" xfId="0" applyFont="1" applyAlignment="1">
      <alignment vertical="center"/>
    </xf>
    <xf numFmtId="0" fontId="1" fillId="0" borderId="9" xfId="0" applyFont="1" applyBorder="1" applyAlignment="1">
      <alignment horizontal="left"/>
    </xf>
    <xf numFmtId="49" fontId="53" fillId="0" borderId="5" xfId="0" applyNumberFormat="1" applyFont="1" applyBorder="1"/>
    <xf numFmtId="49" fontId="53" fillId="0" borderId="0" xfId="0" applyNumberFormat="1" applyFont="1"/>
    <xf numFmtId="0" fontId="1" fillId="0" borderId="2" xfId="0" applyFont="1" applyBorder="1"/>
    <xf numFmtId="49" fontId="1" fillId="0" borderId="1" xfId="0" applyNumberFormat="1" applyFont="1" applyBorder="1"/>
    <xf numFmtId="49" fontId="1" fillId="0" borderId="0" xfId="0" applyNumberFormat="1" applyFont="1"/>
    <xf numFmtId="0" fontId="1" fillId="0" borderId="2" xfId="0" applyFont="1" applyBorder="1" applyAlignment="1">
      <alignment horizontal="left"/>
    </xf>
    <xf numFmtId="0" fontId="43" fillId="0" borderId="1" xfId="0" applyFont="1" applyBorder="1" applyAlignment="1">
      <alignment wrapText="1"/>
    </xf>
    <xf numFmtId="0" fontId="43" fillId="0" borderId="0" xfId="0" applyFont="1" applyAlignment="1">
      <alignment wrapText="1"/>
    </xf>
    <xf numFmtId="0" fontId="1" fillId="0" borderId="0" xfId="0" applyFont="1"/>
    <xf numFmtId="0" fontId="1" fillId="0" borderId="6" xfId="0" applyFont="1" applyBorder="1" applyAlignment="1">
      <alignment horizontal="left"/>
    </xf>
    <xf numFmtId="0" fontId="1" fillId="0" borderId="3" xfId="0" applyFont="1" applyBorder="1"/>
    <xf numFmtId="0" fontId="54" fillId="0" borderId="0" xfId="0" applyFont="1" applyAlignment="1">
      <alignment vertical="center"/>
    </xf>
    <xf numFmtId="0" fontId="1" fillId="0" borderId="3" xfId="0" applyFont="1" applyBorder="1" applyAlignment="1">
      <alignment horizontal="center"/>
    </xf>
    <xf numFmtId="0" fontId="32" fillId="0" borderId="1" xfId="0" applyFont="1" applyBorder="1"/>
    <xf numFmtId="0" fontId="28" fillId="0" borderId="14" xfId="0" applyFont="1" applyBorder="1"/>
    <xf numFmtId="0" fontId="1" fillId="0" borderId="5" xfId="0" applyFont="1" applyBorder="1" applyAlignment="1">
      <alignment horizontal="center"/>
    </xf>
    <xf numFmtId="0" fontId="32" fillId="0" borderId="0" xfId="0" applyFont="1" applyAlignment="1">
      <alignment horizontal="center"/>
    </xf>
    <xf numFmtId="0" fontId="28" fillId="0" borderId="5" xfId="0" applyFont="1" applyBorder="1" applyAlignment="1">
      <alignment horizontal="center"/>
    </xf>
    <xf numFmtId="0" fontId="1" fillId="0" borderId="1" xfId="0" applyFont="1" applyBorder="1" applyAlignment="1">
      <alignment horizontal="center"/>
    </xf>
    <xf numFmtId="0" fontId="32" fillId="2" borderId="1" xfId="0" applyFont="1" applyFill="1" applyBorder="1" applyAlignment="1">
      <alignment horizontal="center"/>
    </xf>
    <xf numFmtId="0" fontId="28" fillId="2" borderId="1" xfId="0" applyFont="1" applyFill="1" applyBorder="1" applyAlignment="1">
      <alignment horizontal="center"/>
    </xf>
    <xf numFmtId="0" fontId="1" fillId="0" borderId="4" xfId="0" applyFont="1" applyBorder="1" applyAlignment="1">
      <alignment horizontal="center"/>
    </xf>
    <xf numFmtId="0" fontId="28" fillId="0" borderId="4" xfId="0" applyFont="1" applyBorder="1" applyAlignment="1">
      <alignment horizontal="center"/>
    </xf>
    <xf numFmtId="0" fontId="52" fillId="0" borderId="1" xfId="0" applyFont="1" applyBorder="1" applyAlignment="1">
      <alignment horizontal="center" vertical="center"/>
    </xf>
    <xf numFmtId="0" fontId="54" fillId="0" borderId="1" xfId="0" applyFont="1" applyBorder="1" applyAlignment="1">
      <alignment horizontal="center" vertical="center"/>
    </xf>
    <xf numFmtId="0" fontId="0" fillId="0" borderId="1" xfId="0" applyBorder="1" applyAlignment="1">
      <alignment horizontal="center" vertical="center"/>
    </xf>
    <xf numFmtId="0" fontId="2" fillId="0" borderId="0" xfId="0" applyFont="1" applyAlignment="1">
      <alignment vertical="center"/>
    </xf>
    <xf numFmtId="0" fontId="2" fillId="2" borderId="0" xfId="0" applyFont="1" applyFill="1"/>
    <xf numFmtId="0" fontId="2" fillId="0" borderId="3" xfId="0" applyFont="1" applyBorder="1" applyAlignment="1">
      <alignment horizontal="left" vertical="center" wrapText="1"/>
    </xf>
    <xf numFmtId="0" fontId="1" fillId="0" borderId="3" xfId="0" applyFont="1" applyBorder="1" applyAlignment="1">
      <alignment horizontal="left" vertical="center" wrapText="1"/>
    </xf>
    <xf numFmtId="1" fontId="1" fillId="10" borderId="3" xfId="0" applyNumberFormat="1" applyFont="1" applyFill="1" applyBorder="1" applyAlignment="1">
      <alignment horizontal="center" vertical="center" wrapText="1"/>
    </xf>
    <xf numFmtId="3" fontId="1" fillId="5" borderId="1" xfId="0" applyNumberFormat="1" applyFont="1" applyFill="1" applyBorder="1" applyAlignment="1">
      <alignment horizontal="center" vertical="center" wrapText="1"/>
    </xf>
    <xf numFmtId="0" fontId="1" fillId="11" borderId="3" xfId="0" applyFont="1" applyFill="1" applyBorder="1" applyAlignment="1">
      <alignment vertical="center" wrapText="1"/>
    </xf>
    <xf numFmtId="3" fontId="1" fillId="12" borderId="1" xfId="0" applyNumberFormat="1" applyFont="1" applyFill="1" applyBorder="1" applyAlignment="1">
      <alignment horizontal="center" wrapText="1"/>
    </xf>
    <xf numFmtId="0" fontId="32" fillId="0" borderId="0" xfId="0" applyFont="1" applyAlignment="1">
      <alignment vertical="center" wrapText="1"/>
    </xf>
    <xf numFmtId="0" fontId="8" fillId="0" borderId="1" xfId="0" applyFont="1" applyBorder="1" applyAlignment="1">
      <alignment horizontal="left"/>
    </xf>
    <xf numFmtId="3" fontId="8" fillId="0" borderId="1" xfId="0" applyNumberFormat="1" applyFont="1" applyBorder="1" applyAlignment="1">
      <alignment horizontal="center" vertical="center"/>
    </xf>
    <xf numFmtId="1" fontId="1" fillId="0" borderId="3" xfId="0" applyNumberFormat="1" applyFont="1" applyBorder="1" applyAlignment="1">
      <alignment horizontal="center" vertical="center" wrapText="1"/>
    </xf>
    <xf numFmtId="3" fontId="1" fillId="11" borderId="1" xfId="0" applyNumberFormat="1" applyFont="1" applyFill="1" applyBorder="1" applyAlignment="1">
      <alignment horizontal="center"/>
    </xf>
    <xf numFmtId="3" fontId="3" fillId="0" borderId="5" xfId="0" applyNumberFormat="1" applyFont="1" applyBorder="1" applyAlignment="1">
      <alignment horizontal="center"/>
    </xf>
    <xf numFmtId="3" fontId="1" fillId="0" borderId="1" xfId="0" applyNumberFormat="1" applyFont="1" applyBorder="1" applyAlignment="1">
      <alignment horizontal="center"/>
    </xf>
    <xf numFmtId="1" fontId="1" fillId="0" borderId="4" xfId="0" applyNumberFormat="1" applyFont="1" applyBorder="1" applyAlignment="1">
      <alignment horizontal="center" vertical="center" wrapText="1"/>
    </xf>
    <xf numFmtId="0" fontId="3" fillId="0" borderId="1" xfId="0" applyFont="1" applyBorder="1" applyAlignment="1">
      <alignment horizontal="left" vertical="center"/>
    </xf>
    <xf numFmtId="183" fontId="2" fillId="0" borderId="1" xfId="1" applyNumberFormat="1" applyFont="1" applyBorder="1" applyAlignment="1">
      <alignment horizontal="left" vertical="center"/>
    </xf>
    <xf numFmtId="0" fontId="1" fillId="0" borderId="1" xfId="0" applyFont="1" applyBorder="1" applyAlignment="1">
      <alignment horizontal="center" wrapText="1"/>
    </xf>
    <xf numFmtId="0" fontId="2" fillId="0" borderId="1" xfId="0" applyFont="1" applyBorder="1" applyAlignment="1">
      <alignment horizontal="left" vertical="center"/>
    </xf>
    <xf numFmtId="3" fontId="3" fillId="0" borderId="0" xfId="0" applyNumberFormat="1" applyFont="1" applyAlignment="1">
      <alignment horizontal="center"/>
    </xf>
    <xf numFmtId="184" fontId="2" fillId="0" borderId="0" xfId="1" applyNumberFormat="1" applyFont="1"/>
    <xf numFmtId="184" fontId="41" fillId="2" borderId="0" xfId="1" applyNumberFormat="1" applyFont="1" applyFill="1"/>
    <xf numFmtId="1" fontId="1" fillId="0" borderId="5" xfId="0" applyNumberFormat="1" applyFont="1" applyBorder="1" applyAlignment="1">
      <alignment horizontal="center" vertical="center" wrapText="1"/>
    </xf>
    <xf numFmtId="0" fontId="55" fillId="0" borderId="0" xfId="0" applyFont="1" applyAlignment="1">
      <alignment horizontal="center" vertical="center"/>
    </xf>
    <xf numFmtId="183" fontId="55" fillId="0" borderId="0" xfId="0" applyNumberFormat="1" applyFont="1" applyAlignment="1">
      <alignment horizontal="center" vertical="center"/>
    </xf>
    <xf numFmtId="1" fontId="2" fillId="0" borderId="0" xfId="0" applyNumberFormat="1" applyFont="1" applyAlignment="1">
      <alignment horizontal="center" vertical="center"/>
    </xf>
    <xf numFmtId="2" fontId="2" fillId="0" borderId="0" xfId="0" applyNumberFormat="1" applyFont="1"/>
    <xf numFmtId="0" fontId="22" fillId="0" borderId="0" xfId="0" applyFont="1"/>
    <xf numFmtId="0" fontId="5" fillId="0" borderId="0" xfId="0" applyFont="1" applyAlignment="1">
      <alignment horizontal="center"/>
    </xf>
    <xf numFmtId="3" fontId="5" fillId="5" borderId="1" xfId="0" applyNumberFormat="1" applyFont="1" applyFill="1" applyBorder="1" applyAlignment="1">
      <alignment horizontal="center" vertical="center" wrapText="1"/>
    </xf>
    <xf numFmtId="3" fontId="6" fillId="10" borderId="1" xfId="0" applyNumberFormat="1" applyFont="1" applyFill="1" applyBorder="1" applyAlignment="1">
      <alignment horizontal="center" vertical="center" wrapText="1"/>
    </xf>
    <xf numFmtId="1" fontId="6" fillId="10" borderId="3" xfId="0" applyNumberFormat="1" applyFont="1" applyFill="1" applyBorder="1" applyAlignment="1">
      <alignment vertical="center" wrapText="1"/>
    </xf>
    <xf numFmtId="3" fontId="6" fillId="0" borderId="3" xfId="0" applyNumberFormat="1" applyFont="1" applyBorder="1" applyAlignment="1">
      <alignment horizontal="center" vertical="center" wrapText="1"/>
    </xf>
    <xf numFmtId="3" fontId="6" fillId="13" borderId="1" xfId="0" applyNumberFormat="1" applyFont="1" applyFill="1" applyBorder="1" applyAlignment="1">
      <alignment horizontal="center" vertical="center" wrapText="1"/>
    </xf>
    <xf numFmtId="0" fontId="56" fillId="0" borderId="0" xfId="0" applyFont="1" applyAlignment="1">
      <alignment vertical="center"/>
    </xf>
    <xf numFmtId="0" fontId="57" fillId="0" borderId="0" xfId="0" applyFont="1" applyAlignment="1">
      <alignment vertical="center"/>
    </xf>
    <xf numFmtId="0" fontId="6" fillId="0" borderId="1" xfId="0" applyFont="1" applyBorder="1" applyAlignment="1">
      <alignment horizontal="left"/>
    </xf>
    <xf numFmtId="0" fontId="1" fillId="14" borderId="3" xfId="0" applyFont="1" applyFill="1" applyBorder="1" applyAlignment="1">
      <alignment horizontal="center" vertical="center" wrapText="1"/>
    </xf>
    <xf numFmtId="3" fontId="7" fillId="11" borderId="1" xfId="0" applyNumberFormat="1" applyFont="1" applyFill="1" applyBorder="1" applyAlignment="1">
      <alignment horizontal="center" vertical="center" wrapText="1"/>
    </xf>
    <xf numFmtId="1" fontId="1" fillId="0" borderId="3" xfId="0" applyNumberFormat="1" applyFont="1" applyBorder="1" applyAlignment="1">
      <alignment horizontal="center" wrapText="1"/>
    </xf>
    <xf numFmtId="3" fontId="7" fillId="0" borderId="1" xfId="0" applyNumberFormat="1" applyFont="1" applyBorder="1" applyAlignment="1">
      <alignment horizontal="center" vertical="center" wrapText="1"/>
    </xf>
    <xf numFmtId="3" fontId="56" fillId="0" borderId="0" xfId="0" applyNumberFormat="1" applyFont="1" applyAlignment="1">
      <alignment vertical="center"/>
    </xf>
    <xf numFmtId="3" fontId="57" fillId="0" borderId="0" xfId="0" applyNumberFormat="1" applyFont="1" applyAlignment="1">
      <alignment vertical="center"/>
    </xf>
    <xf numFmtId="0" fontId="1" fillId="14" borderId="4" xfId="0" applyFont="1" applyFill="1" applyBorder="1" applyAlignment="1">
      <alignment horizontal="center" vertical="center" wrapText="1"/>
    </xf>
    <xf numFmtId="0" fontId="1" fillId="11" borderId="1" xfId="0" applyFont="1" applyFill="1" applyBorder="1" applyAlignment="1">
      <alignment horizontal="center"/>
    </xf>
    <xf numFmtId="1" fontId="1" fillId="0" borderId="4" xfId="0" applyNumberFormat="1" applyFont="1" applyBorder="1" applyAlignment="1">
      <alignment horizontal="center" wrapText="1"/>
    </xf>
    <xf numFmtId="0" fontId="1" fillId="14" borderId="5" xfId="0" applyFont="1" applyFill="1" applyBorder="1" applyAlignment="1">
      <alignment horizontal="center" vertical="center" wrapText="1"/>
    </xf>
    <xf numFmtId="1" fontId="1" fillId="0" borderId="5" xfId="0" applyNumberFormat="1" applyFont="1" applyBorder="1" applyAlignment="1">
      <alignment horizontal="center" wrapText="1"/>
    </xf>
    <xf numFmtId="0" fontId="16" fillId="0" borderId="1" xfId="0" applyFont="1" applyBorder="1" applyAlignment="1">
      <alignment horizontal="left"/>
    </xf>
    <xf numFmtId="0" fontId="58" fillId="14" borderId="3" xfId="0" applyFont="1" applyFill="1" applyBorder="1" applyAlignment="1">
      <alignment horizontal="center" vertical="center" wrapText="1"/>
    </xf>
    <xf numFmtId="0" fontId="1" fillId="10" borderId="9" xfId="0" applyFont="1" applyFill="1" applyBorder="1" applyAlignment="1">
      <alignment horizontal="center"/>
    </xf>
    <xf numFmtId="0" fontId="58" fillId="14" borderId="4" xfId="0" applyFont="1" applyFill="1" applyBorder="1" applyAlignment="1">
      <alignment horizontal="center" vertical="center" wrapText="1"/>
    </xf>
    <xf numFmtId="0" fontId="1" fillId="10" borderId="2" xfId="0" applyFont="1" applyFill="1" applyBorder="1" applyAlignment="1">
      <alignment horizontal="center"/>
    </xf>
    <xf numFmtId="0" fontId="1" fillId="0" borderId="2" xfId="0" applyFont="1" applyBorder="1" applyAlignment="1">
      <alignment horizontal="center"/>
    </xf>
    <xf numFmtId="0" fontId="58" fillId="14" borderId="5" xfId="0" applyFont="1" applyFill="1" applyBorder="1" applyAlignment="1">
      <alignment horizontal="center" vertical="center" wrapText="1"/>
    </xf>
    <xf numFmtId="0" fontId="59" fillId="14" borderId="3" xfId="0" applyFont="1" applyFill="1" applyBorder="1" applyAlignment="1">
      <alignment horizontal="center" vertical="center" wrapText="1"/>
    </xf>
    <xf numFmtId="0" fontId="59" fillId="14" borderId="4" xfId="0" applyFont="1" applyFill="1" applyBorder="1" applyAlignment="1">
      <alignment horizontal="center" vertical="center" wrapText="1"/>
    </xf>
    <xf numFmtId="0" fontId="1" fillId="10" borderId="8" xfId="0" applyFont="1" applyFill="1" applyBorder="1" applyAlignment="1">
      <alignment horizontal="center"/>
    </xf>
    <xf numFmtId="0" fontId="59" fillId="14" borderId="5" xfId="0" applyFont="1" applyFill="1" applyBorder="1" applyAlignment="1">
      <alignment horizontal="center" vertical="center" wrapText="1"/>
    </xf>
    <xf numFmtId="0" fontId="60" fillId="14" borderId="3" xfId="0" applyFont="1" applyFill="1" applyBorder="1" applyAlignment="1">
      <alignment horizontal="center" vertical="center" wrapText="1"/>
    </xf>
    <xf numFmtId="0" fontId="60" fillId="14" borderId="5" xfId="0" applyFont="1" applyFill="1" applyBorder="1" applyAlignment="1">
      <alignment horizontal="center" vertical="center" wrapText="1"/>
    </xf>
    <xf numFmtId="0" fontId="1" fillId="15" borderId="3" xfId="0" applyFont="1" applyFill="1" applyBorder="1" applyAlignment="1">
      <alignment horizontal="center" vertical="center"/>
    </xf>
    <xf numFmtId="0" fontId="1" fillId="0" borderId="6" xfId="0" applyFont="1" applyBorder="1" applyAlignment="1">
      <alignment horizontal="center"/>
    </xf>
    <xf numFmtId="0" fontId="1" fillId="15" borderId="5" xfId="0" applyFont="1" applyFill="1" applyBorder="1" applyAlignment="1">
      <alignment horizontal="center" vertical="center"/>
    </xf>
    <xf numFmtId="0" fontId="1" fillId="10" borderId="3" xfId="0" applyFont="1" applyFill="1" applyBorder="1" applyAlignment="1">
      <alignment horizontal="center" vertical="center"/>
    </xf>
    <xf numFmtId="0" fontId="1" fillId="15" borderId="3" xfId="0" applyFont="1" applyFill="1" applyBorder="1" applyAlignment="1">
      <alignment horizontal="center" vertical="center" wrapText="1"/>
    </xf>
    <xf numFmtId="0" fontId="1" fillId="15" borderId="5" xfId="0" applyFont="1" applyFill="1" applyBorder="1" applyAlignment="1">
      <alignment horizontal="center" vertical="center" wrapText="1"/>
    </xf>
    <xf numFmtId="0" fontId="1" fillId="15" borderId="1" xfId="0" applyFont="1" applyFill="1" applyBorder="1" applyAlignment="1">
      <alignment horizontal="center" vertical="center" wrapText="1"/>
    </xf>
    <xf numFmtId="0" fontId="1" fillId="15" borderId="4" xfId="0" applyFont="1" applyFill="1" applyBorder="1" applyAlignment="1">
      <alignment horizontal="center" vertical="center" wrapText="1"/>
    </xf>
    <xf numFmtId="0" fontId="3" fillId="15" borderId="3" xfId="0" applyFont="1" applyFill="1" applyBorder="1" applyAlignment="1">
      <alignment horizontal="center" vertical="center" wrapText="1"/>
    </xf>
    <xf numFmtId="0" fontId="3" fillId="15" borderId="5" xfId="0" applyFont="1" applyFill="1" applyBorder="1" applyAlignment="1">
      <alignment horizontal="center" vertical="center" wrapText="1"/>
    </xf>
    <xf numFmtId="0" fontId="3" fillId="15" borderId="4" xfId="0" applyFont="1" applyFill="1" applyBorder="1" applyAlignment="1">
      <alignment horizontal="center" vertical="center" wrapText="1"/>
    </xf>
    <xf numFmtId="3" fontId="5" fillId="0" borderId="0" xfId="0" applyNumberFormat="1" applyFont="1" applyAlignment="1">
      <alignment horizontal="center"/>
    </xf>
    <xf numFmtId="3" fontId="6" fillId="0" borderId="0" xfId="0" applyNumberFormat="1" applyFont="1" applyAlignment="1">
      <alignment horizontal="center"/>
    </xf>
    <xf numFmtId="1" fontId="6" fillId="0" borderId="0" xfId="0" applyNumberFormat="1" applyFont="1" applyAlignment="1">
      <alignment horizontal="center" vertical="center" wrapText="1"/>
    </xf>
    <xf numFmtId="1" fontId="5" fillId="0" borderId="0" xfId="0" applyNumberFormat="1" applyFont="1" applyAlignment="1">
      <alignment horizontal="center"/>
    </xf>
    <xf numFmtId="3" fontId="37" fillId="0" borderId="0" xfId="0" applyNumberFormat="1" applyFont="1" applyAlignment="1">
      <alignment vertical="center"/>
    </xf>
    <xf numFmtId="0" fontId="37" fillId="0" borderId="0" xfId="0" applyFont="1" applyAlignment="1">
      <alignment horizontal="center"/>
    </xf>
    <xf numFmtId="3" fontId="6" fillId="0" borderId="1" xfId="0" applyNumberFormat="1" applyFont="1" applyBorder="1" applyAlignment="1">
      <alignment horizontal="center"/>
    </xf>
    <xf numFmtId="0" fontId="60" fillId="15" borderId="1" xfId="0" applyFont="1" applyFill="1" applyBorder="1" applyAlignment="1">
      <alignment horizontal="center" vertical="center" wrapText="1"/>
    </xf>
    <xf numFmtId="1" fontId="1" fillId="0" borderId="1" xfId="0" applyNumberFormat="1" applyFont="1" applyBorder="1" applyAlignment="1">
      <alignment horizontal="center" vertical="center" wrapText="1"/>
    </xf>
    <xf numFmtId="1" fontId="16" fillId="0" borderId="0" xfId="0" applyNumberFormat="1" applyFont="1"/>
    <xf numFmtId="0" fontId="61" fillId="0" borderId="0" xfId="0" applyFont="1"/>
    <xf numFmtId="0" fontId="16" fillId="0" borderId="0" xfId="0" applyFont="1"/>
    <xf numFmtId="0" fontId="62" fillId="0" borderId="0" xfId="0" applyFont="1"/>
    <xf numFmtId="3" fontId="37" fillId="0" borderId="0" xfId="0" applyNumberFormat="1" applyFont="1" applyAlignment="1">
      <alignment horizontal="center"/>
    </xf>
    <xf numFmtId="0" fontId="63" fillId="0" borderId="0" xfId="0" applyFont="1"/>
    <xf numFmtId="0" fontId="28" fillId="0" borderId="0" xfId="0" applyFont="1"/>
    <xf numFmtId="0" fontId="47" fillId="0" borderId="0" xfId="0" applyFont="1" applyAlignment="1">
      <alignment horizontal="left"/>
    </xf>
    <xf numFmtId="0" fontId="47" fillId="0" borderId="0" xfId="0" applyFont="1"/>
    <xf numFmtId="0" fontId="2" fillId="6" borderId="1" xfId="0" applyFont="1" applyFill="1" applyBorder="1" applyAlignment="1">
      <alignment horizontal="center" vertical="center" wrapText="1"/>
    </xf>
    <xf numFmtId="0" fontId="2" fillId="0" borderId="3" xfId="0" applyFont="1" applyBorder="1" applyAlignment="1">
      <alignment vertical="center" wrapText="1"/>
    </xf>
    <xf numFmtId="0" fontId="1" fillId="0" borderId="3" xfId="0" applyFont="1" applyBorder="1" applyAlignment="1">
      <alignment vertical="center" wrapText="1"/>
    </xf>
    <xf numFmtId="0" fontId="1" fillId="5" borderId="3" xfId="0" applyFont="1" applyFill="1" applyBorder="1" applyAlignment="1">
      <alignment vertical="center" wrapText="1"/>
    </xf>
    <xf numFmtId="0" fontId="2" fillId="0" borderId="1" xfId="0" applyFont="1" applyBorder="1" applyAlignment="1">
      <alignment horizontal="left" vertical="center" wrapText="1"/>
    </xf>
    <xf numFmtId="0" fontId="40" fillId="0" borderId="1" xfId="0" applyFont="1" applyBorder="1" applyAlignment="1">
      <alignment horizontal="center" wrapText="1"/>
    </xf>
    <xf numFmtId="0" fontId="1" fillId="0" borderId="1" xfId="0" applyFont="1" applyBorder="1" applyAlignment="1">
      <alignment wrapText="1"/>
    </xf>
    <xf numFmtId="3" fontId="8" fillId="0" borderId="1" xfId="0" applyNumberFormat="1" applyFont="1" applyBorder="1" applyAlignment="1">
      <alignment horizontal="center"/>
    </xf>
    <xf numFmtId="0" fontId="1" fillId="0" borderId="1" xfId="0" applyFont="1" applyBorder="1" applyAlignment="1">
      <alignment horizontal="left"/>
    </xf>
    <xf numFmtId="0" fontId="1" fillId="0" borderId="1" xfId="0" applyFont="1" applyBorder="1" applyAlignment="1">
      <alignment horizontal="left" wrapText="1"/>
    </xf>
    <xf numFmtId="0" fontId="1" fillId="0" borderId="3" xfId="0" applyFont="1" applyBorder="1" applyAlignment="1">
      <alignment horizontal="center" vertical="top"/>
    </xf>
    <xf numFmtId="0" fontId="1" fillId="0" borderId="4" xfId="0" applyFont="1" applyBorder="1" applyAlignment="1">
      <alignment horizontal="center" vertical="top"/>
    </xf>
    <xf numFmtId="0" fontId="47" fillId="0" borderId="1" xfId="0" applyFont="1" applyBorder="1"/>
    <xf numFmtId="0" fontId="32" fillId="0" borderId="1" xfId="0" applyFont="1" applyBorder="1" applyAlignment="1">
      <alignment vertical="center"/>
    </xf>
    <xf numFmtId="0" fontId="32" fillId="0" borderId="1" xfId="0" applyFont="1" applyBorder="1" applyAlignment="1">
      <alignment horizontal="center" vertical="center"/>
    </xf>
    <xf numFmtId="0" fontId="1" fillId="0" borderId="5" xfId="0" applyFont="1" applyBorder="1" applyAlignment="1">
      <alignment horizontal="center" vertical="top"/>
    </xf>
    <xf numFmtId="0" fontId="32" fillId="0" borderId="1" xfId="0" applyFont="1" applyBorder="1" applyAlignment="1">
      <alignment vertical="center" wrapText="1"/>
    </xf>
    <xf numFmtId="0" fontId="32" fillId="0" borderId="1" xfId="0" applyFont="1" applyBorder="1" applyAlignment="1">
      <alignment horizontal="center" vertical="center" wrapText="1"/>
    </xf>
    <xf numFmtId="0" fontId="1" fillId="0" borderId="3" xfId="0" applyFont="1" applyBorder="1" applyAlignment="1">
      <alignment horizontal="center" wrapText="1"/>
    </xf>
    <xf numFmtId="0" fontId="1" fillId="0" borderId="4" xfId="0" applyFont="1" applyBorder="1" applyAlignment="1">
      <alignment horizontal="center" wrapText="1"/>
    </xf>
    <xf numFmtId="0" fontId="1" fillId="0" borderId="5" xfId="0" applyFont="1" applyBorder="1" applyAlignment="1">
      <alignment horizontal="center" wrapText="1"/>
    </xf>
    <xf numFmtId="0" fontId="1" fillId="10" borderId="1" xfId="0" applyFont="1" applyFill="1" applyBorder="1" applyAlignment="1">
      <alignment horizontal="center" vertical="center"/>
    </xf>
    <xf numFmtId="0" fontId="2" fillId="0" borderId="4" xfId="0" applyFont="1" applyBorder="1" applyAlignment="1">
      <alignment horizontal="left" vertical="center" wrapText="1"/>
    </xf>
    <xf numFmtId="0" fontId="1" fillId="10" borderId="1" xfId="0" applyFont="1" applyFill="1" applyBorder="1" applyAlignment="1">
      <alignment horizontal="center" vertical="center" wrapText="1"/>
    </xf>
    <xf numFmtId="0" fontId="2" fillId="0" borderId="2" xfId="0" applyFont="1" applyBorder="1" applyAlignment="1">
      <alignment vertical="center" wrapText="1"/>
    </xf>
    <xf numFmtId="0" fontId="2" fillId="0" borderId="1" xfId="0" applyFont="1" applyBorder="1" applyAlignment="1">
      <alignment horizontal="center" vertical="top" wrapText="1"/>
    </xf>
    <xf numFmtId="0" fontId="2" fillId="0" borderId="13" xfId="0" applyFont="1" applyBorder="1" applyAlignment="1">
      <alignment horizontal="center" vertical="center" wrapText="1"/>
    </xf>
    <xf numFmtId="0" fontId="2" fillId="0" borderId="0" xfId="0" applyFont="1" applyAlignment="1">
      <alignment vertical="center" wrapText="1"/>
    </xf>
    <xf numFmtId="0" fontId="1" fillId="0" borderId="0" xfId="0" applyFont="1" applyAlignment="1">
      <alignment horizontal="center" wrapText="1"/>
    </xf>
    <xf numFmtId="0" fontId="64" fillId="0" borderId="0" xfId="0" applyFont="1"/>
    <xf numFmtId="1" fontId="0" fillId="0" borderId="0" xfId="0" applyNumberFormat="1" applyAlignment="1">
      <alignment vertical="center"/>
    </xf>
    <xf numFmtId="0" fontId="28" fillId="0" borderId="0" xfId="0" applyFont="1" applyAlignment="1">
      <alignment vertical="center"/>
    </xf>
    <xf numFmtId="1" fontId="1" fillId="16" borderId="1" xfId="0" applyNumberFormat="1" applyFont="1" applyFill="1" applyBorder="1" applyAlignment="1">
      <alignment horizontal="center" vertical="center" wrapText="1"/>
    </xf>
    <xf numFmtId="0" fontId="1" fillId="12" borderId="1" xfId="0" applyFont="1" applyFill="1" applyBorder="1" applyAlignment="1">
      <alignment horizontal="center" vertical="center" wrapText="1"/>
    </xf>
    <xf numFmtId="1" fontId="2" fillId="2" borderId="1" xfId="0" applyNumberFormat="1" applyFont="1" applyFill="1" applyBorder="1" applyAlignment="1">
      <alignment horizontal="center" vertical="center" wrapText="1"/>
    </xf>
    <xf numFmtId="0" fontId="32" fillId="0" borderId="0" xfId="0" applyFont="1" applyAlignment="1">
      <alignment vertical="center"/>
    </xf>
    <xf numFmtId="0" fontId="32" fillId="0" borderId="0" xfId="0" applyFont="1" applyAlignment="1">
      <alignment horizontal="center" vertical="center" wrapText="1"/>
    </xf>
    <xf numFmtId="2" fontId="65" fillId="0" borderId="0" xfId="0" applyNumberFormat="1" applyFont="1" applyAlignment="1">
      <alignment vertical="center"/>
    </xf>
    <xf numFmtId="0" fontId="65" fillId="0" borderId="0" xfId="0" applyFont="1" applyAlignment="1">
      <alignment vertical="center"/>
    </xf>
    <xf numFmtId="0" fontId="66" fillId="0" borderId="0" xfId="0" applyFont="1" applyAlignment="1">
      <alignment horizontal="center" vertical="center" wrapText="1"/>
    </xf>
    <xf numFmtId="1" fontId="7" fillId="0" borderId="5" xfId="0" applyNumberFormat="1" applyFont="1" applyBorder="1" applyAlignment="1">
      <alignment horizontal="center" vertical="center"/>
    </xf>
    <xf numFmtId="3" fontId="1" fillId="0" borderId="1" xfId="0" applyNumberFormat="1" applyFont="1" applyBorder="1" applyAlignment="1">
      <alignment horizontal="center" vertical="center"/>
    </xf>
    <xf numFmtId="3" fontId="7" fillId="0" borderId="5" xfId="0" applyNumberFormat="1" applyFont="1" applyBorder="1" applyAlignment="1">
      <alignment horizontal="center" vertical="center"/>
    </xf>
    <xf numFmtId="1" fontId="8" fillId="0" borderId="1" xfId="0" applyNumberFormat="1" applyFont="1" applyBorder="1" applyAlignment="1">
      <alignment horizontal="center" vertical="center" wrapText="1"/>
    </xf>
    <xf numFmtId="0" fontId="2" fillId="0" borderId="0" xfId="0" applyFont="1" applyAlignment="1">
      <alignment horizontal="center" vertical="center"/>
    </xf>
    <xf numFmtId="184" fontId="5" fillId="0" borderId="0" xfId="1" applyNumberFormat="1" applyFont="1" applyBorder="1" applyAlignment="1">
      <alignment vertical="center"/>
    </xf>
    <xf numFmtId="185" fontId="67" fillId="0" borderId="0" xfId="0" applyNumberFormat="1" applyFont="1" applyAlignment="1">
      <alignment horizontal="center" vertical="center"/>
    </xf>
    <xf numFmtId="185" fontId="66" fillId="0" borderId="0" xfId="0" applyNumberFormat="1" applyFont="1" applyAlignment="1">
      <alignment horizontal="center" vertical="center"/>
    </xf>
    <xf numFmtId="1" fontId="57" fillId="0" borderId="0" xfId="0" applyNumberFormat="1" applyFont="1" applyAlignment="1">
      <alignment vertical="center"/>
    </xf>
    <xf numFmtId="3" fontId="66" fillId="0" borderId="0" xfId="0" applyNumberFormat="1" applyFont="1" applyAlignment="1">
      <alignment horizontal="center" vertical="center"/>
    </xf>
    <xf numFmtId="0" fontId="66" fillId="0" borderId="0" xfId="0" applyFont="1" applyAlignment="1">
      <alignment horizontal="center" vertical="center"/>
    </xf>
    <xf numFmtId="185" fontId="36" fillId="0" borderId="0" xfId="0" applyNumberFormat="1" applyFont="1" applyAlignment="1">
      <alignment horizontal="center" vertical="center"/>
    </xf>
    <xf numFmtId="185" fontId="68" fillId="0" borderId="0" xfId="0" applyNumberFormat="1" applyFont="1" applyAlignment="1">
      <alignment horizontal="center" vertical="center"/>
    </xf>
    <xf numFmtId="0" fontId="68" fillId="0" borderId="0" xfId="0" applyFont="1" applyAlignment="1">
      <alignment horizontal="center" vertical="center"/>
    </xf>
    <xf numFmtId="185" fontId="69" fillId="0" borderId="0" xfId="0" applyNumberFormat="1" applyFont="1" applyAlignment="1">
      <alignment horizontal="center" vertical="center"/>
    </xf>
    <xf numFmtId="3" fontId="68" fillId="0" borderId="0" xfId="0" applyNumberFormat="1" applyFont="1" applyAlignment="1">
      <alignment horizontal="center" vertical="center"/>
    </xf>
    <xf numFmtId="185" fontId="70" fillId="0" borderId="0" xfId="0" applyNumberFormat="1" applyFont="1" applyAlignment="1">
      <alignment horizontal="center" vertical="center"/>
    </xf>
    <xf numFmtId="185" fontId="71" fillId="0" borderId="0" xfId="0" applyNumberFormat="1" applyFont="1" applyAlignment="1">
      <alignment horizontal="center" vertical="center"/>
    </xf>
    <xf numFmtId="0" fontId="38" fillId="0" borderId="0" xfId="0" applyFont="1" applyAlignment="1">
      <alignment horizontal="center" vertical="center"/>
    </xf>
    <xf numFmtId="0" fontId="5" fillId="0" borderId="0" xfId="0" applyFont="1" applyAlignment="1">
      <alignment horizontal="center" vertical="center" wrapText="1"/>
    </xf>
    <xf numFmtId="0" fontId="1" fillId="0" borderId="0" xfId="0" applyFont="1" applyAlignment="1">
      <alignment horizontal="center" vertical="center"/>
    </xf>
    <xf numFmtId="1" fontId="6" fillId="0" borderId="0" xfId="0" applyNumberFormat="1" applyFont="1" applyAlignment="1">
      <alignment horizontal="center" vertical="center"/>
    </xf>
    <xf numFmtId="0" fontId="6" fillId="0" borderId="0" xfId="0" applyFont="1" applyAlignment="1">
      <alignment horizontal="center" vertical="center" wrapText="1"/>
    </xf>
    <xf numFmtId="3" fontId="6" fillId="0" borderId="0" xfId="0" applyNumberFormat="1" applyFont="1" applyAlignment="1">
      <alignment horizontal="center" vertical="center"/>
    </xf>
    <xf numFmtId="184" fontId="40" fillId="0" borderId="0" xfId="1" applyNumberFormat="1" applyFont="1" applyFill="1" applyBorder="1" applyAlignment="1">
      <alignment vertical="center"/>
    </xf>
    <xf numFmtId="3" fontId="1" fillId="0" borderId="0" xfId="0" applyNumberFormat="1" applyFont="1" applyAlignment="1">
      <alignment horizontal="center" vertical="center"/>
    </xf>
    <xf numFmtId="186" fontId="6" fillId="0" borderId="0" xfId="0" applyNumberFormat="1" applyFont="1" applyAlignment="1">
      <alignment horizontal="center" vertical="center"/>
    </xf>
    <xf numFmtId="3" fontId="5" fillId="0" borderId="0" xfId="0" applyNumberFormat="1" applyFont="1" applyAlignment="1">
      <alignment horizontal="center" vertical="center"/>
    </xf>
    <xf numFmtId="0" fontId="0" fillId="0" borderId="0" xfId="0" applyAlignment="1">
      <alignment horizontal="center" vertical="center"/>
    </xf>
    <xf numFmtId="1" fontId="28" fillId="0" borderId="0" xfId="0" applyNumberFormat="1" applyFont="1"/>
    <xf numFmtId="2" fontId="28" fillId="0" borderId="0" xfId="0" applyNumberFormat="1" applyFont="1" applyAlignment="1">
      <alignment horizontal="left"/>
    </xf>
    <xf numFmtId="2" fontId="28" fillId="0" borderId="0" xfId="0" applyNumberFormat="1" applyFont="1"/>
    <xf numFmtId="0" fontId="22" fillId="0" borderId="0" xfId="0" applyFont="1" applyAlignment="1">
      <alignment horizontal="center" vertical="center"/>
    </xf>
    <xf numFmtId="0" fontId="72" fillId="0" borderId="0" xfId="0" applyFont="1"/>
    <xf numFmtId="1" fontId="2" fillId="0" borderId="1" xfId="0" applyNumberFormat="1" applyFont="1" applyBorder="1" applyAlignment="1">
      <alignment horizontal="left" vertical="center" wrapText="1"/>
    </xf>
    <xf numFmtId="2" fontId="1" fillId="0" borderId="1" xfId="0" applyNumberFormat="1" applyFont="1" applyBorder="1" applyAlignment="1">
      <alignment horizontal="left" vertical="center" wrapText="1"/>
    </xf>
    <xf numFmtId="2" fontId="1" fillId="0" borderId="1" xfId="0" applyNumberFormat="1" applyFont="1" applyBorder="1" applyAlignment="1">
      <alignment horizontal="center" vertical="center" wrapText="1"/>
    </xf>
    <xf numFmtId="3" fontId="2" fillId="17" borderId="1" xfId="0" applyNumberFormat="1" applyFont="1" applyFill="1" applyBorder="1" applyAlignment="1">
      <alignment vertical="center" wrapText="1"/>
    </xf>
    <xf numFmtId="3" fontId="6" fillId="2" borderId="1" xfId="0" applyNumberFormat="1" applyFont="1" applyFill="1" applyBorder="1" applyAlignment="1">
      <alignment vertical="center" wrapText="1"/>
    </xf>
    <xf numFmtId="3" fontId="6" fillId="13" borderId="1" xfId="0" applyNumberFormat="1" applyFont="1" applyFill="1" applyBorder="1" applyAlignment="1">
      <alignment vertical="center" wrapText="1"/>
    </xf>
    <xf numFmtId="3" fontId="5" fillId="14" borderId="1" xfId="0" applyNumberFormat="1" applyFont="1" applyFill="1" applyBorder="1" applyAlignment="1">
      <alignment horizontal="center" vertical="center" wrapText="1"/>
    </xf>
    <xf numFmtId="3" fontId="6" fillId="2" borderId="1" xfId="0" applyNumberFormat="1" applyFont="1" applyFill="1" applyBorder="1" applyAlignment="1">
      <alignment horizontal="center" vertical="center" wrapText="1"/>
    </xf>
    <xf numFmtId="0" fontId="5" fillId="18" borderId="1" xfId="0" applyFont="1" applyFill="1" applyBorder="1" applyAlignment="1">
      <alignment vertical="center" wrapText="1"/>
    </xf>
    <xf numFmtId="0" fontId="51" fillId="0" borderId="0" xfId="0" applyFont="1"/>
    <xf numFmtId="1" fontId="3" fillId="0" borderId="1" xfId="0" applyNumberFormat="1" applyFont="1" applyBorder="1" applyAlignment="1">
      <alignment horizontal="left" vertical="center" wrapText="1"/>
    </xf>
    <xf numFmtId="2" fontId="8" fillId="0" borderId="1" xfId="0" applyNumberFormat="1" applyFont="1" applyBorder="1" applyAlignment="1">
      <alignment horizontal="left" vertical="center" wrapText="1"/>
    </xf>
    <xf numFmtId="0" fontId="8" fillId="0" borderId="5" xfId="0" applyFont="1" applyBorder="1" applyAlignment="1">
      <alignment horizontal="left" vertical="center" wrapText="1"/>
    </xf>
    <xf numFmtId="3" fontId="2" fillId="0" borderId="1" xfId="0" applyNumberFormat="1" applyFont="1" applyBorder="1" applyAlignment="1">
      <alignment vertical="center" wrapText="1"/>
    </xf>
    <xf numFmtId="3" fontId="5" fillId="0" borderId="1" xfId="0" applyNumberFormat="1" applyFont="1" applyBorder="1" applyAlignment="1">
      <alignment horizontal="center" vertical="center" wrapText="1"/>
    </xf>
    <xf numFmtId="3" fontId="6" fillId="0" borderId="1" xfId="0" applyNumberFormat="1" applyFont="1" applyBorder="1" applyAlignment="1">
      <alignment horizontal="center" vertical="center" wrapText="1"/>
    </xf>
    <xf numFmtId="3" fontId="72" fillId="0" borderId="0" xfId="0" applyNumberFormat="1" applyFont="1" applyAlignment="1">
      <alignment horizontal="center" vertical="center"/>
    </xf>
    <xf numFmtId="3" fontId="51" fillId="0" borderId="0" xfId="0" applyNumberFormat="1" applyFont="1" applyAlignment="1">
      <alignment vertical="center"/>
    </xf>
    <xf numFmtId="3" fontId="2" fillId="2" borderId="1" xfId="0" applyNumberFormat="1" applyFont="1" applyFill="1" applyBorder="1" applyAlignment="1">
      <alignment vertical="center" wrapText="1"/>
    </xf>
    <xf numFmtId="0" fontId="51" fillId="0" borderId="0" xfId="0" applyFont="1" applyAlignment="1">
      <alignment vertical="center"/>
    </xf>
    <xf numFmtId="3" fontId="2" fillId="0" borderId="13" xfId="0" applyNumberFormat="1" applyFont="1" applyBorder="1" applyAlignment="1">
      <alignment horizontal="left" vertical="center" wrapText="1"/>
    </xf>
    <xf numFmtId="3" fontId="2" fillId="0" borderId="13" xfId="0" applyNumberFormat="1" applyFont="1" applyBorder="1" applyAlignment="1">
      <alignment horizontal="center" vertical="center" wrapText="1"/>
    </xf>
    <xf numFmtId="3" fontId="5" fillId="0" borderId="13" xfId="0" applyNumberFormat="1" applyFont="1" applyBorder="1" applyAlignment="1">
      <alignment horizontal="center" vertical="center"/>
    </xf>
    <xf numFmtId="3" fontId="5" fillId="0" borderId="13" xfId="0" applyNumberFormat="1" applyFont="1" applyBorder="1" applyAlignment="1">
      <alignment vertical="center"/>
    </xf>
    <xf numFmtId="3" fontId="5" fillId="0" borderId="13" xfId="0" applyNumberFormat="1" applyFont="1" applyBorder="1" applyAlignment="1">
      <alignment horizontal="center" vertical="center" wrapText="1"/>
    </xf>
    <xf numFmtId="0" fontId="51" fillId="0" borderId="0" xfId="0" applyFont="1" applyAlignment="1">
      <alignment horizontal="center" vertical="center"/>
    </xf>
    <xf numFmtId="1" fontId="5" fillId="0" borderId="1" xfId="0" applyNumberFormat="1" applyFont="1" applyBorder="1" applyAlignment="1">
      <alignment horizontal="left" vertical="center" wrapText="1"/>
    </xf>
    <xf numFmtId="2" fontId="6" fillId="0" borderId="1" xfId="0" applyNumberFormat="1" applyFont="1" applyBorder="1" applyAlignment="1">
      <alignment horizontal="left" vertical="center" wrapText="1"/>
    </xf>
    <xf numFmtId="3" fontId="2" fillId="0" borderId="1" xfId="0" applyNumberFormat="1" applyFont="1" applyBorder="1" applyAlignment="1">
      <alignment horizontal="center" vertical="center" wrapText="1"/>
    </xf>
    <xf numFmtId="1" fontId="2" fillId="0" borderId="0" xfId="0" applyNumberFormat="1" applyFont="1"/>
    <xf numFmtId="2" fontId="1" fillId="0" borderId="0" xfId="0" applyNumberFormat="1" applyFont="1"/>
    <xf numFmtId="0" fontId="42" fillId="0" borderId="0" xfId="0" applyFont="1"/>
    <xf numFmtId="1" fontId="1" fillId="0" borderId="0" xfId="0" applyNumberFormat="1" applyFont="1"/>
    <xf numFmtId="2" fontId="1" fillId="0" borderId="0" xfId="0" applyNumberFormat="1" applyFont="1" applyAlignment="1">
      <alignment horizontal="justify" wrapText="1"/>
    </xf>
    <xf numFmtId="1" fontId="1" fillId="0" borderId="0" xfId="0" applyNumberFormat="1" applyFont="1" applyAlignment="1">
      <alignment horizontal="left" vertical="center"/>
    </xf>
    <xf numFmtId="2" fontId="32" fillId="0" borderId="0" xfId="0" applyNumberFormat="1" applyFont="1"/>
    <xf numFmtId="2" fontId="32" fillId="0" borderId="0" xfId="0" applyNumberFormat="1" applyFont="1" applyAlignment="1">
      <alignment horizontal="justify" wrapText="1"/>
    </xf>
    <xf numFmtId="1" fontId="73" fillId="0" borderId="0" xfId="0" applyNumberFormat="1" applyFont="1"/>
    <xf numFmtId="0" fontId="57" fillId="0" borderId="0" xfId="0" applyFont="1"/>
    <xf numFmtId="3" fontId="5" fillId="0" borderId="1" xfId="0" applyNumberFormat="1" applyFont="1" applyBorder="1" applyAlignment="1">
      <alignment horizontal="left" vertical="center"/>
    </xf>
    <xf numFmtId="3" fontId="5" fillId="0" borderId="1" xfId="0" applyNumberFormat="1" applyFont="1" applyBorder="1" applyAlignment="1">
      <alignment horizontal="center" vertical="center"/>
    </xf>
    <xf numFmtId="3" fontId="6" fillId="5" borderId="1" xfId="0" applyNumberFormat="1" applyFont="1" applyFill="1" applyBorder="1" applyAlignment="1">
      <alignment horizontal="center" vertical="center" wrapText="1"/>
    </xf>
    <xf numFmtId="1" fontId="6" fillId="10" borderId="1" xfId="0" applyNumberFormat="1" applyFont="1" applyFill="1" applyBorder="1" applyAlignment="1">
      <alignment horizontal="center" vertical="center" wrapText="1"/>
    </xf>
    <xf numFmtId="3" fontId="7" fillId="0" borderId="1" xfId="0" applyNumberFormat="1" applyFont="1" applyBorder="1" applyAlignment="1">
      <alignment horizontal="left" vertical="center"/>
    </xf>
    <xf numFmtId="3" fontId="7" fillId="10" borderId="1" xfId="0" applyNumberFormat="1" applyFont="1" applyFill="1" applyBorder="1" applyAlignment="1">
      <alignment horizontal="center" vertical="center"/>
    </xf>
    <xf numFmtId="1" fontId="6" fillId="0" borderId="3" xfId="0" applyNumberFormat="1" applyFont="1" applyBorder="1" applyAlignment="1">
      <alignment horizontal="center" vertical="center" wrapText="1"/>
    </xf>
    <xf numFmtId="3" fontId="7" fillId="11" borderId="1" xfId="0" applyNumberFormat="1" applyFont="1" applyFill="1" applyBorder="1" applyAlignment="1">
      <alignment horizontal="center" vertical="center"/>
    </xf>
    <xf numFmtId="1" fontId="6" fillId="0" borderId="4" xfId="0" applyNumberFormat="1" applyFont="1" applyBorder="1" applyAlignment="1">
      <alignment horizontal="center" vertical="center" wrapText="1"/>
    </xf>
    <xf numFmtId="0" fontId="56" fillId="0" borderId="0" xfId="0" applyFont="1"/>
    <xf numFmtId="3" fontId="56" fillId="0" borderId="0" xfId="0" applyNumberFormat="1" applyFont="1"/>
    <xf numFmtId="3" fontId="16" fillId="0" borderId="1" xfId="0" applyNumberFormat="1" applyFont="1" applyBorder="1" applyAlignment="1">
      <alignment horizontal="left" vertical="center"/>
    </xf>
    <xf numFmtId="1" fontId="6" fillId="0" borderId="5" xfId="0" applyNumberFormat="1" applyFont="1" applyBorder="1" applyAlignment="1">
      <alignment horizontal="center" vertical="center" wrapText="1"/>
    </xf>
    <xf numFmtId="1" fontId="6" fillId="0" borderId="0" xfId="0" applyNumberFormat="1" applyFont="1" applyAlignment="1">
      <alignment horizontal="center"/>
    </xf>
    <xf numFmtId="187" fontId="37" fillId="0" borderId="0" xfId="0" applyNumberFormat="1" applyFont="1" applyAlignment="1">
      <alignment horizontal="center"/>
    </xf>
    <xf numFmtId="187" fontId="28" fillId="0" borderId="0" xfId="0" applyNumberFormat="1" applyFont="1" applyAlignment="1">
      <alignment horizontal="center"/>
    </xf>
    <xf numFmtId="187" fontId="6" fillId="0" borderId="3" xfId="0" applyNumberFormat="1" applyFont="1" applyBorder="1" applyAlignment="1">
      <alignment horizontal="center" vertical="center"/>
    </xf>
    <xf numFmtId="1" fontId="5" fillId="6" borderId="1" xfId="0" applyNumberFormat="1" applyFont="1" applyFill="1" applyBorder="1" applyAlignment="1">
      <alignment horizontal="center" vertical="center" wrapText="1"/>
    </xf>
    <xf numFmtId="1" fontId="1" fillId="10" borderId="1" xfId="0" applyNumberFormat="1" applyFont="1" applyFill="1" applyBorder="1" applyAlignment="1">
      <alignment vertical="center" wrapText="1"/>
    </xf>
    <xf numFmtId="0" fontId="38" fillId="0" borderId="0" xfId="0" applyFont="1" applyAlignment="1">
      <alignment vertical="center"/>
    </xf>
    <xf numFmtId="187" fontId="2" fillId="0" borderId="1" xfId="0" applyNumberFormat="1" applyFont="1" applyBorder="1" applyAlignment="1">
      <alignment horizontal="center"/>
    </xf>
    <xf numFmtId="187" fontId="1" fillId="0" borderId="3" xfId="0" applyNumberFormat="1" applyFont="1" applyBorder="1" applyAlignment="1">
      <alignment horizontal="center" vertical="center"/>
    </xf>
    <xf numFmtId="1" fontId="7" fillId="0" borderId="1" xfId="0" applyNumberFormat="1" applyFont="1" applyBorder="1" applyAlignment="1">
      <alignment horizontal="center" vertical="center" wrapText="1"/>
    </xf>
    <xf numFmtId="1" fontId="1" fillId="0" borderId="1" xfId="0" applyNumberFormat="1" applyFont="1" applyBorder="1" applyAlignment="1">
      <alignment vertical="center" wrapText="1"/>
    </xf>
    <xf numFmtId="3" fontId="7" fillId="0" borderId="3" xfId="0" applyNumberFormat="1" applyFont="1" applyBorder="1" applyAlignment="1">
      <alignment horizontal="center" vertical="center" wrapText="1"/>
    </xf>
    <xf numFmtId="0" fontId="37" fillId="0" borderId="3" xfId="0" applyFont="1" applyBorder="1" applyAlignment="1">
      <alignment vertical="center"/>
    </xf>
    <xf numFmtId="4" fontId="74" fillId="0" borderId="0" xfId="0" applyNumberFormat="1" applyFont="1"/>
    <xf numFmtId="3" fontId="38" fillId="0" borderId="0" xfId="0" applyNumberFormat="1" applyFont="1"/>
    <xf numFmtId="1" fontId="2" fillId="0" borderId="5" xfId="0" applyNumberFormat="1" applyFont="1" applyBorder="1" applyAlignment="1">
      <alignment horizontal="center" vertical="center" wrapText="1"/>
    </xf>
    <xf numFmtId="0" fontId="48" fillId="0" borderId="4" xfId="0" applyFont="1" applyFill="1" applyBorder="1" applyAlignment="1">
      <alignment horizontal="center" vertical="center" wrapText="1"/>
    </xf>
    <xf numFmtId="187" fontId="1" fillId="0" borderId="1" xfId="0" applyNumberFormat="1" applyFont="1" applyFill="1" applyBorder="1" applyAlignment="1">
      <alignment horizontal="center" vertical="center"/>
    </xf>
    <xf numFmtId="1" fontId="2" fillId="0" borderId="4" xfId="0" applyNumberFormat="1" applyFont="1" applyBorder="1" applyAlignment="1">
      <alignment horizontal="center" vertical="center" wrapText="1"/>
    </xf>
    <xf numFmtId="0" fontId="47" fillId="0" borderId="3" xfId="0" applyFont="1" applyBorder="1"/>
    <xf numFmtId="0" fontId="7" fillId="0" borderId="1" xfId="0" applyFont="1" applyBorder="1" applyAlignment="1">
      <alignment vertical="center"/>
    </xf>
    <xf numFmtId="0" fontId="75" fillId="0" borderId="1" xfId="0" applyFont="1" applyBorder="1"/>
    <xf numFmtId="0" fontId="75" fillId="0" borderId="0" xfId="0" applyFont="1"/>
    <xf numFmtId="3" fontId="71" fillId="2" borderId="0" xfId="0" applyNumberFormat="1" applyFont="1" applyFill="1"/>
    <xf numFmtId="187" fontId="1" fillId="0" borderId="1" xfId="0" applyNumberFormat="1" applyFont="1" applyBorder="1" applyAlignment="1">
      <alignment horizontal="center" vertical="center"/>
    </xf>
    <xf numFmtId="0" fontId="5" fillId="0" borderId="0" xfId="0" applyFont="1" applyAlignment="1">
      <alignment horizontal="left" vertical="center" wrapText="1"/>
    </xf>
    <xf numFmtId="0" fontId="76" fillId="0" borderId="0" xfId="0" applyFont="1" applyAlignment="1">
      <alignment horizontal="left" vertical="center"/>
    </xf>
    <xf numFmtId="0" fontId="1" fillId="0" borderId="0" xfId="0" applyFont="1" applyAlignment="1">
      <alignment vertical="center" wrapText="1"/>
    </xf>
    <xf numFmtId="0" fontId="42" fillId="0" borderId="0" xfId="0" applyFont="1" applyAlignment="1">
      <alignment horizontal="center"/>
    </xf>
    <xf numFmtId="187" fontId="42" fillId="0" borderId="0" xfId="0" applyNumberFormat="1" applyFont="1" applyAlignment="1">
      <alignment horizontal="center"/>
    </xf>
    <xf numFmtId="187" fontId="32" fillId="0" borderId="0" xfId="0" applyNumberFormat="1" applyFont="1" applyAlignment="1">
      <alignment horizontal="center"/>
    </xf>
    <xf numFmtId="180" fontId="42" fillId="0" borderId="0" xfId="0" applyNumberFormat="1" applyFont="1" applyAlignment="1">
      <alignment horizontal="center"/>
    </xf>
    <xf numFmtId="0" fontId="2" fillId="0" borderId="0" xfId="0" applyFont="1" applyFill="1" applyAlignment="1"/>
    <xf numFmtId="0" fontId="2" fillId="0" borderId="0" xfId="0" applyFont="1" applyFill="1" applyAlignment="1">
      <alignment vertical="center"/>
    </xf>
    <xf numFmtId="188" fontId="41" fillId="19" borderId="0" xfId="1" applyNumberFormat="1" applyFont="1" applyFill="1" applyBorder="1" applyAlignment="1" applyProtection="1">
      <alignment vertical="top"/>
      <protection locked="0"/>
    </xf>
    <xf numFmtId="188" fontId="41" fillId="19" borderId="0" xfId="0" applyNumberFormat="1" applyFont="1" applyFill="1" applyAlignment="1"/>
    <xf numFmtId="0" fontId="41" fillId="0" borderId="0" xfId="0" applyFont="1" applyFill="1" applyAlignment="1"/>
    <xf numFmtId="0" fontId="41" fillId="0" borderId="1" xfId="0" applyFont="1" applyFill="1" applyBorder="1" applyAlignment="1">
      <alignment horizontal="center"/>
    </xf>
    <xf numFmtId="0" fontId="9" fillId="6" borderId="1" xfId="0" applyFont="1" applyFill="1" applyBorder="1" applyAlignment="1">
      <alignment horizontal="center" vertical="center" wrapText="1"/>
    </xf>
    <xf numFmtId="0" fontId="41" fillId="0" borderId="13" xfId="0" applyFont="1" applyFill="1" applyBorder="1" applyAlignment="1">
      <alignment horizontal="center"/>
    </xf>
    <xf numFmtId="0" fontId="41" fillId="0" borderId="2" xfId="0" applyFont="1" applyFill="1" applyBorder="1" applyAlignment="1">
      <alignment horizontal="left"/>
    </xf>
    <xf numFmtId="0" fontId="41" fillId="0" borderId="2" xfId="0" applyFont="1" applyFill="1" applyBorder="1" applyAlignment="1">
      <alignment horizontal="center"/>
    </xf>
    <xf numFmtId="0" fontId="1" fillId="0" borderId="2" xfId="0" applyFont="1" applyFill="1" applyBorder="1" applyAlignment="1">
      <alignment horizontal="left"/>
    </xf>
    <xf numFmtId="0" fontId="2" fillId="0" borderId="2" xfId="0" applyFont="1" applyFill="1" applyBorder="1" applyAlignment="1"/>
    <xf numFmtId="3" fontId="8" fillId="0" borderId="1" xfId="0" applyNumberFormat="1" applyFont="1" applyFill="1" applyBorder="1" applyAlignment="1">
      <alignment horizontal="center" vertical="center"/>
    </xf>
    <xf numFmtId="0" fontId="3" fillId="0" borderId="2" xfId="0" applyFont="1" applyFill="1" applyBorder="1" applyAlignment="1">
      <alignment horizontal="left"/>
    </xf>
    <xf numFmtId="0" fontId="2" fillId="0" borderId="2" xfId="0" applyFont="1" applyFill="1" applyBorder="1" applyAlignment="1">
      <alignment horizontal="left"/>
    </xf>
    <xf numFmtId="0" fontId="25" fillId="0" borderId="0" xfId="0" applyFont="1" applyFill="1" applyAlignment="1">
      <alignment vertical="center"/>
    </xf>
    <xf numFmtId="0" fontId="1" fillId="0" borderId="1" xfId="0" applyFont="1" applyFill="1" applyBorder="1" applyAlignment="1">
      <alignment horizontal="left"/>
    </xf>
    <xf numFmtId="0" fontId="77" fillId="0" borderId="0" xfId="0" applyFont="1" applyFill="1" applyAlignment="1">
      <alignment vertical="center"/>
    </xf>
    <xf numFmtId="0" fontId="78" fillId="0" borderId="0" xfId="0" applyFont="1" applyFill="1" applyAlignment="1">
      <alignment vertical="center"/>
    </xf>
    <xf numFmtId="15" fontId="78" fillId="0" borderId="0" xfId="0" applyNumberFormat="1" applyFont="1" applyFill="1" applyAlignment="1">
      <alignment horizontal="right" vertical="center"/>
    </xf>
    <xf numFmtId="0" fontId="78" fillId="0" borderId="0" xfId="0" applyFont="1" applyFill="1" applyAlignment="1">
      <alignment horizontal="right" vertical="center"/>
    </xf>
    <xf numFmtId="0" fontId="3" fillId="0" borderId="1" xfId="0" applyFont="1" applyFill="1" applyBorder="1" applyAlignment="1">
      <alignment horizontal="left"/>
    </xf>
    <xf numFmtId="0" fontId="1" fillId="0" borderId="1" xfId="0" applyFont="1" applyFill="1" applyBorder="1" applyAlignment="1"/>
    <xf numFmtId="0" fontId="2" fillId="0" borderId="1" xfId="0" applyFont="1" applyFill="1" applyBorder="1" applyAlignment="1">
      <alignment horizontal="left"/>
    </xf>
    <xf numFmtId="0" fontId="1" fillId="0" borderId="2" xfId="0" applyFont="1" applyFill="1" applyBorder="1" applyAlignment="1"/>
    <xf numFmtId="0" fontId="3" fillId="2" borderId="2" xfId="0" applyFont="1" applyFill="1" applyBorder="1" applyAlignment="1">
      <alignment horizontal="left"/>
    </xf>
    <xf numFmtId="0" fontId="2" fillId="2" borderId="2" xfId="0" applyFont="1" applyFill="1" applyBorder="1" applyAlignment="1">
      <alignment horizontal="left"/>
    </xf>
    <xf numFmtId="0" fontId="8" fillId="2" borderId="2" xfId="0" applyFont="1" applyFill="1" applyBorder="1" applyAlignment="1">
      <alignment horizontal="left"/>
    </xf>
    <xf numFmtId="49" fontId="3" fillId="2" borderId="1" xfId="0" applyNumberFormat="1" applyFont="1" applyFill="1" applyBorder="1" applyAlignment="1" applyProtection="1">
      <protection locked="0"/>
    </xf>
    <xf numFmtId="0" fontId="49" fillId="0" borderId="1" xfId="0" applyFont="1" applyFill="1" applyBorder="1" applyAlignment="1">
      <alignment horizontal="left"/>
    </xf>
    <xf numFmtId="0" fontId="1" fillId="2" borderId="1" xfId="0" applyFont="1" applyFill="1" applyBorder="1" applyAlignment="1"/>
    <xf numFmtId="0" fontId="2" fillId="2" borderId="1" xfId="0" applyFont="1" applyFill="1" applyBorder="1" applyAlignment="1"/>
    <xf numFmtId="49" fontId="3" fillId="0" borderId="1" xfId="0" applyNumberFormat="1" applyFont="1" applyFill="1" applyBorder="1" applyAlignment="1" applyProtection="1">
      <protection locked="0"/>
    </xf>
    <xf numFmtId="0" fontId="1" fillId="0" borderId="1" xfId="0" applyFont="1" applyFill="1" applyBorder="1" applyAlignment="1">
      <alignment horizontal="left" wrapText="1"/>
    </xf>
    <xf numFmtId="0" fontId="3" fillId="0" borderId="1" xfId="0" applyFont="1" applyFill="1" applyBorder="1" applyAlignment="1"/>
    <xf numFmtId="0" fontId="2" fillId="2" borderId="2" xfId="0" applyFont="1" applyFill="1" applyBorder="1" applyAlignment="1"/>
    <xf numFmtId="0" fontId="1" fillId="2" borderId="2" xfId="0" applyFont="1" applyFill="1" applyBorder="1" applyAlignment="1"/>
    <xf numFmtId="49" fontId="43" fillId="2" borderId="1" xfId="0" applyNumberFormat="1" applyFont="1" applyFill="1" applyBorder="1" applyAlignment="1" applyProtection="1">
      <protection locked="0"/>
    </xf>
    <xf numFmtId="49" fontId="43" fillId="0" borderId="1" xfId="0" applyNumberFormat="1" applyFont="1" applyFill="1" applyBorder="1" applyAlignment="1" applyProtection="1">
      <protection locked="0"/>
    </xf>
    <xf numFmtId="0" fontId="2" fillId="0" borderId="1" xfId="0" applyFont="1" applyFill="1" applyBorder="1" applyAlignment="1">
      <alignment horizontal="left" vertical="center"/>
    </xf>
    <xf numFmtId="0" fontId="1" fillId="0" borderId="2" xfId="0" applyFont="1" applyFill="1" applyBorder="1" applyAlignment="1">
      <alignment horizontal="left" vertical="center"/>
    </xf>
    <xf numFmtId="0" fontId="1" fillId="2" borderId="2" xfId="0" applyFont="1" applyFill="1" applyBorder="1" applyAlignment="1">
      <alignment horizontal="left" vertical="center" wrapText="1"/>
    </xf>
    <xf numFmtId="0" fontId="79" fillId="0" borderId="2" xfId="0" applyFont="1" applyFill="1" applyBorder="1" applyAlignment="1">
      <alignment horizontal="left" vertical="center"/>
    </xf>
    <xf numFmtId="0" fontId="80" fillId="0" borderId="2" xfId="0" applyFont="1" applyFill="1" applyBorder="1" applyAlignment="1">
      <alignment horizontal="left" vertical="center"/>
    </xf>
    <xf numFmtId="1" fontId="47" fillId="0" borderId="0" xfId="0" applyNumberFormat="1" applyFont="1" applyAlignment="1">
      <alignment vertical="center"/>
    </xf>
    <xf numFmtId="0" fontId="47" fillId="0" borderId="0" xfId="0" applyFont="1" applyAlignment="1">
      <alignment horizontal="center" vertical="center"/>
    </xf>
    <xf numFmtId="0" fontId="28" fillId="0" borderId="0" xfId="0" applyFont="1" applyAlignment="1">
      <alignment horizontal="center" vertical="center"/>
    </xf>
    <xf numFmtId="0" fontId="64" fillId="2" borderId="0" xfId="0" applyFont="1" applyFill="1" applyAlignment="1">
      <alignment horizontal="center" wrapText="1"/>
    </xf>
    <xf numFmtId="3" fontId="8" fillId="5" borderId="1" xfId="0" applyNumberFormat="1" applyFont="1" applyFill="1" applyBorder="1" applyAlignment="1">
      <alignment horizontal="center" vertical="center" wrapText="1"/>
    </xf>
    <xf numFmtId="1" fontId="1" fillId="5" borderId="1" xfId="0" applyNumberFormat="1" applyFont="1" applyFill="1" applyBorder="1" applyAlignment="1">
      <alignment horizontal="center" vertical="center" wrapText="1"/>
    </xf>
    <xf numFmtId="2" fontId="1" fillId="5" borderId="1" xfId="0" applyNumberFormat="1" applyFont="1" applyFill="1" applyBorder="1" applyAlignment="1">
      <alignment horizontal="center" vertical="center" wrapText="1"/>
    </xf>
    <xf numFmtId="1" fontId="1" fillId="2" borderId="1" xfId="0" applyNumberFormat="1" applyFont="1" applyFill="1" applyBorder="1" applyAlignment="1">
      <alignment horizontal="center" vertical="center" wrapText="1"/>
    </xf>
    <xf numFmtId="3" fontId="3" fillId="20" borderId="1" xfId="0" applyNumberFormat="1" applyFont="1" applyFill="1" applyBorder="1" applyAlignment="1">
      <alignment horizontal="center" vertical="center" wrapText="1"/>
    </xf>
    <xf numFmtId="1" fontId="1" fillId="21" borderId="1" xfId="0" applyNumberFormat="1" applyFont="1" applyFill="1" applyBorder="1" applyAlignment="1">
      <alignment horizontal="center" vertical="center" wrapText="1"/>
    </xf>
    <xf numFmtId="2" fontId="1" fillId="21" borderId="1" xfId="0" applyNumberFormat="1" applyFont="1" applyFill="1" applyBorder="1" applyAlignment="1">
      <alignment horizontal="center" vertical="center" wrapText="1"/>
    </xf>
    <xf numFmtId="1" fontId="1" fillId="13" borderId="1" xfId="0" applyNumberFormat="1" applyFont="1" applyFill="1" applyBorder="1" applyAlignment="1">
      <alignment horizontal="center" vertical="center" wrapText="1"/>
    </xf>
    <xf numFmtId="0" fontId="81" fillId="0" borderId="0" xfId="0" applyFont="1" applyAlignment="1">
      <alignment vertical="center"/>
    </xf>
    <xf numFmtId="1" fontId="81" fillId="0" borderId="0" xfId="0" applyNumberFormat="1" applyFont="1" applyAlignment="1">
      <alignment vertical="center"/>
    </xf>
    <xf numFmtId="1" fontId="8" fillId="0" borderId="1" xfId="0" applyNumberFormat="1" applyFont="1" applyBorder="1" applyAlignment="1">
      <alignment horizontal="center" vertical="center"/>
    </xf>
    <xf numFmtId="1" fontId="49" fillId="0" borderId="4" xfId="0" applyNumberFormat="1" applyFont="1" applyFill="1" applyBorder="1" applyAlignment="1">
      <alignment horizontal="center" vertical="center" wrapText="1"/>
    </xf>
    <xf numFmtId="3" fontId="1" fillId="0" borderId="1"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3" fontId="81" fillId="0" borderId="0" xfId="0" applyNumberFormat="1" applyFont="1" applyAlignment="1">
      <alignment vertical="center"/>
    </xf>
    <xf numFmtId="1" fontId="49" fillId="0" borderId="5" xfId="0" applyNumberFormat="1" applyFont="1" applyFill="1" applyBorder="1" applyAlignment="1">
      <alignment horizontal="center" vertical="center" wrapText="1"/>
    </xf>
    <xf numFmtId="1" fontId="49" fillId="0" borderId="3" xfId="0" applyNumberFormat="1" applyFont="1" applyFill="1" applyBorder="1" applyAlignment="1">
      <alignment horizontal="center" vertical="center" wrapText="1"/>
    </xf>
    <xf numFmtId="0" fontId="8" fillId="0" borderId="1" xfId="0" applyFont="1" applyBorder="1" applyAlignment="1">
      <alignment horizontal="left" vertical="center" wrapText="1"/>
    </xf>
    <xf numFmtId="1" fontId="1" fillId="0" borderId="4" xfId="0" applyNumberFormat="1" applyFont="1" applyBorder="1" applyAlignment="1">
      <alignment horizontal="center" vertical="center"/>
    </xf>
    <xf numFmtId="1" fontId="1" fillId="0" borderId="3" xfId="0" applyNumberFormat="1" applyFont="1" applyFill="1" applyBorder="1" applyAlignment="1">
      <alignment horizontal="center" vertical="center" wrapText="1"/>
    </xf>
    <xf numFmtId="1" fontId="1" fillId="0" borderId="4" xfId="0" applyNumberFormat="1" applyFont="1" applyFill="1" applyBorder="1" applyAlignment="1">
      <alignment horizontal="center" vertical="center" wrapText="1"/>
    </xf>
    <xf numFmtId="1" fontId="1" fillId="0" borderId="5" xfId="0" applyNumberFormat="1" applyFont="1" applyFill="1" applyBorder="1" applyAlignment="1">
      <alignment horizontal="center" vertical="center" wrapText="1"/>
    </xf>
    <xf numFmtId="1" fontId="49" fillId="0" borderId="3" xfId="0" applyNumberFormat="1" applyFont="1" applyBorder="1" applyAlignment="1">
      <alignment horizontal="center" vertical="center" wrapText="1"/>
    </xf>
    <xf numFmtId="1" fontId="49" fillId="0" borderId="4" xfId="0" applyNumberFormat="1" applyFont="1" applyBorder="1" applyAlignment="1">
      <alignment horizontal="center" vertical="center" wrapText="1"/>
    </xf>
    <xf numFmtId="0" fontId="8" fillId="0" borderId="1" xfId="0" applyFont="1" applyBorder="1" applyAlignment="1">
      <alignment horizontal="left" vertical="center"/>
    </xf>
    <xf numFmtId="1" fontId="49" fillId="0" borderId="5" xfId="0" applyNumberFormat="1" applyFont="1" applyBorder="1" applyAlignment="1">
      <alignment horizontal="center" vertical="center" wrapText="1"/>
    </xf>
    <xf numFmtId="1" fontId="8" fillId="0" borderId="4" xfId="0" applyNumberFormat="1" applyFont="1" applyBorder="1" applyAlignment="1">
      <alignment horizontal="center" vertical="center" wrapText="1"/>
    </xf>
    <xf numFmtId="1" fontId="8" fillId="0" borderId="3" xfId="0" applyNumberFormat="1" applyFont="1" applyBorder="1" applyAlignment="1">
      <alignment horizontal="center" vertical="center" wrapText="1"/>
    </xf>
    <xf numFmtId="3" fontId="8" fillId="0" borderId="1" xfId="0" applyNumberFormat="1" applyFont="1" applyBorder="1" applyAlignment="1">
      <alignment horizontal="left" vertical="center" wrapText="1"/>
    </xf>
    <xf numFmtId="1" fontId="8" fillId="0" borderId="3" xfId="0" applyNumberFormat="1" applyFont="1" applyFill="1" applyBorder="1" applyAlignment="1">
      <alignment horizontal="center" vertical="center" wrapText="1"/>
    </xf>
    <xf numFmtId="1" fontId="8" fillId="0" borderId="4" xfId="0" applyNumberFormat="1" applyFont="1" applyFill="1" applyBorder="1" applyAlignment="1">
      <alignment horizontal="center" vertical="center" wrapText="1"/>
    </xf>
    <xf numFmtId="0" fontId="47" fillId="0" borderId="0" xfId="0" applyFont="1" applyAlignment="1">
      <alignment horizontal="center"/>
    </xf>
    <xf numFmtId="1" fontId="8" fillId="0" borderId="5" xfId="0" applyNumberFormat="1" applyFont="1" applyFill="1" applyBorder="1" applyAlignment="1">
      <alignment horizontal="center" vertical="center" wrapText="1"/>
    </xf>
    <xf numFmtId="1" fontId="8" fillId="0" borderId="1" xfId="0" applyNumberFormat="1" applyFont="1" applyBorder="1" applyAlignment="1">
      <alignment vertical="center" wrapText="1"/>
    </xf>
    <xf numFmtId="1" fontId="8" fillId="0" borderId="1" xfId="0" applyNumberFormat="1" applyFont="1" applyFill="1" applyBorder="1" applyAlignment="1">
      <alignment vertical="center" wrapText="1"/>
    </xf>
    <xf numFmtId="1" fontId="8" fillId="0" borderId="1" xfId="0" applyNumberFormat="1" applyFont="1" applyFill="1" applyBorder="1" applyAlignment="1">
      <alignment horizontal="center" vertical="center" wrapText="1"/>
    </xf>
    <xf numFmtId="0" fontId="2" fillId="0" borderId="3" xfId="0" applyFont="1" applyFill="1" applyBorder="1" applyAlignment="1">
      <alignment horizontal="center" vertical="center"/>
    </xf>
    <xf numFmtId="0" fontId="2" fillId="0" borderId="4" xfId="0" applyFont="1" applyFill="1" applyBorder="1" applyAlignment="1">
      <alignment horizontal="center" vertical="center"/>
    </xf>
    <xf numFmtId="0" fontId="2" fillId="0" borderId="5" xfId="0" applyFont="1" applyFill="1" applyBorder="1" applyAlignment="1">
      <alignment horizontal="center" vertical="center"/>
    </xf>
    <xf numFmtId="0" fontId="8" fillId="0" borderId="1" xfId="0" applyFont="1" applyFill="1" applyBorder="1" applyAlignment="1">
      <alignment horizontal="center" vertical="center" wrapText="1"/>
    </xf>
    <xf numFmtId="0" fontId="20" fillId="0" borderId="1" xfId="0" applyFont="1" applyBorder="1" applyAlignment="1">
      <alignment horizontal="left" vertical="center" wrapText="1"/>
    </xf>
    <xf numFmtId="0" fontId="20" fillId="2" borderId="1" xfId="0" applyFont="1" applyFill="1" applyBorder="1" applyAlignment="1">
      <alignment horizontal="left" vertical="center" wrapText="1"/>
    </xf>
    <xf numFmtId="1" fontId="49" fillId="0" borderId="1" xfId="0" applyNumberFormat="1" applyFont="1" applyBorder="1" applyAlignment="1">
      <alignment horizontal="center" vertical="center" wrapText="1"/>
    </xf>
    <xf numFmtId="0" fontId="2" fillId="0" borderId="3" xfId="0" applyFont="1" applyBorder="1"/>
    <xf numFmtId="2" fontId="28" fillId="0" borderId="0" xfId="0" applyNumberFormat="1" applyFont="1" applyAlignment="1">
      <alignment horizontal="center" vertical="center"/>
    </xf>
    <xf numFmtId="3" fontId="47" fillId="0" borderId="1" xfId="0" applyNumberFormat="1" applyFont="1" applyBorder="1" applyAlignment="1">
      <alignment horizontal="center" vertical="center"/>
    </xf>
    <xf numFmtId="3" fontId="3" fillId="0" borderId="0" xfId="0" applyNumberFormat="1" applyFont="1" applyAlignment="1">
      <alignment horizontal="center" vertical="center" wrapText="1"/>
    </xf>
    <xf numFmtId="1" fontId="8" fillId="0" borderId="0" xfId="0" applyNumberFormat="1" applyFont="1" applyAlignment="1">
      <alignment horizontal="center" vertical="center" wrapText="1"/>
    </xf>
    <xf numFmtId="1" fontId="1" fillId="2" borderId="0" xfId="0" applyNumberFormat="1" applyFont="1" applyFill="1" applyAlignment="1">
      <alignment horizontal="center" vertical="center" wrapText="1"/>
    </xf>
    <xf numFmtId="0" fontId="49" fillId="0" borderId="0" xfId="0" applyFont="1" applyAlignment="1">
      <alignment horizontal="center" vertical="center" wrapText="1"/>
    </xf>
    <xf numFmtId="3" fontId="3" fillId="20" borderId="0" xfId="0" applyNumberFormat="1" applyFont="1" applyFill="1" applyAlignment="1">
      <alignment horizontal="center" vertical="center" wrapText="1"/>
    </xf>
    <xf numFmtId="1" fontId="1" fillId="0" borderId="0" xfId="0" applyNumberFormat="1" applyFont="1" applyAlignment="1">
      <alignment horizontal="center" vertical="center" wrapText="1"/>
    </xf>
    <xf numFmtId="3" fontId="47" fillId="0" borderId="0" xfId="0" applyNumberFormat="1" applyFont="1" applyAlignment="1">
      <alignment horizontal="center" vertical="center"/>
    </xf>
    <xf numFmtId="0" fontId="1" fillId="0" borderId="1" xfId="0" applyFont="1" applyFill="1" applyBorder="1" applyAlignment="1">
      <alignment horizontal="center"/>
    </xf>
    <xf numFmtId="0" fontId="45" fillId="0" borderId="1" xfId="0" applyFont="1" applyFill="1" applyBorder="1" applyAlignment="1">
      <alignment horizontal="center"/>
    </xf>
    <xf numFmtId="1" fontId="8" fillId="0" borderId="1" xfId="0" applyNumberFormat="1" applyFont="1" applyFill="1" applyBorder="1" applyAlignment="1">
      <alignment horizontal="center"/>
    </xf>
    <xf numFmtId="0" fontId="3" fillId="0" borderId="1" xfId="0" applyFont="1" applyBorder="1" applyAlignment="1">
      <alignment horizontal="left" vertical="center" wrapText="1"/>
    </xf>
    <xf numFmtId="0" fontId="1" fillId="0" borderId="0" xfId="0" applyFont="1" applyAlignment="1">
      <alignment horizontal="left" vertical="center" wrapText="1"/>
    </xf>
    <xf numFmtId="0" fontId="8" fillId="0" borderId="0" xfId="0" applyFont="1" applyAlignment="1">
      <alignment horizontal="left" vertical="center" wrapText="1"/>
    </xf>
    <xf numFmtId="1" fontId="8" fillId="0" borderId="0" xfId="0" applyNumberFormat="1" applyFont="1" applyAlignment="1">
      <alignment horizontal="center" vertical="center"/>
    </xf>
    <xf numFmtId="1" fontId="49" fillId="0" borderId="0" xfId="0" applyNumberFormat="1" applyFont="1" applyAlignment="1">
      <alignment horizontal="center" vertical="center" wrapText="1"/>
    </xf>
    <xf numFmtId="3" fontId="1" fillId="0" borderId="0" xfId="0" applyNumberFormat="1" applyFont="1" applyAlignment="1">
      <alignment horizontal="center" vertical="center" wrapText="1"/>
    </xf>
    <xf numFmtId="0" fontId="6" fillId="0" borderId="1" xfId="0" applyFont="1" applyBorder="1" applyAlignment="1">
      <alignment wrapText="1"/>
    </xf>
    <xf numFmtId="0" fontId="6" fillId="0" borderId="1" xfId="0" applyFont="1" applyBorder="1" applyAlignment="1">
      <alignment horizontal="center" wrapText="1"/>
    </xf>
    <xf numFmtId="180" fontId="6" fillId="5" borderId="1" xfId="0" applyNumberFormat="1" applyFont="1" applyFill="1" applyBorder="1" applyAlignment="1">
      <alignment horizontal="center" wrapText="1"/>
    </xf>
    <xf numFmtId="0" fontId="6" fillId="0" borderId="1" xfId="0" applyFont="1" applyBorder="1" applyAlignment="1">
      <alignment horizontal="left" wrapText="1"/>
    </xf>
    <xf numFmtId="3" fontId="7" fillId="0" borderId="1" xfId="0" applyNumberFormat="1" applyFont="1" applyBorder="1" applyAlignment="1">
      <alignment horizontal="center" wrapText="1"/>
    </xf>
    <xf numFmtId="184" fontId="37" fillId="0" borderId="0" xfId="1" applyNumberFormat="1" applyFont="1"/>
    <xf numFmtId="0" fontId="10" fillId="0" borderId="0" xfId="0" applyFont="1"/>
    <xf numFmtId="0" fontId="7" fillId="0" borderId="1" xfId="0" applyFont="1" applyBorder="1" applyAlignment="1">
      <alignment wrapText="1"/>
    </xf>
    <xf numFmtId="3" fontId="16" fillId="0" borderId="1" xfId="0" applyNumberFormat="1" applyFont="1" applyBorder="1" applyAlignment="1">
      <alignment horizontal="center" wrapText="1"/>
    </xf>
    <xf numFmtId="0" fontId="7" fillId="0" borderId="1" xfId="0" applyFont="1" applyBorder="1" applyAlignment="1">
      <alignment vertical="center" wrapText="1"/>
    </xf>
    <xf numFmtId="3" fontId="16" fillId="0" borderId="1" xfId="0" applyNumberFormat="1" applyFont="1" applyBorder="1" applyAlignment="1">
      <alignment horizontal="center" vertical="center" wrapText="1"/>
    </xf>
    <xf numFmtId="0" fontId="37" fillId="0" borderId="1" xfId="0" applyFont="1" applyBorder="1" applyAlignment="1">
      <alignment horizontal="center" vertical="center"/>
    </xf>
    <xf numFmtId="0" fontId="10" fillId="0" borderId="0" xfId="0" applyFont="1" applyAlignment="1">
      <alignment vertical="center"/>
    </xf>
    <xf numFmtId="184" fontId="37" fillId="0" borderId="0" xfId="1" applyNumberFormat="1" applyFont="1" applyAlignment="1">
      <alignment vertical="center"/>
    </xf>
    <xf numFmtId="0" fontId="21" fillId="0" borderId="0" xfId="0" applyFont="1"/>
    <xf numFmtId="0" fontId="7" fillId="0" borderId="0" xfId="0" applyFont="1" applyAlignment="1">
      <alignment wrapText="1"/>
    </xf>
    <xf numFmtId="0" fontId="1" fillId="0" borderId="0" xfId="0" applyFont="1" applyAlignment="1">
      <alignment horizontal="center"/>
    </xf>
    <xf numFmtId="3" fontId="21" fillId="2" borderId="0" xfId="0" applyNumberFormat="1" applyFont="1" applyFill="1" applyAlignment="1">
      <alignment horizontal="center"/>
    </xf>
    <xf numFmtId="3" fontId="7" fillId="0" borderId="0" xfId="0" applyNumberFormat="1" applyFont="1" applyAlignment="1">
      <alignment horizontal="center" vertical="center"/>
    </xf>
    <xf numFmtId="0" fontId="1" fillId="0" borderId="0" xfId="0" applyFont="1" applyFill="1" applyBorder="1" applyAlignment="1">
      <alignment horizontal="center"/>
    </xf>
    <xf numFmtId="0" fontId="6" fillId="0" borderId="0" xfId="0" applyFont="1" applyAlignment="1">
      <alignment horizontal="center"/>
    </xf>
    <xf numFmtId="0" fontId="1" fillId="0" borderId="15" xfId="0" applyFont="1" applyBorder="1" applyAlignment="1">
      <alignment horizontal="center" vertical="center" wrapText="1"/>
    </xf>
    <xf numFmtId="0" fontId="1" fillId="0" borderId="2" xfId="0" applyFont="1" applyBorder="1" applyAlignment="1">
      <alignment horizontal="center" wrapText="1"/>
    </xf>
    <xf numFmtId="0" fontId="9" fillId="0" borderId="1" xfId="0" applyFont="1" applyBorder="1" applyAlignment="1">
      <alignment horizontal="center" vertical="center" wrapText="1"/>
    </xf>
    <xf numFmtId="180" fontId="7" fillId="0" borderId="1" xfId="0" applyNumberFormat="1" applyFont="1" applyBorder="1" applyAlignment="1">
      <alignment horizontal="center" vertical="center" wrapText="1"/>
    </xf>
    <xf numFmtId="0" fontId="1" fillId="0" borderId="11" xfId="0" applyFont="1" applyBorder="1" applyAlignment="1">
      <alignment horizontal="center" vertical="center" wrapText="1"/>
    </xf>
    <xf numFmtId="0" fontId="1" fillId="0" borderId="10" xfId="0" applyFont="1" applyBorder="1" applyAlignment="1">
      <alignment horizontal="center"/>
    </xf>
    <xf numFmtId="0" fontId="1" fillId="0" borderId="12" xfId="0" applyFont="1" applyBorder="1" applyAlignment="1">
      <alignment horizontal="center" vertical="center" wrapText="1"/>
    </xf>
    <xf numFmtId="0" fontId="1" fillId="0" borderId="10" xfId="0" applyFont="1" applyBorder="1" applyAlignment="1">
      <alignment horizontal="center" wrapText="1"/>
    </xf>
    <xf numFmtId="0" fontId="1" fillId="0" borderId="8" xfId="0" applyFont="1" applyBorder="1" applyAlignment="1">
      <alignment horizontal="center"/>
    </xf>
    <xf numFmtId="0" fontId="1" fillId="0" borderId="9" xfId="0" applyFont="1" applyBorder="1" applyAlignment="1">
      <alignment horizontal="center"/>
    </xf>
    <xf numFmtId="189" fontId="1" fillId="0" borderId="2" xfId="0" applyNumberFormat="1" applyFont="1" applyBorder="1" applyAlignment="1">
      <alignment horizontal="center"/>
    </xf>
    <xf numFmtId="0" fontId="9" fillId="0" borderId="1" xfId="0" applyFont="1" applyBorder="1" applyAlignment="1">
      <alignment horizontal="center" vertical="center"/>
    </xf>
    <xf numFmtId="0" fontId="43" fillId="0" borderId="3" xfId="0" applyFont="1" applyBorder="1" applyAlignment="1">
      <alignment horizontal="center" vertical="center" wrapText="1"/>
    </xf>
    <xf numFmtId="189" fontId="1" fillId="0" borderId="1" xfId="0" applyNumberFormat="1" applyFont="1" applyBorder="1" applyAlignment="1">
      <alignment horizontal="center"/>
    </xf>
    <xf numFmtId="0" fontId="43" fillId="0" borderId="4" xfId="0" applyFont="1" applyBorder="1" applyAlignment="1">
      <alignment horizontal="center" vertical="center" wrapText="1"/>
    </xf>
    <xf numFmtId="3" fontId="1" fillId="2" borderId="2" xfId="0" applyNumberFormat="1" applyFont="1" applyFill="1" applyBorder="1" applyAlignment="1">
      <alignment horizontal="center" wrapText="1"/>
    </xf>
    <xf numFmtId="0" fontId="43" fillId="0" borderId="2" xfId="0" applyFont="1" applyBorder="1" applyAlignment="1">
      <alignment horizontal="center" vertical="center" wrapText="1"/>
    </xf>
    <xf numFmtId="189" fontId="1" fillId="0" borderId="3" xfId="0" applyNumberFormat="1" applyFont="1" applyBorder="1" applyAlignment="1">
      <alignment horizontal="center"/>
    </xf>
    <xf numFmtId="189" fontId="1" fillId="0" borderId="4" xfId="0" applyNumberFormat="1" applyFont="1" applyBorder="1" applyAlignment="1">
      <alignment horizontal="center"/>
    </xf>
    <xf numFmtId="0" fontId="82" fillId="0" borderId="1" xfId="0" applyFont="1" applyBorder="1" applyAlignment="1">
      <alignment horizontal="center" vertical="center"/>
    </xf>
    <xf numFmtId="2" fontId="1" fillId="0" borderId="1" xfId="0" applyNumberFormat="1" applyFont="1" applyBorder="1" applyAlignment="1">
      <alignment horizontal="center"/>
    </xf>
    <xf numFmtId="0" fontId="3" fillId="0" borderId="1" xfId="0" applyFont="1" applyBorder="1" applyAlignment="1">
      <alignment horizontal="center"/>
    </xf>
    <xf numFmtId="0" fontId="1" fillId="0" borderId="10" xfId="0" applyFont="1" applyBorder="1" applyAlignment="1">
      <alignment horizontal="center" vertical="center"/>
    </xf>
    <xf numFmtId="0" fontId="1" fillId="2" borderId="1" xfId="0" applyFont="1" applyFill="1" applyBorder="1" applyAlignment="1">
      <alignment horizontal="center"/>
    </xf>
    <xf numFmtId="0" fontId="83" fillId="0" borderId="1" xfId="0" applyFont="1" applyBorder="1" applyAlignment="1">
      <alignment horizontal="center"/>
    </xf>
    <xf numFmtId="0" fontId="83" fillId="0" borderId="3" xfId="0" applyFont="1" applyBorder="1" applyAlignment="1">
      <alignment horizontal="center"/>
    </xf>
    <xf numFmtId="0" fontId="2" fillId="0" borderId="0" xfId="0" applyFont="1" applyAlignment="1">
      <alignment horizontal="left" vertical="center" wrapText="1"/>
    </xf>
    <xf numFmtId="180" fontId="7" fillId="0" borderId="0" xfId="0" applyNumberFormat="1" applyFont="1" applyAlignment="1">
      <alignment horizontal="center" vertical="center" wrapText="1"/>
    </xf>
    <xf numFmtId="1" fontId="1" fillId="0" borderId="0" xfId="0" applyNumberFormat="1" applyFont="1" applyFill="1" applyBorder="1" applyAlignment="1">
      <alignment vertical="center"/>
    </xf>
    <xf numFmtId="1" fontId="1" fillId="0" borderId="0" xfId="0" applyNumberFormat="1" applyFont="1" applyFill="1" applyBorder="1" applyAlignment="1">
      <alignment horizontal="center"/>
    </xf>
    <xf numFmtId="1" fontId="3" fillId="0" borderId="0" xfId="0" applyNumberFormat="1" applyFont="1" applyFill="1" applyBorder="1" applyAlignment="1">
      <alignment horizontal="center"/>
    </xf>
    <xf numFmtId="1" fontId="8" fillId="0" borderId="0" xfId="0" applyNumberFormat="1" applyFont="1" applyFill="1" applyBorder="1" applyAlignment="1">
      <alignment horizontal="center" wrapText="1"/>
    </xf>
    <xf numFmtId="0" fontId="6" fillId="0" borderId="0" xfId="0" applyFont="1" applyFill="1" applyBorder="1" applyAlignment="1">
      <alignment horizontal="center"/>
    </xf>
    <xf numFmtId="1" fontId="1" fillId="0" borderId="0" xfId="0" applyNumberFormat="1" applyFont="1" applyFill="1" applyBorder="1" applyAlignment="1">
      <alignment horizontal="left"/>
    </xf>
    <xf numFmtId="2" fontId="1" fillId="0" borderId="0" xfId="0" applyNumberFormat="1" applyFont="1" applyFill="1" applyBorder="1" applyAlignment="1">
      <alignment horizontal="center"/>
    </xf>
    <xf numFmtId="1" fontId="6" fillId="0" borderId="0" xfId="0" applyNumberFormat="1" applyFont="1" applyFill="1" applyBorder="1" applyAlignment="1">
      <alignment horizontal="center"/>
    </xf>
    <xf numFmtId="1" fontId="7" fillId="0" borderId="0" xfId="0" applyNumberFormat="1" applyFont="1" applyFill="1" applyBorder="1" applyAlignment="1">
      <alignment horizontal="center" wrapText="1"/>
    </xf>
    <xf numFmtId="0" fontId="3" fillId="0" borderId="0" xfId="0" applyFont="1" applyAlignment="1">
      <alignment horizontal="center"/>
    </xf>
    <xf numFmtId="1" fontId="1" fillId="22" borderId="1" xfId="0" applyNumberFormat="1" applyFont="1" applyFill="1" applyBorder="1" applyAlignment="1">
      <alignment vertical="center"/>
    </xf>
    <xf numFmtId="1" fontId="1" fillId="22" borderId="1" xfId="0" applyNumberFormat="1" applyFont="1" applyFill="1" applyBorder="1" applyAlignment="1">
      <alignment horizontal="center"/>
    </xf>
    <xf numFmtId="1" fontId="3" fillId="0" borderId="1" xfId="0" applyNumberFormat="1" applyFont="1" applyBorder="1" applyAlignment="1">
      <alignment horizontal="center"/>
    </xf>
    <xf numFmtId="1" fontId="8" fillId="0" borderId="1" xfId="0" applyNumberFormat="1" applyFont="1" applyBorder="1" applyAlignment="1">
      <alignment horizontal="center" wrapText="1"/>
    </xf>
    <xf numFmtId="0" fontId="3" fillId="0" borderId="1" xfId="0" applyFont="1" applyBorder="1" applyAlignment="1">
      <alignment horizontal="center" wrapText="1"/>
    </xf>
    <xf numFmtId="1" fontId="1" fillId="0" borderId="1" xfId="0" applyNumberFormat="1" applyFont="1" applyBorder="1" applyAlignment="1">
      <alignment vertical="center"/>
    </xf>
    <xf numFmtId="1" fontId="1" fillId="0" borderId="2" xfId="0" applyNumberFormat="1" applyFont="1" applyBorder="1" applyAlignment="1">
      <alignment horizontal="left"/>
    </xf>
    <xf numFmtId="1" fontId="1" fillId="0" borderId="1" xfId="0" applyNumberFormat="1" applyFont="1" applyBorder="1" applyAlignment="1">
      <alignment horizontal="center"/>
    </xf>
    <xf numFmtId="1" fontId="1" fillId="0" borderId="1" xfId="0" applyNumberFormat="1" applyFont="1" applyBorder="1" applyAlignment="1">
      <alignment horizontal="center" vertical="center"/>
    </xf>
    <xf numFmtId="1" fontId="1" fillId="0" borderId="1" xfId="0" applyNumberFormat="1" applyFont="1" applyBorder="1" applyAlignment="1">
      <alignment horizontal="left"/>
    </xf>
    <xf numFmtId="1" fontId="1" fillId="0" borderId="14" xfId="0" applyNumberFormat="1" applyFont="1" applyBorder="1" applyAlignment="1">
      <alignment horizontal="left"/>
    </xf>
    <xf numFmtId="180" fontId="1" fillId="0" borderId="1" xfId="0" applyNumberFormat="1" applyFont="1" applyBorder="1" applyAlignment="1">
      <alignment horizontal="center" vertical="center"/>
    </xf>
    <xf numFmtId="1" fontId="1" fillId="0" borderId="13" xfId="0" applyNumberFormat="1" applyFont="1" applyBorder="1" applyAlignment="1">
      <alignment horizontal="left"/>
    </xf>
    <xf numFmtId="1" fontId="1" fillId="0" borderId="0" xfId="0" applyNumberFormat="1" applyFont="1" applyAlignment="1">
      <alignment vertical="center"/>
    </xf>
    <xf numFmtId="1" fontId="1" fillId="0" borderId="3" xfId="0" applyNumberFormat="1" applyFont="1" applyBorder="1" applyAlignment="1">
      <alignment horizontal="center"/>
    </xf>
    <xf numFmtId="1" fontId="1" fillId="0" borderId="0" xfId="0" applyNumberFormat="1" applyFont="1" applyAlignment="1">
      <alignment horizontal="center"/>
    </xf>
    <xf numFmtId="1" fontId="1" fillId="0" borderId="0" xfId="0" applyNumberFormat="1" applyFont="1" applyAlignment="1">
      <alignment horizontal="center" vertical="center"/>
    </xf>
    <xf numFmtId="1" fontId="1" fillId="22" borderId="1" xfId="0" applyNumberFormat="1" applyFont="1" applyFill="1" applyBorder="1" applyAlignment="1">
      <alignment horizontal="left"/>
    </xf>
    <xf numFmtId="1" fontId="3" fillId="0" borderId="0" xfId="0" applyNumberFormat="1" applyFont="1" applyAlignment="1">
      <alignment horizontal="center"/>
    </xf>
    <xf numFmtId="1" fontId="1" fillId="2" borderId="1" xfId="0" applyNumberFormat="1" applyFont="1" applyFill="1" applyBorder="1" applyAlignment="1">
      <alignment vertical="center"/>
    </xf>
    <xf numFmtId="1" fontId="1" fillId="2" borderId="1" xfId="0" applyNumberFormat="1" applyFont="1" applyFill="1" applyBorder="1" applyAlignment="1">
      <alignment horizontal="center"/>
    </xf>
    <xf numFmtId="1" fontId="3" fillId="0" borderId="1" xfId="0" applyNumberFormat="1" applyFont="1" applyBorder="1" applyAlignment="1">
      <alignment horizontal="center" vertical="center"/>
    </xf>
    <xf numFmtId="1" fontId="3" fillId="0" borderId="1" xfId="0" applyNumberFormat="1" applyFont="1" applyBorder="1" applyAlignment="1">
      <alignment horizontal="left"/>
    </xf>
    <xf numFmtId="1" fontId="1" fillId="0" borderId="0" xfId="0" applyNumberFormat="1" applyFont="1" applyAlignment="1">
      <alignment horizontal="left"/>
    </xf>
    <xf numFmtId="1" fontId="1" fillId="0" borderId="5" xfId="0" applyNumberFormat="1" applyFont="1" applyBorder="1" applyAlignment="1">
      <alignment horizontal="right" vertical="center"/>
    </xf>
    <xf numFmtId="1" fontId="1" fillId="0" borderId="5" xfId="0" applyNumberFormat="1" applyFont="1" applyBorder="1" applyAlignment="1">
      <alignment horizontal="left"/>
    </xf>
    <xf numFmtId="1" fontId="1" fillId="0" borderId="1" xfId="0" applyNumberFormat="1" applyFont="1" applyBorder="1" applyAlignment="1">
      <alignment horizontal="right" vertical="center"/>
    </xf>
    <xf numFmtId="1" fontId="1" fillId="0" borderId="5" xfId="0" applyNumberFormat="1" applyFont="1" applyBorder="1" applyAlignment="1">
      <alignment vertical="center"/>
    </xf>
    <xf numFmtId="1" fontId="1" fillId="0" borderId="3" xfId="0" applyNumberFormat="1" applyFont="1" applyBorder="1" applyAlignment="1">
      <alignment horizontal="left"/>
    </xf>
    <xf numFmtId="1" fontId="3" fillId="0" borderId="0" xfId="0" applyNumberFormat="1" applyFont="1" applyAlignment="1">
      <alignment horizontal="center" vertical="center"/>
    </xf>
    <xf numFmtId="0" fontId="22" fillId="0" borderId="0" xfId="0" applyFont="1" applyAlignment="1">
      <alignment vertical="center"/>
    </xf>
    <xf numFmtId="0" fontId="5" fillId="0" borderId="0" xfId="0" applyFont="1" applyAlignment="1">
      <alignment horizontal="left"/>
    </xf>
    <xf numFmtId="0" fontId="22" fillId="0" borderId="0" xfId="0" applyFont="1" applyAlignment="1">
      <alignment horizontal="left"/>
    </xf>
    <xf numFmtId="3" fontId="22" fillId="0" borderId="0" xfId="0" applyNumberFormat="1" applyFont="1"/>
    <xf numFmtId="0" fontId="54" fillId="0" borderId="0" xfId="0" applyFont="1"/>
    <xf numFmtId="0" fontId="5" fillId="0" borderId="1" xfId="0" applyFont="1" applyBorder="1" applyAlignment="1">
      <alignment vertical="center" wrapText="1"/>
    </xf>
    <xf numFmtId="0" fontId="6" fillId="10" borderId="1" xfId="0" applyFont="1" applyFill="1" applyBorder="1" applyAlignment="1">
      <alignment horizontal="left" vertical="center" wrapText="1"/>
    </xf>
    <xf numFmtId="0" fontId="5" fillId="0" borderId="3" xfId="0" applyFont="1" applyBorder="1" applyAlignment="1">
      <alignment vertical="center" wrapText="1"/>
    </xf>
    <xf numFmtId="0" fontId="6" fillId="10" borderId="3" xfId="0" applyFont="1" applyFill="1" applyBorder="1" applyAlignment="1">
      <alignment vertical="center" wrapText="1"/>
    </xf>
    <xf numFmtId="3" fontId="6" fillId="10" borderId="3" xfId="62" applyNumberFormat="1" applyFont="1" applyFill="1" applyBorder="1" applyAlignment="1">
      <alignment horizontal="center" vertical="center" wrapText="1"/>
    </xf>
    <xf numFmtId="0" fontId="5" fillId="5" borderId="3" xfId="0" applyFont="1" applyFill="1" applyBorder="1" applyAlignment="1">
      <alignment vertical="center" wrapText="1"/>
    </xf>
    <xf numFmtId="0" fontId="5" fillId="13" borderId="3" xfId="0" applyFont="1" applyFill="1" applyBorder="1" applyAlignment="1">
      <alignment vertical="center" wrapText="1"/>
    </xf>
    <xf numFmtId="1" fontId="5" fillId="5" borderId="3" xfId="0" applyNumberFormat="1" applyFont="1" applyFill="1" applyBorder="1" applyAlignment="1">
      <alignment vertical="center" wrapText="1"/>
    </xf>
    <xf numFmtId="0" fontId="6" fillId="2" borderId="3" xfId="0" applyFont="1" applyFill="1" applyBorder="1" applyAlignment="1">
      <alignment vertical="center" wrapText="1"/>
    </xf>
    <xf numFmtId="0" fontId="5" fillId="0" borderId="1" xfId="0" applyFont="1" applyBorder="1" applyAlignment="1">
      <alignment horizontal="left"/>
    </xf>
    <xf numFmtId="0" fontId="16" fillId="0" borderId="3" xfId="0" applyFont="1" applyBorder="1" applyAlignment="1">
      <alignment horizontal="center" vertical="center" wrapText="1"/>
    </xf>
    <xf numFmtId="187" fontId="6" fillId="0" borderId="1" xfId="0" applyNumberFormat="1" applyFont="1" applyBorder="1" applyAlignment="1">
      <alignment horizontal="center"/>
    </xf>
    <xf numFmtId="0" fontId="5" fillId="5" borderId="1" xfId="0" applyFont="1" applyFill="1" applyBorder="1" applyAlignment="1">
      <alignment horizontal="left"/>
    </xf>
    <xf numFmtId="0" fontId="5" fillId="13" borderId="3" xfId="0" applyFont="1" applyFill="1" applyBorder="1" applyAlignment="1">
      <alignment horizontal="left" vertical="center" wrapText="1"/>
    </xf>
    <xf numFmtId="1" fontId="7" fillId="0" borderId="3" xfId="0" applyNumberFormat="1" applyFont="1" applyBorder="1" applyAlignment="1">
      <alignment horizontal="center" vertical="center" wrapText="1"/>
    </xf>
    <xf numFmtId="0" fontId="5" fillId="0" borderId="1" xfId="0" applyFont="1" applyBorder="1" applyAlignment="1">
      <alignment horizontal="center"/>
    </xf>
    <xf numFmtId="0" fontId="16" fillId="0" borderId="4" xfId="0" applyFont="1" applyBorder="1" applyAlignment="1">
      <alignment horizontal="center" vertical="center" wrapText="1"/>
    </xf>
    <xf numFmtId="180" fontId="6" fillId="0" borderId="1" xfId="0" applyNumberFormat="1" applyFont="1" applyBorder="1" applyAlignment="1">
      <alignment horizontal="center"/>
    </xf>
    <xf numFmtId="0" fontId="16" fillId="0" borderId="5" xfId="0" applyFont="1" applyBorder="1" applyAlignment="1">
      <alignment horizontal="center" vertical="center" wrapText="1"/>
    </xf>
    <xf numFmtId="0" fontId="7" fillId="0" borderId="1" xfId="0" applyFont="1" applyBorder="1" applyAlignment="1">
      <alignment horizontal="left"/>
    </xf>
    <xf numFmtId="0" fontId="16" fillId="0" borderId="1" xfId="0" applyFont="1" applyBorder="1" applyAlignment="1">
      <alignment horizontal="center" vertical="center" wrapText="1"/>
    </xf>
    <xf numFmtId="0" fontId="3" fillId="0" borderId="3" xfId="102" applyFont="1" applyBorder="1" applyAlignment="1">
      <alignment horizontal="center" vertical="center" wrapText="1"/>
    </xf>
    <xf numFmtId="0" fontId="5" fillId="0" borderId="3" xfId="0" applyFont="1" applyBorder="1" applyAlignment="1">
      <alignment horizontal="center"/>
    </xf>
    <xf numFmtId="0" fontId="3" fillId="0" borderId="4" xfId="102" applyFont="1" applyBorder="1" applyAlignment="1">
      <alignment horizontal="center" vertical="center" wrapText="1"/>
    </xf>
    <xf numFmtId="0" fontId="5" fillId="0" borderId="4" xfId="0" applyFont="1" applyBorder="1" applyAlignment="1">
      <alignment horizontal="center"/>
    </xf>
    <xf numFmtId="0" fontId="5" fillId="0" borderId="5" xfId="0" applyFont="1" applyBorder="1" applyAlignment="1">
      <alignment horizontal="center"/>
    </xf>
    <xf numFmtId="0" fontId="3" fillId="0" borderId="5" xfId="102" applyFont="1" applyBorder="1" applyAlignment="1">
      <alignment horizontal="center" vertical="center" wrapText="1"/>
    </xf>
    <xf numFmtId="0" fontId="22" fillId="0" borderId="1" xfId="0" applyFont="1" applyBorder="1" applyAlignment="1">
      <alignment horizontal="center"/>
    </xf>
    <xf numFmtId="0" fontId="5" fillId="13" borderId="1" xfId="0" applyFont="1" applyFill="1" applyBorder="1" applyAlignment="1">
      <alignment horizontal="left" vertical="center" wrapText="1"/>
    </xf>
    <xf numFmtId="0" fontId="16" fillId="0" borderId="0" xfId="0" applyFont="1" applyAlignment="1">
      <alignment horizontal="center" vertical="center" wrapText="1"/>
    </xf>
    <xf numFmtId="187" fontId="6" fillId="0" borderId="0" xfId="0" applyNumberFormat="1" applyFont="1" applyAlignment="1">
      <alignment horizontal="center"/>
    </xf>
    <xf numFmtId="0" fontId="5" fillId="5" borderId="0" xfId="0" applyFont="1" applyFill="1" applyAlignment="1">
      <alignment horizontal="left"/>
    </xf>
    <xf numFmtId="0" fontId="5" fillId="13" borderId="0" xfId="0" applyFont="1" applyFill="1" applyAlignment="1">
      <alignment horizontal="left" vertical="center" wrapText="1"/>
    </xf>
    <xf numFmtId="1" fontId="7" fillId="0" borderId="0" xfId="0" applyNumberFormat="1" applyFont="1" applyAlignment="1">
      <alignment horizontal="center" vertical="center" wrapText="1"/>
    </xf>
    <xf numFmtId="3" fontId="6" fillId="0" borderId="0" xfId="0" applyNumberFormat="1" applyFont="1" applyAlignment="1">
      <alignment horizontal="center" vertical="center" wrapText="1"/>
    </xf>
    <xf numFmtId="0" fontId="22" fillId="0" borderId="0" xfId="0" applyFont="1" applyAlignment="1">
      <alignment horizontal="center"/>
    </xf>
    <xf numFmtId="3" fontId="5" fillId="0" borderId="1" xfId="0" applyNumberFormat="1" applyFont="1" applyBorder="1" applyAlignment="1">
      <alignment horizontal="center"/>
    </xf>
    <xf numFmtId="0" fontId="22" fillId="0" borderId="3" xfId="0" applyFont="1" applyBorder="1" applyAlignment="1">
      <alignment horizontal="center"/>
    </xf>
    <xf numFmtId="0" fontId="22" fillId="0" borderId="1" xfId="0" applyFont="1" applyBorder="1" applyAlignment="1">
      <alignment horizontal="left"/>
    </xf>
    <xf numFmtId="0" fontId="22" fillId="0" borderId="14" xfId="0" applyFont="1" applyBorder="1"/>
    <xf numFmtId="0" fontId="22" fillId="0" borderId="13" xfId="0" applyFont="1" applyBorder="1"/>
    <xf numFmtId="0" fontId="84" fillId="0" borderId="0" xfId="97" applyFont="1"/>
    <xf numFmtId="0" fontId="22" fillId="0" borderId="5" xfId="0" applyFont="1" applyBorder="1" applyAlignment="1">
      <alignment horizontal="center"/>
    </xf>
    <xf numFmtId="0" fontId="22" fillId="2" borderId="1" xfId="0" applyFont="1" applyFill="1" applyBorder="1" applyAlignment="1">
      <alignment horizontal="left"/>
    </xf>
    <xf numFmtId="0" fontId="22" fillId="2" borderId="1" xfId="0" applyFont="1" applyFill="1" applyBorder="1" applyAlignment="1">
      <alignment horizontal="center"/>
    </xf>
    <xf numFmtId="0" fontId="22" fillId="0" borderId="4" xfId="0" applyFont="1" applyBorder="1" applyAlignment="1">
      <alignment horizontal="center"/>
    </xf>
    <xf numFmtId="0" fontId="22" fillId="0" borderId="1" xfId="0" applyFont="1" applyBorder="1" applyAlignment="1">
      <alignment horizontal="center" vertical="center"/>
    </xf>
    <xf numFmtId="0" fontId="22" fillId="0" borderId="1" xfId="0" applyFont="1" applyBorder="1" applyAlignment="1">
      <alignment horizontal="left" vertical="center"/>
    </xf>
    <xf numFmtId="0" fontId="22" fillId="0" borderId="0" xfId="0" applyFont="1" applyFill="1"/>
    <xf numFmtId="0" fontId="85" fillId="0" borderId="0" xfId="0" applyFont="1" applyFill="1" applyAlignment="1">
      <alignment horizontal="center"/>
    </xf>
    <xf numFmtId="0" fontId="22" fillId="0" borderId="0" xfId="0" applyFont="1" applyFill="1" applyAlignment="1">
      <alignment horizontal="center"/>
    </xf>
    <xf numFmtId="1" fontId="22" fillId="0" borderId="0" xfId="0" applyNumberFormat="1" applyFont="1" applyFill="1"/>
    <xf numFmtId="0" fontId="85" fillId="0" borderId="0" xfId="0" applyFont="1" applyAlignment="1">
      <alignment horizontal="center"/>
    </xf>
    <xf numFmtId="0" fontId="6" fillId="0" borderId="3" xfId="0" applyFont="1" applyFill="1" applyBorder="1" applyAlignment="1">
      <alignment horizontal="center" vertical="center" wrapText="1"/>
    </xf>
    <xf numFmtId="0" fontId="6" fillId="0" borderId="4" xfId="0" applyFont="1" applyFill="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5" fillId="0" borderId="5" xfId="0" applyFont="1" applyBorder="1" applyAlignment="1">
      <alignment horizontal="center" vertical="center" wrapText="1"/>
    </xf>
    <xf numFmtId="0" fontId="22" fillId="0" borderId="1" xfId="0" applyFont="1" applyBorder="1"/>
    <xf numFmtId="0" fontId="6" fillId="0" borderId="1" xfId="0" applyFont="1" applyBorder="1" applyAlignment="1">
      <alignment vertical="center" wrapText="1"/>
    </xf>
    <xf numFmtId="1" fontId="6" fillId="0" borderId="1" xfId="0" applyNumberFormat="1" applyFont="1" applyBorder="1" applyAlignment="1">
      <alignment vertical="center" wrapText="1"/>
    </xf>
    <xf numFmtId="0" fontId="6" fillId="0" borderId="3" xfId="0" applyFont="1" applyBorder="1" applyAlignment="1">
      <alignment vertical="center" wrapText="1"/>
    </xf>
    <xf numFmtId="1" fontId="6" fillId="0" borderId="12" xfId="0" applyNumberFormat="1" applyFont="1" applyBorder="1" applyAlignment="1">
      <alignment horizontal="center" vertical="center" wrapText="1"/>
    </xf>
    <xf numFmtId="0" fontId="37" fillId="0" borderId="4" xfId="0" applyFont="1" applyBorder="1" applyAlignment="1">
      <alignment horizontal="center" vertical="center"/>
    </xf>
    <xf numFmtId="0" fontId="37" fillId="0" borderId="5" xfId="0" applyFont="1" applyBorder="1" applyAlignment="1">
      <alignment horizontal="center" vertical="center"/>
    </xf>
    <xf numFmtId="1" fontId="6" fillId="0" borderId="12" xfId="0" applyNumberFormat="1" applyFont="1" applyBorder="1" applyAlignment="1">
      <alignment vertical="center" wrapText="1"/>
    </xf>
    <xf numFmtId="0" fontId="37" fillId="0" borderId="3" xfId="0" applyFont="1" applyBorder="1" applyAlignment="1">
      <alignment horizontal="center" vertical="center"/>
    </xf>
    <xf numFmtId="1" fontId="6" fillId="0" borderId="1" xfId="0" applyNumberFormat="1" applyFont="1" applyBorder="1" applyAlignment="1">
      <alignment horizontal="center" vertical="center" wrapText="1"/>
    </xf>
    <xf numFmtId="0" fontId="37" fillId="0" borderId="0" xfId="0" applyFont="1" applyAlignment="1">
      <alignment horizontal="center" vertical="center"/>
    </xf>
    <xf numFmtId="0" fontId="47" fillId="0" borderId="0" xfId="0" applyFont="1" applyFill="1"/>
    <xf numFmtId="0" fontId="2" fillId="0" borderId="0" xfId="0" applyFont="1" applyAlignment="1">
      <alignment wrapText="1"/>
    </xf>
    <xf numFmtId="0" fontId="28" fillId="0" borderId="0" xfId="0" applyFont="1" applyAlignment="1">
      <alignment horizontal="center"/>
    </xf>
    <xf numFmtId="0" fontId="47" fillId="0" borderId="0" xfId="0" applyFont="1" applyFill="1" applyAlignment="1">
      <alignment horizontal="left"/>
    </xf>
    <xf numFmtId="0" fontId="47" fillId="0" borderId="0" xfId="0" applyFont="1" applyFill="1" applyAlignment="1">
      <alignment horizontal="center"/>
    </xf>
    <xf numFmtId="0" fontId="28" fillId="0" borderId="0" xfId="0" applyFont="1" applyFill="1" applyAlignment="1">
      <alignment horizontal="center"/>
    </xf>
    <xf numFmtId="0" fontId="1" fillId="0" borderId="3" xfId="88" applyFont="1" applyBorder="1" applyAlignment="1">
      <alignment horizontal="center" vertical="center" wrapText="1"/>
    </xf>
    <xf numFmtId="0" fontId="1" fillId="0" borderId="4" xfId="88" applyFont="1" applyBorder="1" applyAlignment="1">
      <alignment horizontal="center" vertical="center" wrapText="1"/>
    </xf>
    <xf numFmtId="0" fontId="1" fillId="0" borderId="5" xfId="88" applyFont="1" applyBorder="1" applyAlignment="1">
      <alignment horizontal="center" vertical="center" wrapText="1"/>
    </xf>
    <xf numFmtId="3" fontId="2" fillId="0" borderId="1" xfId="0" applyNumberFormat="1" applyFont="1" applyBorder="1" applyAlignment="1">
      <alignment horizontal="center" wrapText="1"/>
    </xf>
    <xf numFmtId="0" fontId="2" fillId="0" borderId="5" xfId="0" applyFont="1" applyBorder="1" applyAlignment="1">
      <alignment horizontal="center" wrapText="1"/>
    </xf>
    <xf numFmtId="0" fontId="2" fillId="0" borderId="1" xfId="0" applyFont="1" applyBorder="1" applyAlignment="1">
      <alignment wrapText="1"/>
    </xf>
    <xf numFmtId="0" fontId="28" fillId="0" borderId="1" xfId="0" applyFont="1" applyBorder="1" applyAlignment="1">
      <alignment wrapText="1"/>
    </xf>
    <xf numFmtId="0" fontId="47" fillId="0" borderId="0" xfId="0" applyFont="1" applyAlignment="1">
      <alignment wrapText="1"/>
    </xf>
    <xf numFmtId="3" fontId="2" fillId="0" borderId="1" xfId="0" applyNumberFormat="1" applyFont="1" applyBorder="1" applyAlignment="1">
      <alignment horizontal="center" vertical="center"/>
    </xf>
    <xf numFmtId="0" fontId="45" fillId="0" borderId="1" xfId="0" applyFont="1" applyFill="1" applyBorder="1" applyAlignment="1">
      <alignment horizontal="center" vertical="center" wrapText="1"/>
    </xf>
    <xf numFmtId="0" fontId="9" fillId="23" borderId="1" xfId="0" applyFont="1" applyFill="1" applyBorder="1" applyAlignment="1">
      <alignment horizontal="center" vertical="center" wrapText="1"/>
    </xf>
    <xf numFmtId="0" fontId="9" fillId="23" borderId="3" xfId="0" applyFont="1" applyFill="1" applyBorder="1" applyAlignment="1">
      <alignment horizontal="center" vertical="center" wrapText="1"/>
    </xf>
    <xf numFmtId="0" fontId="9" fillId="23" borderId="4" xfId="0" applyFont="1" applyFill="1" applyBorder="1" applyAlignment="1">
      <alignment horizontal="center" vertical="center" wrapText="1"/>
    </xf>
    <xf numFmtId="190" fontId="47" fillId="10" borderId="1" xfId="0" applyNumberFormat="1" applyFont="1" applyFill="1" applyBorder="1" applyAlignment="1">
      <alignment horizontal="center" vertical="center" wrapText="1"/>
    </xf>
    <xf numFmtId="0" fontId="9" fillId="23" borderId="5" xfId="0" applyFont="1" applyFill="1" applyBorder="1" applyAlignment="1">
      <alignment horizontal="center" vertical="center" wrapText="1"/>
    </xf>
    <xf numFmtId="0" fontId="2" fillId="15" borderId="3" xfId="0" applyFont="1" applyFill="1" applyBorder="1" applyAlignment="1">
      <alignment horizontal="center" vertical="center" wrapText="1"/>
    </xf>
    <xf numFmtId="0" fontId="2" fillId="15" borderId="4" xfId="0" applyFont="1" applyFill="1" applyBorder="1" applyAlignment="1">
      <alignment horizontal="center" vertical="center" wrapText="1"/>
    </xf>
    <xf numFmtId="0" fontId="2" fillId="15" borderId="5" xfId="0" applyFont="1" applyFill="1" applyBorder="1" applyAlignment="1">
      <alignment horizontal="center" vertical="center" wrapText="1"/>
    </xf>
    <xf numFmtId="0" fontId="47" fillId="0" borderId="1" xfId="0" applyFont="1" applyBorder="1" applyAlignment="1">
      <alignment horizontal="center"/>
    </xf>
    <xf numFmtId="0" fontId="2" fillId="0" borderId="12" xfId="0" applyFont="1" applyBorder="1" applyAlignment="1">
      <alignment horizontal="center" vertical="center"/>
    </xf>
    <xf numFmtId="0" fontId="0" fillId="15" borderId="4" xfId="0" applyFill="1" applyBorder="1"/>
    <xf numFmtId="0" fontId="1" fillId="0" borderId="13" xfId="0" applyFont="1" applyFill="1" applyBorder="1" applyAlignment="1">
      <alignment horizontal="left" vertical="center"/>
    </xf>
    <xf numFmtId="0" fontId="0" fillId="15" borderId="5" xfId="0" applyFill="1" applyBorder="1"/>
    <xf numFmtId="0" fontId="9" fillId="0" borderId="1" xfId="0" applyFont="1" applyFill="1" applyBorder="1" applyAlignment="1"/>
    <xf numFmtId="0" fontId="1" fillId="0" borderId="13" xfId="0" applyFont="1" applyFill="1" applyBorder="1" applyAlignment="1">
      <alignment horizontal="left"/>
    </xf>
    <xf numFmtId="0" fontId="1" fillId="0" borderId="2" xfId="0" applyFont="1" applyFill="1" applyBorder="1" applyAlignment="1">
      <alignment horizontal="center"/>
    </xf>
    <xf numFmtId="16" fontId="1" fillId="0" borderId="2" xfId="0" applyNumberFormat="1" applyFont="1" applyFill="1" applyBorder="1" applyAlignment="1">
      <alignment horizontal="center"/>
    </xf>
    <xf numFmtId="0" fontId="6" fillId="0" borderId="1" xfId="0" applyFont="1" applyFill="1" applyBorder="1" applyAlignment="1">
      <alignment horizontal="left"/>
    </xf>
    <xf numFmtId="0" fontId="47" fillId="0" borderId="3" xfId="0" applyFont="1" applyBorder="1" applyAlignment="1">
      <alignment horizontal="center"/>
    </xf>
    <xf numFmtId="0" fontId="47" fillId="0" borderId="4" xfId="0" applyFont="1" applyBorder="1" applyAlignment="1">
      <alignment horizontal="center"/>
    </xf>
    <xf numFmtId="0" fontId="47" fillId="0" borderId="5" xfId="0" applyFont="1" applyBorder="1" applyAlignment="1">
      <alignment horizontal="center"/>
    </xf>
    <xf numFmtId="0" fontId="28" fillId="0" borderId="1" xfId="0" applyFont="1" applyBorder="1" applyAlignment="1">
      <alignment horizontal="center"/>
    </xf>
    <xf numFmtId="0" fontId="6" fillId="0" borderId="1" xfId="0" applyFont="1" applyBorder="1" applyAlignment="1" quotePrefix="1">
      <alignment vertical="center"/>
    </xf>
  </cellXfs>
  <cellStyles count="104">
    <cellStyle name="Normal" xfId="0" builtinId="0"/>
    <cellStyle name="Comma" xfId="1" builtinId="3"/>
    <cellStyle name="Currency" xfId="2" builtinId="4"/>
    <cellStyle name="Percent" xfId="3" builtinId="5"/>
    <cellStyle name="Comma [0]" xfId="4" builtinId="6"/>
    <cellStyle name="Currency [0]" xfId="5" builtinId="7"/>
    <cellStyle name="Link" xfId="6" builtinId="8"/>
    <cellStyle name="Followed Hyperlink" xfId="7" builtinId="9"/>
    <cellStyle name="Note" xfId="8" builtinId="10"/>
    <cellStyle name="Warning Text" xfId="9" builtinId="11"/>
    <cellStyle name="Title" xfId="10" builtinId="15"/>
    <cellStyle name="Explanatory Text" xfId="11" builtinId="53"/>
    <cellStyle name="Heading 1" xfId="12" builtinId="16"/>
    <cellStyle name="Heading 2" xfId="13" builtinId="17"/>
    <cellStyle name="Heading 3" xfId="14" builtinId="18"/>
    <cellStyle name="Heading 4" xfId="15" builtinId="19"/>
    <cellStyle name="Input" xfId="16" builtinId="20"/>
    <cellStyle name="Output" xfId="17" builtinId="21"/>
    <cellStyle name="Calculation" xfId="18" builtinId="22"/>
    <cellStyle name="Check Cell" xfId="19" builtinId="23"/>
    <cellStyle name="Linked Cell" xfId="20" builtinId="24"/>
    <cellStyle name="Total" xfId="21" builtinId="25"/>
    <cellStyle name="Good" xfId="22" builtinId="26"/>
    <cellStyle name="Bad" xfId="23" builtinId="27"/>
    <cellStyle name="Neutral" xfId="24" builtinId="28"/>
    <cellStyle name="Accent1" xfId="25" builtinId="29"/>
    <cellStyle name="20% - Accent1" xfId="26" builtinId="30"/>
    <cellStyle name="40% - Accent1" xfId="27" builtinId="31"/>
    <cellStyle name="60% - Accent1" xfId="28" builtinId="32"/>
    <cellStyle name="Accent2" xfId="29" builtinId="33"/>
    <cellStyle name="20% - Accent2" xfId="30" builtinId="34"/>
    <cellStyle name="40% - Accent2" xfId="31" builtinId="35"/>
    <cellStyle name="60% - Accent2" xfId="32" builtinId="36"/>
    <cellStyle name="Accent3" xfId="33" builtinId="37"/>
    <cellStyle name="20% - Accent3" xfId="34" builtinId="38"/>
    <cellStyle name="40% - Accent3" xfId="35" builtinId="39"/>
    <cellStyle name="60% - Accent3" xfId="36" builtinId="40"/>
    <cellStyle name="Accent4" xfId="37" builtinId="41"/>
    <cellStyle name="20% - Accent4" xfId="38" builtinId="42"/>
    <cellStyle name="40% - Accent4" xfId="39" builtinId="43"/>
    <cellStyle name="60% - Accent4" xfId="40" builtinId="44"/>
    <cellStyle name="Accent5" xfId="41" builtinId="45"/>
    <cellStyle name="20% - Accent5" xfId="42" builtinId="46"/>
    <cellStyle name="40% - Accent5" xfId="43" builtinId="47"/>
    <cellStyle name="60% - Accent5" xfId="44" builtinId="48"/>
    <cellStyle name="Accent6" xfId="45" builtinId="49"/>
    <cellStyle name="20% - Accent6" xfId="46" builtinId="50"/>
    <cellStyle name="40% - Accent6" xfId="47" builtinId="51"/>
    <cellStyle name="60% - Accent6" xfId="48" builtinId="52"/>
    <cellStyle name="_x0004_" xfId="49"/>
    <cellStyle name="_x0007_" xfId="50"/>
    <cellStyle name="@ET_Style?ul_业务量_9" xfId="51"/>
    <cellStyle name="Comma 2" xfId="52"/>
    <cellStyle name="Neutral 2" xfId="53"/>
    <cellStyle name="Normal 10" xfId="54"/>
    <cellStyle name="Normal 11" xfId="55"/>
    <cellStyle name="Normal 12" xfId="56"/>
    <cellStyle name="Normal 13" xfId="57"/>
    <cellStyle name="Normal 14" xfId="58"/>
    <cellStyle name="Normal 15" xfId="59"/>
    <cellStyle name="Normal 16" xfId="60"/>
    <cellStyle name="Normal 2" xfId="61"/>
    <cellStyle name="Normal 2 10" xfId="62"/>
    <cellStyle name="Normal 2 11" xfId="63"/>
    <cellStyle name="Normal 2 12" xfId="64"/>
    <cellStyle name="Normal 2 13" xfId="65"/>
    <cellStyle name="Normal 2 14" xfId="66"/>
    <cellStyle name="Normal 2 15" xfId="67"/>
    <cellStyle name="Normal 2 16" xfId="68"/>
    <cellStyle name="Normal 2 17" xfId="69"/>
    <cellStyle name="Normal 2 2" xfId="70"/>
    <cellStyle name="Normal 2 2 2" xfId="71"/>
    <cellStyle name="Normal 2 3" xfId="72"/>
    <cellStyle name="Normal 2 4" xfId="73"/>
    <cellStyle name="Normal 2 5" xfId="74"/>
    <cellStyle name="Normal 2 6" xfId="75"/>
    <cellStyle name="Normal 2 7" xfId="76"/>
    <cellStyle name="Normal 2 8" xfId="77"/>
    <cellStyle name="Normal 2 9" xfId="78"/>
    <cellStyle name="Normal 3" xfId="79"/>
    <cellStyle name="Normal 4" xfId="80"/>
    <cellStyle name="Normal 5" xfId="81"/>
    <cellStyle name="Normal 5 2" xfId="82"/>
    <cellStyle name="Normal 6" xfId="83"/>
    <cellStyle name="Normal 6 2" xfId="84"/>
    <cellStyle name="Normal 7" xfId="85"/>
    <cellStyle name="Normal 8" xfId="86"/>
    <cellStyle name="Normal 9" xfId="87"/>
    <cellStyle name="Normal_Sheet1" xfId="88"/>
    <cellStyle name="Standard 2" xfId="89"/>
    <cellStyle name="표준 2 3" xfId="90"/>
    <cellStyle name="표준_Haier 원가계산" xfId="91"/>
    <cellStyle name="표준_PI(JETEC)" xfId="92"/>
    <cellStyle name="一般 2" xfId="93"/>
    <cellStyle name="一般 2 2" xfId="94"/>
    <cellStyle name="一般_Sheet1" xfId="95"/>
    <cellStyle name="常规 11" xfId="96"/>
    <cellStyle name="常规 2" xfId="97"/>
    <cellStyle name="常规 3" xfId="98"/>
    <cellStyle name="常规 5" xfId="99"/>
    <cellStyle name="常规 6" xfId="100"/>
    <cellStyle name="常规_Book3" xfId="101"/>
    <cellStyle name="常规_Sheet18" xfId="102"/>
    <cellStyle name="常规_Sheet1" xfId="103"/>
  </cellStyles>
  <tableStyles count="0" defaultTableStyle="TableStyleMedium9" defaultPivotStyle="PivotStyleLight16"/>
  <colors>
    <mruColors>
      <color rgb="00FFFF99"/>
      <color rgb="0099FF99"/>
      <color rgb="001A37EA"/>
      <color rgb="00FFFF00"/>
      <color rgb="000000FF"/>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6" Type="http://schemas.openxmlformats.org/officeDocument/2006/relationships/image" Target="media/image687.jpeg"/><Relationship Id="rId5" Type="http://schemas.openxmlformats.org/officeDocument/2006/relationships/image" Target="media/image686.jpeg"/><Relationship Id="rId4" Type="http://schemas.openxmlformats.org/officeDocument/2006/relationships/image" Target="media/image685.png"/><Relationship Id="rId3" Type="http://schemas.openxmlformats.org/officeDocument/2006/relationships/image" Target="media/image684.jpeg"/><Relationship Id="rId2" Type="http://schemas.openxmlformats.org/officeDocument/2006/relationships/image" Target="media/image683.jpeg"/><Relationship Id="rId1" Type="http://schemas.openxmlformats.org/officeDocument/2006/relationships/image" Target="media/image682.jpeg"/></Relationships>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9" Type="http://schemas.openxmlformats.org/officeDocument/2006/relationships/styles" Target="styles.xml"/><Relationship Id="rId28" Type="http://www.wps.cn/officeDocument/2020/cellImage" Target="cellimages.xml"/><Relationship Id="rId27" Type="http://schemas.openxmlformats.org/officeDocument/2006/relationships/sharedStrings" Target="sharedStrings.xml"/><Relationship Id="rId26" Type="http://schemas.openxmlformats.org/officeDocument/2006/relationships/theme" Target="theme/theme1.xml"/><Relationship Id="rId25" Type="http://schemas.openxmlformats.org/officeDocument/2006/relationships/externalLink" Target="externalLinks/externalLink2.xml"/><Relationship Id="rId24" Type="http://schemas.openxmlformats.org/officeDocument/2006/relationships/externalLink" Target="externalLinks/externalLink1.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 Id="rId3" Type="http://schemas.openxmlformats.org/officeDocument/2006/relationships/image" Target="../media/image3.emf"/><Relationship Id="rId2" Type="http://schemas.openxmlformats.org/officeDocument/2006/relationships/image" Target="../media/image2.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4" Type="http://schemas.openxmlformats.org/officeDocument/2006/relationships/image" Target="../media/image22.jpeg"/><Relationship Id="rId3" Type="http://schemas.openxmlformats.org/officeDocument/2006/relationships/image" Target="../media/image21.jpeg"/><Relationship Id="rId2" Type="http://schemas.openxmlformats.org/officeDocument/2006/relationships/image" Target="../media/image20.jpeg"/><Relationship Id="rId1" Type="http://schemas.openxmlformats.org/officeDocument/2006/relationships/image" Target="../media/image19.png"/></Relationships>
</file>

<file path=xl/drawings/_rels/drawing3.xml.rels><?xml version="1.0" encoding="UTF-8" standalone="yes"?>
<Relationships xmlns="http://schemas.openxmlformats.org/package/2006/relationships"><Relationship Id="rId9" Type="http://schemas.openxmlformats.org/officeDocument/2006/relationships/image" Target="../media/image31.png"/><Relationship Id="rId8" Type="http://schemas.openxmlformats.org/officeDocument/2006/relationships/image" Target="../media/image30.png"/><Relationship Id="rId7" Type="http://schemas.openxmlformats.org/officeDocument/2006/relationships/image" Target="../media/image29.jpeg"/><Relationship Id="rId6" Type="http://schemas.openxmlformats.org/officeDocument/2006/relationships/image" Target="../media/image28.jpeg"/><Relationship Id="rId5" Type="http://schemas.openxmlformats.org/officeDocument/2006/relationships/image" Target="../media/image27.png"/><Relationship Id="rId4" Type="http://schemas.openxmlformats.org/officeDocument/2006/relationships/image" Target="../media/image26.jpeg"/><Relationship Id="rId3" Type="http://schemas.openxmlformats.org/officeDocument/2006/relationships/image" Target="../media/image25.jpeg"/><Relationship Id="rId22" Type="http://schemas.openxmlformats.org/officeDocument/2006/relationships/image" Target="NULL" TargetMode="External"/><Relationship Id="rId21" Type="http://schemas.openxmlformats.org/officeDocument/2006/relationships/image" Target="../media/image43.jpeg"/><Relationship Id="rId20" Type="http://schemas.openxmlformats.org/officeDocument/2006/relationships/image" Target="../media/image42.png"/><Relationship Id="rId2" Type="http://schemas.openxmlformats.org/officeDocument/2006/relationships/image" Target="../media/image24.jpeg"/><Relationship Id="rId19" Type="http://schemas.openxmlformats.org/officeDocument/2006/relationships/image" Target="../media/image41.jpeg"/><Relationship Id="rId18" Type="http://schemas.openxmlformats.org/officeDocument/2006/relationships/image" Target="../media/image40.png"/><Relationship Id="rId17" Type="http://schemas.openxmlformats.org/officeDocument/2006/relationships/image" Target="../media/image39.png"/><Relationship Id="rId16" Type="http://schemas.openxmlformats.org/officeDocument/2006/relationships/image" Target="../media/image38.jpeg"/><Relationship Id="rId15" Type="http://schemas.openxmlformats.org/officeDocument/2006/relationships/image" Target="../media/image37.png"/><Relationship Id="rId14" Type="http://schemas.openxmlformats.org/officeDocument/2006/relationships/image" Target="../media/image36.jpeg"/><Relationship Id="rId13" Type="http://schemas.openxmlformats.org/officeDocument/2006/relationships/image" Target="../media/image35.jpeg"/><Relationship Id="rId12" Type="http://schemas.openxmlformats.org/officeDocument/2006/relationships/image" Target="../media/image34.png"/><Relationship Id="rId11" Type="http://schemas.openxmlformats.org/officeDocument/2006/relationships/image" Target="../media/image33.jpeg"/><Relationship Id="rId10" Type="http://schemas.openxmlformats.org/officeDocument/2006/relationships/image" Target="../media/image32.jpeg"/><Relationship Id="rId1" Type="http://schemas.openxmlformats.org/officeDocument/2006/relationships/image" Target="../media/image23.jpeg"/></Relationships>
</file>

<file path=xl/drawings/_rels/drawing4.xml.rels><?xml version="1.0" encoding="UTF-8" standalone="yes"?>
<Relationships xmlns="http://schemas.openxmlformats.org/package/2006/relationships"><Relationship Id="rId9" Type="http://schemas.openxmlformats.org/officeDocument/2006/relationships/image" Target="../media/image52.jpeg"/><Relationship Id="rId8" Type="http://schemas.openxmlformats.org/officeDocument/2006/relationships/image" Target="../media/image51.jpeg"/><Relationship Id="rId7" Type="http://schemas.openxmlformats.org/officeDocument/2006/relationships/image" Target="../media/image50.png"/><Relationship Id="rId6" Type="http://schemas.openxmlformats.org/officeDocument/2006/relationships/image" Target="../media/image49.jpeg"/><Relationship Id="rId5" Type="http://schemas.openxmlformats.org/officeDocument/2006/relationships/image" Target="../media/image48.jpeg"/><Relationship Id="rId4" Type="http://schemas.openxmlformats.org/officeDocument/2006/relationships/image" Target="../media/image47.jpeg"/><Relationship Id="rId3" Type="http://schemas.openxmlformats.org/officeDocument/2006/relationships/image" Target="../media/image46.jpeg"/><Relationship Id="rId2" Type="http://schemas.openxmlformats.org/officeDocument/2006/relationships/image" Target="../media/image45.jpeg"/><Relationship Id="rId12" Type="http://schemas.openxmlformats.org/officeDocument/2006/relationships/image" Target="../media/image55.png"/><Relationship Id="rId11" Type="http://schemas.openxmlformats.org/officeDocument/2006/relationships/image" Target="../media/image54.jpeg"/><Relationship Id="rId10" Type="http://schemas.openxmlformats.org/officeDocument/2006/relationships/image" Target="../media/image53.jpeg"/><Relationship Id="rId1" Type="http://schemas.openxmlformats.org/officeDocument/2006/relationships/image" Target="../media/image44.jpeg"/></Relationships>
</file>

<file path=xl/drawings/_rels/drawing5.xml.rels><?xml version="1.0" encoding="UTF-8" standalone="yes"?>
<Relationships xmlns="http://schemas.openxmlformats.org/package/2006/relationships"><Relationship Id="rId9" Type="http://schemas.openxmlformats.org/officeDocument/2006/relationships/image" Target="../media/image64.jpeg"/><Relationship Id="rId8" Type="http://schemas.openxmlformats.org/officeDocument/2006/relationships/image" Target="../media/image63.jpeg"/><Relationship Id="rId7" Type="http://schemas.openxmlformats.org/officeDocument/2006/relationships/image" Target="../media/image62.jpeg"/><Relationship Id="rId6" Type="http://schemas.openxmlformats.org/officeDocument/2006/relationships/image" Target="../media/image61.jpeg"/><Relationship Id="rId5" Type="http://schemas.openxmlformats.org/officeDocument/2006/relationships/image" Target="../media/image60.jpeg"/><Relationship Id="rId4" Type="http://schemas.openxmlformats.org/officeDocument/2006/relationships/image" Target="../media/image59.jpeg"/><Relationship Id="rId39" Type="http://schemas.openxmlformats.org/officeDocument/2006/relationships/image" Target="../media/image94.png"/><Relationship Id="rId38" Type="http://schemas.openxmlformats.org/officeDocument/2006/relationships/image" Target="../media/image93.png"/><Relationship Id="rId37" Type="http://schemas.openxmlformats.org/officeDocument/2006/relationships/image" Target="../media/image92.png"/><Relationship Id="rId36" Type="http://schemas.openxmlformats.org/officeDocument/2006/relationships/image" Target="../media/image91.png"/><Relationship Id="rId35" Type="http://schemas.openxmlformats.org/officeDocument/2006/relationships/image" Target="../media/image90.png"/><Relationship Id="rId34" Type="http://schemas.openxmlformats.org/officeDocument/2006/relationships/image" Target="../media/image89.png"/><Relationship Id="rId33" Type="http://schemas.openxmlformats.org/officeDocument/2006/relationships/image" Target="../media/image88.png"/><Relationship Id="rId32" Type="http://schemas.openxmlformats.org/officeDocument/2006/relationships/image" Target="../media/image87.png"/><Relationship Id="rId31" Type="http://schemas.openxmlformats.org/officeDocument/2006/relationships/image" Target="../media/image86.png"/><Relationship Id="rId30" Type="http://schemas.openxmlformats.org/officeDocument/2006/relationships/image" Target="../media/image85.png"/><Relationship Id="rId3" Type="http://schemas.openxmlformats.org/officeDocument/2006/relationships/image" Target="../media/image58.jpeg"/><Relationship Id="rId29" Type="http://schemas.openxmlformats.org/officeDocument/2006/relationships/image" Target="../media/image84.png"/><Relationship Id="rId28" Type="http://schemas.openxmlformats.org/officeDocument/2006/relationships/image" Target="../media/image83.png"/><Relationship Id="rId27" Type="http://schemas.openxmlformats.org/officeDocument/2006/relationships/image" Target="../media/image82.png"/><Relationship Id="rId26" Type="http://schemas.openxmlformats.org/officeDocument/2006/relationships/image" Target="../media/image81.png"/><Relationship Id="rId25" Type="http://schemas.openxmlformats.org/officeDocument/2006/relationships/image" Target="../media/image80.png"/><Relationship Id="rId24" Type="http://schemas.openxmlformats.org/officeDocument/2006/relationships/image" Target="../media/image79.png"/><Relationship Id="rId23" Type="http://schemas.openxmlformats.org/officeDocument/2006/relationships/image" Target="../media/image78.png"/><Relationship Id="rId22" Type="http://schemas.openxmlformats.org/officeDocument/2006/relationships/image" Target="../media/image77.png"/><Relationship Id="rId21" Type="http://schemas.openxmlformats.org/officeDocument/2006/relationships/image" Target="../media/image76.png"/><Relationship Id="rId20" Type="http://schemas.openxmlformats.org/officeDocument/2006/relationships/image" Target="../media/image75.png"/><Relationship Id="rId2" Type="http://schemas.openxmlformats.org/officeDocument/2006/relationships/image" Target="../media/image57.jpeg"/><Relationship Id="rId19" Type="http://schemas.openxmlformats.org/officeDocument/2006/relationships/image" Target="../media/image74.png"/><Relationship Id="rId18" Type="http://schemas.openxmlformats.org/officeDocument/2006/relationships/image" Target="../media/image73.png"/><Relationship Id="rId17" Type="http://schemas.openxmlformats.org/officeDocument/2006/relationships/image" Target="../media/image72.png"/><Relationship Id="rId16" Type="http://schemas.openxmlformats.org/officeDocument/2006/relationships/image" Target="../media/image71.png"/><Relationship Id="rId15" Type="http://schemas.openxmlformats.org/officeDocument/2006/relationships/image" Target="../media/image70.png"/><Relationship Id="rId14" Type="http://schemas.openxmlformats.org/officeDocument/2006/relationships/image" Target="../media/image69.jpeg"/><Relationship Id="rId13" Type="http://schemas.openxmlformats.org/officeDocument/2006/relationships/image" Target="../media/image68.jpeg"/><Relationship Id="rId12" Type="http://schemas.openxmlformats.org/officeDocument/2006/relationships/image" Target="../media/image67.png"/><Relationship Id="rId11" Type="http://schemas.openxmlformats.org/officeDocument/2006/relationships/image" Target="../media/image66.emf"/><Relationship Id="rId10" Type="http://schemas.openxmlformats.org/officeDocument/2006/relationships/image" Target="../media/image65.emf"/><Relationship Id="rId1" Type="http://schemas.openxmlformats.org/officeDocument/2006/relationships/image" Target="../media/image56.jpeg"/></Relationships>
</file>

<file path=xl/drawings/_rels/drawing6.xml.rels><?xml version="1.0" encoding="UTF-8" standalone="yes"?>
<Relationships xmlns="http://schemas.openxmlformats.org/package/2006/relationships"><Relationship Id="rId8" Type="http://schemas.openxmlformats.org/officeDocument/2006/relationships/image" Target="../media/image102.png"/><Relationship Id="rId7" Type="http://schemas.openxmlformats.org/officeDocument/2006/relationships/image" Target="../media/image101.png"/><Relationship Id="rId6" Type="http://schemas.openxmlformats.org/officeDocument/2006/relationships/image" Target="../media/image100.png"/><Relationship Id="rId5" Type="http://schemas.openxmlformats.org/officeDocument/2006/relationships/image" Target="../media/image99.png"/><Relationship Id="rId4" Type="http://schemas.openxmlformats.org/officeDocument/2006/relationships/image" Target="../media/image98.png"/><Relationship Id="rId3" Type="http://schemas.openxmlformats.org/officeDocument/2006/relationships/image" Target="../media/image97.png"/><Relationship Id="rId2" Type="http://schemas.openxmlformats.org/officeDocument/2006/relationships/image" Target="../media/image96.png"/><Relationship Id="rId1" Type="http://schemas.openxmlformats.org/officeDocument/2006/relationships/image" Target="../media/image95.png"/></Relationships>
</file>

<file path=xl/drawings/_rels/drawing7.xml.rels><?xml version="1.0" encoding="UTF-8" standalone="yes"?>
<Relationships xmlns="http://schemas.openxmlformats.org/package/2006/relationships"><Relationship Id="rId9" Type="http://schemas.openxmlformats.org/officeDocument/2006/relationships/image" Target="../media/image111.png"/><Relationship Id="rId8" Type="http://schemas.openxmlformats.org/officeDocument/2006/relationships/image" Target="../media/image110.jpeg"/><Relationship Id="rId7" Type="http://schemas.openxmlformats.org/officeDocument/2006/relationships/image" Target="../media/image109.jpeg"/><Relationship Id="rId6" Type="http://schemas.openxmlformats.org/officeDocument/2006/relationships/image" Target="../media/image108.jpeg"/><Relationship Id="rId5" Type="http://schemas.openxmlformats.org/officeDocument/2006/relationships/image" Target="../media/image107.GIF"/><Relationship Id="rId4" Type="http://schemas.openxmlformats.org/officeDocument/2006/relationships/image" Target="../media/image106.jpeg"/><Relationship Id="rId3" Type="http://schemas.openxmlformats.org/officeDocument/2006/relationships/image" Target="../media/image105.png"/><Relationship Id="rId2" Type="http://schemas.openxmlformats.org/officeDocument/2006/relationships/image" Target="../media/image104.png"/><Relationship Id="rId16" Type="http://schemas.openxmlformats.org/officeDocument/2006/relationships/image" Target="../media/image118.jpeg"/><Relationship Id="rId15" Type="http://schemas.openxmlformats.org/officeDocument/2006/relationships/image" Target="../media/image117.jpeg"/><Relationship Id="rId14" Type="http://schemas.openxmlformats.org/officeDocument/2006/relationships/image" Target="../media/image116.png"/><Relationship Id="rId13" Type="http://schemas.openxmlformats.org/officeDocument/2006/relationships/image" Target="../media/image115.jpeg"/><Relationship Id="rId12" Type="http://schemas.openxmlformats.org/officeDocument/2006/relationships/image" Target="../media/image114.jpeg"/><Relationship Id="rId11" Type="http://schemas.openxmlformats.org/officeDocument/2006/relationships/image" Target="../media/image113.jpeg"/><Relationship Id="rId10" Type="http://schemas.openxmlformats.org/officeDocument/2006/relationships/image" Target="../media/image112.png"/><Relationship Id="rId1" Type="http://schemas.openxmlformats.org/officeDocument/2006/relationships/image" Target="../media/image103.jpeg"/></Relationships>
</file>

<file path=xl/drawings/_rels/drawing8.xml.rels><?xml version="1.0" encoding="UTF-8" standalone="yes"?>
<Relationships xmlns="http://schemas.openxmlformats.org/package/2006/relationships"><Relationship Id="rId5" Type="http://schemas.openxmlformats.org/officeDocument/2006/relationships/image" Target="../media/image123.png"/><Relationship Id="rId4" Type="http://schemas.openxmlformats.org/officeDocument/2006/relationships/image" Target="../media/image122.png"/><Relationship Id="rId3" Type="http://schemas.openxmlformats.org/officeDocument/2006/relationships/image" Target="../media/image121.png"/><Relationship Id="rId2" Type="http://schemas.openxmlformats.org/officeDocument/2006/relationships/image" Target="../media/image120.png"/><Relationship Id="rId1" Type="http://schemas.openxmlformats.org/officeDocument/2006/relationships/image" Target="../media/image119.png"/></Relationships>
</file>

<file path=xl/drawings/_rels/drawing9.xml.rels><?xml version="1.0" encoding="UTF-8" standalone="yes"?>
<Relationships xmlns="http://schemas.openxmlformats.org/package/2006/relationships"><Relationship Id="rId9" Type="http://schemas.openxmlformats.org/officeDocument/2006/relationships/image" Target="../media/image132.jpeg"/><Relationship Id="rId8" Type="http://schemas.openxmlformats.org/officeDocument/2006/relationships/image" Target="../media/image131.jpeg"/><Relationship Id="rId7" Type="http://schemas.openxmlformats.org/officeDocument/2006/relationships/image" Target="../media/image130.jpeg"/><Relationship Id="rId6" Type="http://schemas.openxmlformats.org/officeDocument/2006/relationships/image" Target="../media/image129.jpeg"/><Relationship Id="rId5" Type="http://schemas.openxmlformats.org/officeDocument/2006/relationships/image" Target="../media/image128.jpeg"/><Relationship Id="rId4" Type="http://schemas.openxmlformats.org/officeDocument/2006/relationships/image" Target="../media/image127.jpeg"/><Relationship Id="rId3" Type="http://schemas.openxmlformats.org/officeDocument/2006/relationships/image" Target="../media/image126.jpeg"/><Relationship Id="rId25" Type="http://schemas.openxmlformats.org/officeDocument/2006/relationships/image" Target="../media/image148.wmf"/><Relationship Id="rId24" Type="http://schemas.openxmlformats.org/officeDocument/2006/relationships/image" Target="../media/image147.png"/><Relationship Id="rId23" Type="http://schemas.openxmlformats.org/officeDocument/2006/relationships/image" Target="../media/image146.png"/><Relationship Id="rId22" Type="http://schemas.openxmlformats.org/officeDocument/2006/relationships/image" Target="../media/image145.png"/><Relationship Id="rId21" Type="http://schemas.openxmlformats.org/officeDocument/2006/relationships/image" Target="../media/image144.png"/><Relationship Id="rId20" Type="http://schemas.openxmlformats.org/officeDocument/2006/relationships/image" Target="../media/image143.jpeg"/><Relationship Id="rId2" Type="http://schemas.openxmlformats.org/officeDocument/2006/relationships/image" Target="../media/image125.jpeg"/><Relationship Id="rId19" Type="http://schemas.openxmlformats.org/officeDocument/2006/relationships/image" Target="../media/image142.jpeg"/><Relationship Id="rId18" Type="http://schemas.openxmlformats.org/officeDocument/2006/relationships/image" Target="../media/image141.png"/><Relationship Id="rId17" Type="http://schemas.openxmlformats.org/officeDocument/2006/relationships/image" Target="../media/image140.jpeg"/><Relationship Id="rId16" Type="http://schemas.openxmlformats.org/officeDocument/2006/relationships/image" Target="../media/image139.png"/><Relationship Id="rId15" Type="http://schemas.openxmlformats.org/officeDocument/2006/relationships/image" Target="../media/image138.jpeg"/><Relationship Id="rId14" Type="http://schemas.openxmlformats.org/officeDocument/2006/relationships/image" Target="../media/image137.jpeg"/><Relationship Id="rId13" Type="http://schemas.openxmlformats.org/officeDocument/2006/relationships/image" Target="../media/image136.jpeg"/><Relationship Id="rId12" Type="http://schemas.openxmlformats.org/officeDocument/2006/relationships/image" Target="../media/image135.png"/><Relationship Id="rId11" Type="http://schemas.openxmlformats.org/officeDocument/2006/relationships/image" Target="../media/image134.png"/><Relationship Id="rId10" Type="http://schemas.openxmlformats.org/officeDocument/2006/relationships/image" Target="../media/image133.jpeg"/><Relationship Id="rId1" Type="http://schemas.openxmlformats.org/officeDocument/2006/relationships/image" Target="../media/image124.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149.wmf"/></Relationships>
</file>

<file path=xl/drawings/_rels/drawing11.xml.rels><?xml version="1.0" encoding="UTF-8" standalone="yes"?>
<Relationships xmlns="http://schemas.openxmlformats.org/package/2006/relationships"><Relationship Id="rId9" Type="http://schemas.openxmlformats.org/officeDocument/2006/relationships/image" Target="../media/image158.png"/><Relationship Id="rId8" Type="http://schemas.openxmlformats.org/officeDocument/2006/relationships/image" Target="../media/image157.png"/><Relationship Id="rId7" Type="http://schemas.openxmlformats.org/officeDocument/2006/relationships/image" Target="../media/image156.png"/><Relationship Id="rId6" Type="http://schemas.openxmlformats.org/officeDocument/2006/relationships/image" Target="../media/image155.png"/><Relationship Id="rId5" Type="http://schemas.openxmlformats.org/officeDocument/2006/relationships/image" Target="../media/image154.jpeg"/><Relationship Id="rId4" Type="http://schemas.openxmlformats.org/officeDocument/2006/relationships/image" Target="../media/image153.jpeg"/><Relationship Id="rId3" Type="http://schemas.openxmlformats.org/officeDocument/2006/relationships/image" Target="../media/image152.jpeg"/><Relationship Id="rId2" Type="http://schemas.openxmlformats.org/officeDocument/2006/relationships/image" Target="../media/image151.jpeg"/><Relationship Id="rId12" Type="http://schemas.openxmlformats.org/officeDocument/2006/relationships/image" Target="../media/image161.jpeg"/><Relationship Id="rId11" Type="http://schemas.openxmlformats.org/officeDocument/2006/relationships/image" Target="../media/image160.png"/><Relationship Id="rId10" Type="http://schemas.openxmlformats.org/officeDocument/2006/relationships/image" Target="../media/image159.png"/><Relationship Id="rId1" Type="http://schemas.openxmlformats.org/officeDocument/2006/relationships/image" Target="../media/image150.jpeg"/></Relationships>
</file>

<file path=xl/drawings/_rels/drawing12.xml.rels><?xml version="1.0" encoding="UTF-8" standalone="yes"?>
<Relationships xmlns="http://schemas.openxmlformats.org/package/2006/relationships"><Relationship Id="rId9" Type="http://schemas.openxmlformats.org/officeDocument/2006/relationships/image" Target="../media/image170.jpeg"/><Relationship Id="rId8" Type="http://schemas.openxmlformats.org/officeDocument/2006/relationships/image" Target="../media/image169.jpeg"/><Relationship Id="rId7" Type="http://schemas.openxmlformats.org/officeDocument/2006/relationships/image" Target="../media/image168.png"/><Relationship Id="rId6" Type="http://schemas.openxmlformats.org/officeDocument/2006/relationships/image" Target="../media/image167.png"/><Relationship Id="rId5" Type="http://schemas.openxmlformats.org/officeDocument/2006/relationships/image" Target="../media/image166.emf"/><Relationship Id="rId4" Type="http://schemas.openxmlformats.org/officeDocument/2006/relationships/image" Target="../media/image165.jpeg"/><Relationship Id="rId3" Type="http://schemas.openxmlformats.org/officeDocument/2006/relationships/image" Target="../media/image164.jpeg"/><Relationship Id="rId2" Type="http://schemas.openxmlformats.org/officeDocument/2006/relationships/image" Target="../media/image163.jpeg"/><Relationship Id="rId11" Type="http://schemas.openxmlformats.org/officeDocument/2006/relationships/image" Target="../media/image172.jpeg"/><Relationship Id="rId10" Type="http://schemas.openxmlformats.org/officeDocument/2006/relationships/image" Target="../media/image171.jpeg"/><Relationship Id="rId1" Type="http://schemas.openxmlformats.org/officeDocument/2006/relationships/image" Target="../media/image162.jpeg"/></Relationships>
</file>

<file path=xl/drawings/_rels/drawing13.xml.rels><?xml version="1.0" encoding="UTF-8" standalone="yes"?>
<Relationships xmlns="http://schemas.openxmlformats.org/package/2006/relationships"><Relationship Id="rId3" Type="http://schemas.openxmlformats.org/officeDocument/2006/relationships/image" Target="../media/image175.png"/><Relationship Id="rId2" Type="http://schemas.openxmlformats.org/officeDocument/2006/relationships/image" Target="../media/image174.jpeg"/><Relationship Id="rId1" Type="http://schemas.openxmlformats.org/officeDocument/2006/relationships/image" Target="../media/image173.jpeg"/></Relationships>
</file>

<file path=xl/drawings/_rels/drawing14.xml.rels><?xml version="1.0" encoding="UTF-8" standalone="yes"?>
<Relationships xmlns="http://schemas.openxmlformats.org/package/2006/relationships"><Relationship Id="rId9" Type="http://schemas.openxmlformats.org/officeDocument/2006/relationships/image" Target="../media/image183.GIF"/><Relationship Id="rId8" Type="http://schemas.openxmlformats.org/officeDocument/2006/relationships/image" Target="../media/image182.jpeg"/><Relationship Id="rId7" Type="http://schemas.openxmlformats.org/officeDocument/2006/relationships/image" Target="../media/image181.jpeg"/><Relationship Id="rId6" Type="http://schemas.openxmlformats.org/officeDocument/2006/relationships/image" Target="../media/image180.jpeg"/><Relationship Id="rId5" Type="http://schemas.openxmlformats.org/officeDocument/2006/relationships/image" Target="../media/image179.jpeg"/><Relationship Id="rId45" Type="http://schemas.openxmlformats.org/officeDocument/2006/relationships/image" Target="../media/image218.jpeg"/><Relationship Id="rId44" Type="http://schemas.openxmlformats.org/officeDocument/2006/relationships/image" Target="../media/image217.jpeg"/><Relationship Id="rId43" Type="http://schemas.openxmlformats.org/officeDocument/2006/relationships/image" Target="../media/image216.png"/><Relationship Id="rId42" Type="http://schemas.openxmlformats.org/officeDocument/2006/relationships/image" Target="../media/image215.png"/><Relationship Id="rId41" Type="http://schemas.openxmlformats.org/officeDocument/2006/relationships/image" Target="../media/image214.png"/><Relationship Id="rId40" Type="http://schemas.openxmlformats.org/officeDocument/2006/relationships/image" Target="../media/image213.png"/><Relationship Id="rId4" Type="http://schemas.openxmlformats.org/officeDocument/2006/relationships/image" Target="../media/image178.jpeg"/><Relationship Id="rId39" Type="http://schemas.openxmlformats.org/officeDocument/2006/relationships/image" Target="../media/image212.jpeg"/><Relationship Id="rId38" Type="http://schemas.openxmlformats.org/officeDocument/2006/relationships/image" Target="../media/image211.jpeg"/><Relationship Id="rId37" Type="http://schemas.openxmlformats.org/officeDocument/2006/relationships/image" Target="../media/image210.jpeg"/><Relationship Id="rId36" Type="http://schemas.openxmlformats.org/officeDocument/2006/relationships/image" Target="../media/image209.jpeg"/><Relationship Id="rId35" Type="http://schemas.openxmlformats.org/officeDocument/2006/relationships/image" Target="../media/image208.jpeg"/><Relationship Id="rId34" Type="http://schemas.openxmlformats.org/officeDocument/2006/relationships/image" Target="../media/image207.png"/><Relationship Id="rId33" Type="http://schemas.openxmlformats.org/officeDocument/2006/relationships/image" Target="NULL" TargetMode="External"/><Relationship Id="rId32" Type="http://schemas.openxmlformats.org/officeDocument/2006/relationships/image" Target="../media/image206.jpeg"/><Relationship Id="rId31" Type="http://schemas.openxmlformats.org/officeDocument/2006/relationships/image" Target="../media/image205.png"/><Relationship Id="rId30" Type="http://schemas.openxmlformats.org/officeDocument/2006/relationships/image" Target="../media/image204.png"/><Relationship Id="rId3" Type="http://schemas.openxmlformats.org/officeDocument/2006/relationships/image" Target="../media/image177.jpeg"/><Relationship Id="rId29" Type="http://schemas.openxmlformats.org/officeDocument/2006/relationships/image" Target="../media/image203.jpeg"/><Relationship Id="rId28" Type="http://schemas.openxmlformats.org/officeDocument/2006/relationships/image" Target="../media/image202.png"/><Relationship Id="rId27" Type="http://schemas.openxmlformats.org/officeDocument/2006/relationships/image" Target="../media/image201.png"/><Relationship Id="rId26" Type="http://schemas.openxmlformats.org/officeDocument/2006/relationships/image" Target="../media/image200.jpeg"/><Relationship Id="rId25" Type="http://schemas.openxmlformats.org/officeDocument/2006/relationships/image" Target="../media/image199.emf"/><Relationship Id="rId24" Type="http://schemas.openxmlformats.org/officeDocument/2006/relationships/image" Target="../media/image198.GIF"/><Relationship Id="rId23" Type="http://schemas.openxmlformats.org/officeDocument/2006/relationships/image" Target="../media/image197.jpeg"/><Relationship Id="rId22" Type="http://schemas.openxmlformats.org/officeDocument/2006/relationships/image" Target="../media/image196.jpeg"/><Relationship Id="rId21" Type="http://schemas.openxmlformats.org/officeDocument/2006/relationships/image" Target="../media/image195.jpeg"/><Relationship Id="rId20" Type="http://schemas.openxmlformats.org/officeDocument/2006/relationships/image" Target="../media/image194.jpeg"/><Relationship Id="rId2" Type="http://schemas.openxmlformats.org/officeDocument/2006/relationships/image" Target="../media/image176.jpeg"/><Relationship Id="rId19" Type="http://schemas.openxmlformats.org/officeDocument/2006/relationships/image" Target="../media/image193.jpeg"/><Relationship Id="rId18" Type="http://schemas.openxmlformats.org/officeDocument/2006/relationships/image" Target="../media/image192.jpeg"/><Relationship Id="rId17" Type="http://schemas.openxmlformats.org/officeDocument/2006/relationships/image" Target="../media/image191.jpeg"/><Relationship Id="rId16" Type="http://schemas.openxmlformats.org/officeDocument/2006/relationships/image" Target="../media/image190.jpeg"/><Relationship Id="rId15" Type="http://schemas.openxmlformats.org/officeDocument/2006/relationships/image" Target="../media/image189.jpeg"/><Relationship Id="rId14" Type="http://schemas.openxmlformats.org/officeDocument/2006/relationships/image" Target="../media/image188.jpeg"/><Relationship Id="rId13" Type="http://schemas.openxmlformats.org/officeDocument/2006/relationships/image" Target="../media/image187.jpeg"/><Relationship Id="rId12" Type="http://schemas.openxmlformats.org/officeDocument/2006/relationships/image" Target="../media/image186.jpeg"/><Relationship Id="rId11" Type="http://schemas.openxmlformats.org/officeDocument/2006/relationships/image" Target="../media/image185.jpeg"/><Relationship Id="rId10" Type="http://schemas.openxmlformats.org/officeDocument/2006/relationships/image" Target="../media/image184.jpeg"/><Relationship Id="rId1" Type="http://schemas.openxmlformats.org/officeDocument/2006/relationships/image" Target="../media/image19.png"/></Relationships>
</file>

<file path=xl/drawings/_rels/drawing15.xml.rels><?xml version="1.0" encoding="UTF-8" standalone="yes"?>
<Relationships xmlns="http://schemas.openxmlformats.org/package/2006/relationships"><Relationship Id="rId9" Type="http://schemas.openxmlformats.org/officeDocument/2006/relationships/image" Target="../media/image227.jpeg"/><Relationship Id="rId8" Type="http://schemas.openxmlformats.org/officeDocument/2006/relationships/image" Target="../media/image226.png"/><Relationship Id="rId7" Type="http://schemas.openxmlformats.org/officeDocument/2006/relationships/image" Target="../media/image225.png"/><Relationship Id="rId6" Type="http://schemas.openxmlformats.org/officeDocument/2006/relationships/image" Target="../media/image224.png"/><Relationship Id="rId5" Type="http://schemas.openxmlformats.org/officeDocument/2006/relationships/image" Target="../media/image223.jpeg"/><Relationship Id="rId4" Type="http://schemas.openxmlformats.org/officeDocument/2006/relationships/image" Target="../media/image222.emf"/><Relationship Id="rId3" Type="http://schemas.openxmlformats.org/officeDocument/2006/relationships/image" Target="../media/image221.jpeg"/><Relationship Id="rId29" Type="http://schemas.openxmlformats.org/officeDocument/2006/relationships/image" Target="../media/image247.wmf"/><Relationship Id="rId28" Type="http://schemas.openxmlformats.org/officeDocument/2006/relationships/image" Target="../media/image246.png"/><Relationship Id="rId27" Type="http://schemas.openxmlformats.org/officeDocument/2006/relationships/image" Target="../media/image245.jpeg"/><Relationship Id="rId26" Type="http://schemas.openxmlformats.org/officeDocument/2006/relationships/image" Target="../media/image244.png"/><Relationship Id="rId25" Type="http://schemas.openxmlformats.org/officeDocument/2006/relationships/image" Target="../media/image243.png"/><Relationship Id="rId24" Type="http://schemas.openxmlformats.org/officeDocument/2006/relationships/image" Target="../media/image242.png"/><Relationship Id="rId23" Type="http://schemas.openxmlformats.org/officeDocument/2006/relationships/image" Target="../media/image241.png"/><Relationship Id="rId22" Type="http://schemas.openxmlformats.org/officeDocument/2006/relationships/image" Target="../media/image240.png"/><Relationship Id="rId21" Type="http://schemas.openxmlformats.org/officeDocument/2006/relationships/image" Target="../media/image239.png"/><Relationship Id="rId20" Type="http://schemas.openxmlformats.org/officeDocument/2006/relationships/image" Target="../media/image238.png"/><Relationship Id="rId2" Type="http://schemas.openxmlformats.org/officeDocument/2006/relationships/image" Target="../media/image220.emf"/><Relationship Id="rId19" Type="http://schemas.openxmlformats.org/officeDocument/2006/relationships/image" Target="../media/image237.png"/><Relationship Id="rId18" Type="http://schemas.openxmlformats.org/officeDocument/2006/relationships/image" Target="../media/image236.png"/><Relationship Id="rId17" Type="http://schemas.openxmlformats.org/officeDocument/2006/relationships/image" Target="../media/image235.png"/><Relationship Id="rId16" Type="http://schemas.openxmlformats.org/officeDocument/2006/relationships/image" Target="../media/image234.png"/><Relationship Id="rId15" Type="http://schemas.openxmlformats.org/officeDocument/2006/relationships/image" Target="../media/image233.png"/><Relationship Id="rId14" Type="http://schemas.openxmlformats.org/officeDocument/2006/relationships/image" Target="../media/image232.png"/><Relationship Id="rId13" Type="http://schemas.openxmlformats.org/officeDocument/2006/relationships/image" Target="../media/image231.png"/><Relationship Id="rId12" Type="http://schemas.openxmlformats.org/officeDocument/2006/relationships/image" Target="../media/image230.png"/><Relationship Id="rId11" Type="http://schemas.openxmlformats.org/officeDocument/2006/relationships/image" Target="../media/image229.png"/><Relationship Id="rId10" Type="http://schemas.openxmlformats.org/officeDocument/2006/relationships/image" Target="../media/image228.emf"/><Relationship Id="rId1" Type="http://schemas.openxmlformats.org/officeDocument/2006/relationships/image" Target="../media/image219.emf"/></Relationships>
</file>

<file path=xl/drawings/_rels/drawing16.xml.rels><?xml version="1.0" encoding="UTF-8" standalone="yes"?>
<Relationships xmlns="http://schemas.openxmlformats.org/package/2006/relationships"><Relationship Id="rId9" Type="http://schemas.openxmlformats.org/officeDocument/2006/relationships/image" Target="../media/image256.jpeg"/><Relationship Id="rId8" Type="http://schemas.openxmlformats.org/officeDocument/2006/relationships/image" Target="../media/image255.jpeg"/><Relationship Id="rId7" Type="http://schemas.openxmlformats.org/officeDocument/2006/relationships/image" Target="../media/image254.jpeg"/><Relationship Id="rId6" Type="http://schemas.openxmlformats.org/officeDocument/2006/relationships/image" Target="../media/image253.jpeg"/><Relationship Id="rId5" Type="http://schemas.openxmlformats.org/officeDocument/2006/relationships/image" Target="../media/image252.jpeg"/><Relationship Id="rId48" Type="http://schemas.openxmlformats.org/officeDocument/2006/relationships/image" Target="../media/image295.png"/><Relationship Id="rId47" Type="http://schemas.openxmlformats.org/officeDocument/2006/relationships/image" Target="../media/image294.jpeg"/><Relationship Id="rId46" Type="http://schemas.openxmlformats.org/officeDocument/2006/relationships/image" Target="../media/image293.jpeg"/><Relationship Id="rId45" Type="http://schemas.openxmlformats.org/officeDocument/2006/relationships/image" Target="../media/image292.jpeg"/><Relationship Id="rId44" Type="http://schemas.openxmlformats.org/officeDocument/2006/relationships/image" Target="../media/image291.jpeg"/><Relationship Id="rId43" Type="http://schemas.openxmlformats.org/officeDocument/2006/relationships/image" Target="../media/image290.jpeg"/><Relationship Id="rId42" Type="http://schemas.openxmlformats.org/officeDocument/2006/relationships/image" Target="../media/image289.png"/><Relationship Id="rId41" Type="http://schemas.openxmlformats.org/officeDocument/2006/relationships/image" Target="../media/image288.emf"/><Relationship Id="rId40" Type="http://schemas.openxmlformats.org/officeDocument/2006/relationships/image" Target="../media/image287.emf"/><Relationship Id="rId4" Type="http://schemas.openxmlformats.org/officeDocument/2006/relationships/image" Target="../media/image251.jpeg"/><Relationship Id="rId39" Type="http://schemas.openxmlformats.org/officeDocument/2006/relationships/image" Target="../media/image286.png"/><Relationship Id="rId38" Type="http://schemas.openxmlformats.org/officeDocument/2006/relationships/image" Target="../media/image285.png"/><Relationship Id="rId37" Type="http://schemas.openxmlformats.org/officeDocument/2006/relationships/image" Target="../media/image284.png"/><Relationship Id="rId36" Type="http://schemas.openxmlformats.org/officeDocument/2006/relationships/image" Target="../media/image283.png"/><Relationship Id="rId35" Type="http://schemas.openxmlformats.org/officeDocument/2006/relationships/image" Target="../media/image282.png"/><Relationship Id="rId34" Type="http://schemas.openxmlformats.org/officeDocument/2006/relationships/image" Target="../media/image281.png"/><Relationship Id="rId33" Type="http://schemas.openxmlformats.org/officeDocument/2006/relationships/image" Target="../media/image280.png"/><Relationship Id="rId32" Type="http://schemas.openxmlformats.org/officeDocument/2006/relationships/image" Target="../media/image279.jpeg"/><Relationship Id="rId31" Type="http://schemas.openxmlformats.org/officeDocument/2006/relationships/image" Target="../media/image278.jpeg"/><Relationship Id="rId30" Type="http://schemas.openxmlformats.org/officeDocument/2006/relationships/image" Target="../media/image277.png"/><Relationship Id="rId3" Type="http://schemas.openxmlformats.org/officeDocument/2006/relationships/image" Target="../media/image250.jpeg"/><Relationship Id="rId29" Type="http://schemas.openxmlformats.org/officeDocument/2006/relationships/image" Target="../media/image276.png"/><Relationship Id="rId28" Type="http://schemas.openxmlformats.org/officeDocument/2006/relationships/image" Target="../media/image275.png"/><Relationship Id="rId27" Type="http://schemas.openxmlformats.org/officeDocument/2006/relationships/image" Target="../media/image274.png"/><Relationship Id="rId26" Type="http://schemas.openxmlformats.org/officeDocument/2006/relationships/image" Target="../media/image273.png"/><Relationship Id="rId25" Type="http://schemas.openxmlformats.org/officeDocument/2006/relationships/image" Target="../media/image272.png"/><Relationship Id="rId24" Type="http://schemas.openxmlformats.org/officeDocument/2006/relationships/image" Target="../media/image271.png"/><Relationship Id="rId23" Type="http://schemas.openxmlformats.org/officeDocument/2006/relationships/image" Target="../media/image270.png"/><Relationship Id="rId22" Type="http://schemas.openxmlformats.org/officeDocument/2006/relationships/image" Target="../media/image269.png"/><Relationship Id="rId21" Type="http://schemas.openxmlformats.org/officeDocument/2006/relationships/image" Target="../media/image268.png"/><Relationship Id="rId20" Type="http://schemas.openxmlformats.org/officeDocument/2006/relationships/image" Target="../media/image267.png"/><Relationship Id="rId2" Type="http://schemas.openxmlformats.org/officeDocument/2006/relationships/image" Target="../media/image249.jpeg"/><Relationship Id="rId19" Type="http://schemas.openxmlformats.org/officeDocument/2006/relationships/image" Target="../media/image266.png"/><Relationship Id="rId18" Type="http://schemas.openxmlformats.org/officeDocument/2006/relationships/image" Target="../media/image265.png"/><Relationship Id="rId17" Type="http://schemas.openxmlformats.org/officeDocument/2006/relationships/image" Target="../media/image264.jpeg"/><Relationship Id="rId16" Type="http://schemas.openxmlformats.org/officeDocument/2006/relationships/image" Target="../media/image263.jpeg"/><Relationship Id="rId15" Type="http://schemas.openxmlformats.org/officeDocument/2006/relationships/image" Target="../media/image262.jpeg"/><Relationship Id="rId14" Type="http://schemas.openxmlformats.org/officeDocument/2006/relationships/image" Target="../media/image261.jpeg"/><Relationship Id="rId13" Type="http://schemas.openxmlformats.org/officeDocument/2006/relationships/image" Target="../media/image260.jpeg"/><Relationship Id="rId12" Type="http://schemas.openxmlformats.org/officeDocument/2006/relationships/image" Target="../media/image259.jpeg"/><Relationship Id="rId11" Type="http://schemas.openxmlformats.org/officeDocument/2006/relationships/image" Target="../media/image258.jpeg"/><Relationship Id="rId10" Type="http://schemas.openxmlformats.org/officeDocument/2006/relationships/image" Target="../media/image257.jpeg"/><Relationship Id="rId1" Type="http://schemas.openxmlformats.org/officeDocument/2006/relationships/image" Target="../media/image248.jpeg"/></Relationships>
</file>

<file path=xl/drawings/_rels/drawing17.xml.rels><?xml version="1.0" encoding="UTF-8" standalone="yes"?>
<Relationships xmlns="http://schemas.openxmlformats.org/package/2006/relationships"><Relationship Id="rId99" Type="http://schemas.openxmlformats.org/officeDocument/2006/relationships/image" Target="../media/image394.jpeg"/><Relationship Id="rId98" Type="http://schemas.openxmlformats.org/officeDocument/2006/relationships/image" Target="../media/image393.jpeg"/><Relationship Id="rId97" Type="http://schemas.openxmlformats.org/officeDocument/2006/relationships/image" Target="../media/image392.png"/><Relationship Id="rId96" Type="http://schemas.openxmlformats.org/officeDocument/2006/relationships/image" Target="../media/image391.jpeg"/><Relationship Id="rId95" Type="http://schemas.openxmlformats.org/officeDocument/2006/relationships/image" Target="../media/image390.jpeg"/><Relationship Id="rId94" Type="http://schemas.openxmlformats.org/officeDocument/2006/relationships/image" Target="../media/image389.jpeg"/><Relationship Id="rId93" Type="http://schemas.openxmlformats.org/officeDocument/2006/relationships/image" Target="../media/image388.jpeg"/><Relationship Id="rId92" Type="http://schemas.openxmlformats.org/officeDocument/2006/relationships/image" Target="../media/image387.png"/><Relationship Id="rId91" Type="http://schemas.openxmlformats.org/officeDocument/2006/relationships/image" Target="../media/image386.png"/><Relationship Id="rId90" Type="http://schemas.openxmlformats.org/officeDocument/2006/relationships/image" Target="../media/image385.png"/><Relationship Id="rId9" Type="http://schemas.openxmlformats.org/officeDocument/2006/relationships/image" Target="../media/image304.png"/><Relationship Id="rId89" Type="http://schemas.openxmlformats.org/officeDocument/2006/relationships/image" Target="../media/image384.png"/><Relationship Id="rId88" Type="http://schemas.openxmlformats.org/officeDocument/2006/relationships/image" Target="../media/image383.png"/><Relationship Id="rId87" Type="http://schemas.openxmlformats.org/officeDocument/2006/relationships/image" Target="../media/image382.png"/><Relationship Id="rId86" Type="http://schemas.openxmlformats.org/officeDocument/2006/relationships/image" Target="../media/image381.png"/><Relationship Id="rId85" Type="http://schemas.openxmlformats.org/officeDocument/2006/relationships/image" Target="../media/image380.png"/><Relationship Id="rId84" Type="http://schemas.openxmlformats.org/officeDocument/2006/relationships/image" Target="../media/image379.png"/><Relationship Id="rId83" Type="http://schemas.openxmlformats.org/officeDocument/2006/relationships/image" Target="../media/image378.png"/><Relationship Id="rId82" Type="http://schemas.openxmlformats.org/officeDocument/2006/relationships/image" Target="../media/image377.png"/><Relationship Id="rId81" Type="http://schemas.openxmlformats.org/officeDocument/2006/relationships/image" Target="../media/image376.png"/><Relationship Id="rId80" Type="http://schemas.openxmlformats.org/officeDocument/2006/relationships/image" Target="../media/image375.png"/><Relationship Id="rId8" Type="http://schemas.openxmlformats.org/officeDocument/2006/relationships/image" Target="../media/image303.png"/><Relationship Id="rId79" Type="http://schemas.openxmlformats.org/officeDocument/2006/relationships/image" Target="../media/image374.png"/><Relationship Id="rId78" Type="http://schemas.openxmlformats.org/officeDocument/2006/relationships/image" Target="../media/image373.png"/><Relationship Id="rId77" Type="http://schemas.openxmlformats.org/officeDocument/2006/relationships/image" Target="../media/image372.png"/><Relationship Id="rId76" Type="http://schemas.openxmlformats.org/officeDocument/2006/relationships/image" Target="../media/image371.png"/><Relationship Id="rId75" Type="http://schemas.openxmlformats.org/officeDocument/2006/relationships/image" Target="../media/image370.png"/><Relationship Id="rId74" Type="http://schemas.openxmlformats.org/officeDocument/2006/relationships/image" Target="../media/image369.png"/><Relationship Id="rId73" Type="http://schemas.openxmlformats.org/officeDocument/2006/relationships/image" Target="../media/image368.png"/><Relationship Id="rId72" Type="http://schemas.openxmlformats.org/officeDocument/2006/relationships/image" Target="../media/image367.png"/><Relationship Id="rId71" Type="http://schemas.openxmlformats.org/officeDocument/2006/relationships/image" Target="../media/image366.png"/><Relationship Id="rId70" Type="http://schemas.openxmlformats.org/officeDocument/2006/relationships/image" Target="../media/image365.png"/><Relationship Id="rId7" Type="http://schemas.openxmlformats.org/officeDocument/2006/relationships/image" Target="../media/image302.png"/><Relationship Id="rId69" Type="http://schemas.openxmlformats.org/officeDocument/2006/relationships/image" Target="../media/image364.png"/><Relationship Id="rId68" Type="http://schemas.openxmlformats.org/officeDocument/2006/relationships/image" Target="../media/image363.png"/><Relationship Id="rId67" Type="http://schemas.openxmlformats.org/officeDocument/2006/relationships/image" Target="../media/image362.png"/><Relationship Id="rId66" Type="http://schemas.openxmlformats.org/officeDocument/2006/relationships/image" Target="../media/image361.png"/><Relationship Id="rId65" Type="http://schemas.openxmlformats.org/officeDocument/2006/relationships/image" Target="../media/image360.png"/><Relationship Id="rId64" Type="http://schemas.openxmlformats.org/officeDocument/2006/relationships/image" Target="../media/image359.png"/><Relationship Id="rId63" Type="http://schemas.openxmlformats.org/officeDocument/2006/relationships/image" Target="../media/image358.png"/><Relationship Id="rId62" Type="http://schemas.openxmlformats.org/officeDocument/2006/relationships/image" Target="../media/image357.png"/><Relationship Id="rId61" Type="http://schemas.openxmlformats.org/officeDocument/2006/relationships/image" Target="../media/image356.png"/><Relationship Id="rId60" Type="http://schemas.openxmlformats.org/officeDocument/2006/relationships/image" Target="../media/image355.png"/><Relationship Id="rId6" Type="http://schemas.openxmlformats.org/officeDocument/2006/relationships/image" Target="../media/image301.png"/><Relationship Id="rId59" Type="http://schemas.openxmlformats.org/officeDocument/2006/relationships/image" Target="../media/image354.png"/><Relationship Id="rId58" Type="http://schemas.openxmlformats.org/officeDocument/2006/relationships/image" Target="../media/image353.png"/><Relationship Id="rId57" Type="http://schemas.openxmlformats.org/officeDocument/2006/relationships/image" Target="../media/image352.png"/><Relationship Id="rId56" Type="http://schemas.openxmlformats.org/officeDocument/2006/relationships/image" Target="../media/image351.png"/><Relationship Id="rId55" Type="http://schemas.openxmlformats.org/officeDocument/2006/relationships/image" Target="../media/image350.png"/><Relationship Id="rId54" Type="http://schemas.openxmlformats.org/officeDocument/2006/relationships/image" Target="../media/image349.png"/><Relationship Id="rId53" Type="http://schemas.openxmlformats.org/officeDocument/2006/relationships/image" Target="../media/image348.png"/><Relationship Id="rId52" Type="http://schemas.openxmlformats.org/officeDocument/2006/relationships/image" Target="../media/image347.png"/><Relationship Id="rId51" Type="http://schemas.openxmlformats.org/officeDocument/2006/relationships/image" Target="../media/image346.png"/><Relationship Id="rId50" Type="http://schemas.openxmlformats.org/officeDocument/2006/relationships/image" Target="../media/image345.png"/><Relationship Id="rId5" Type="http://schemas.openxmlformats.org/officeDocument/2006/relationships/image" Target="../media/image300.png"/><Relationship Id="rId49" Type="http://schemas.openxmlformats.org/officeDocument/2006/relationships/image" Target="../media/image344.png"/><Relationship Id="rId48" Type="http://schemas.openxmlformats.org/officeDocument/2006/relationships/image" Target="../media/image343.png"/><Relationship Id="rId47" Type="http://schemas.openxmlformats.org/officeDocument/2006/relationships/image" Target="../media/image342.png"/><Relationship Id="rId46" Type="http://schemas.openxmlformats.org/officeDocument/2006/relationships/image" Target="../media/image341.png"/><Relationship Id="rId45" Type="http://schemas.openxmlformats.org/officeDocument/2006/relationships/image" Target="../media/image340.png"/><Relationship Id="rId44" Type="http://schemas.openxmlformats.org/officeDocument/2006/relationships/image" Target="../media/image339.png"/><Relationship Id="rId43" Type="http://schemas.openxmlformats.org/officeDocument/2006/relationships/image" Target="../media/image338.png"/><Relationship Id="rId42" Type="http://schemas.openxmlformats.org/officeDocument/2006/relationships/image" Target="../media/image337.png"/><Relationship Id="rId41" Type="http://schemas.openxmlformats.org/officeDocument/2006/relationships/image" Target="../media/image336.png"/><Relationship Id="rId40" Type="http://schemas.openxmlformats.org/officeDocument/2006/relationships/image" Target="../media/image335.png"/><Relationship Id="rId4" Type="http://schemas.openxmlformats.org/officeDocument/2006/relationships/image" Target="../media/image299.png"/><Relationship Id="rId39" Type="http://schemas.openxmlformats.org/officeDocument/2006/relationships/image" Target="../media/image334.png"/><Relationship Id="rId38" Type="http://schemas.openxmlformats.org/officeDocument/2006/relationships/image" Target="../media/image333.png"/><Relationship Id="rId37" Type="http://schemas.openxmlformats.org/officeDocument/2006/relationships/image" Target="../media/image332.png"/><Relationship Id="rId36" Type="http://schemas.openxmlformats.org/officeDocument/2006/relationships/image" Target="../media/image331.png"/><Relationship Id="rId35" Type="http://schemas.openxmlformats.org/officeDocument/2006/relationships/image" Target="../media/image330.png"/><Relationship Id="rId34" Type="http://schemas.openxmlformats.org/officeDocument/2006/relationships/image" Target="../media/image329.png"/><Relationship Id="rId33" Type="http://schemas.openxmlformats.org/officeDocument/2006/relationships/image" Target="../media/image328.png"/><Relationship Id="rId32" Type="http://schemas.openxmlformats.org/officeDocument/2006/relationships/image" Target="../media/image327.png"/><Relationship Id="rId31" Type="http://schemas.openxmlformats.org/officeDocument/2006/relationships/image" Target="../media/image326.png"/><Relationship Id="rId30" Type="http://schemas.openxmlformats.org/officeDocument/2006/relationships/image" Target="../media/image325.png"/><Relationship Id="rId3" Type="http://schemas.openxmlformats.org/officeDocument/2006/relationships/image" Target="../media/image298.png"/><Relationship Id="rId29" Type="http://schemas.openxmlformats.org/officeDocument/2006/relationships/image" Target="../media/image324.png"/><Relationship Id="rId28" Type="http://schemas.openxmlformats.org/officeDocument/2006/relationships/image" Target="../media/image323.png"/><Relationship Id="rId27" Type="http://schemas.openxmlformats.org/officeDocument/2006/relationships/image" Target="../media/image322.png"/><Relationship Id="rId26" Type="http://schemas.openxmlformats.org/officeDocument/2006/relationships/image" Target="../media/image321.png"/><Relationship Id="rId25" Type="http://schemas.openxmlformats.org/officeDocument/2006/relationships/image" Target="../media/image320.png"/><Relationship Id="rId24" Type="http://schemas.openxmlformats.org/officeDocument/2006/relationships/image" Target="../media/image319.png"/><Relationship Id="rId23" Type="http://schemas.openxmlformats.org/officeDocument/2006/relationships/image" Target="../media/image318.png"/><Relationship Id="rId22" Type="http://schemas.openxmlformats.org/officeDocument/2006/relationships/image" Target="../media/image317.png"/><Relationship Id="rId21" Type="http://schemas.openxmlformats.org/officeDocument/2006/relationships/image" Target="../media/image316.png"/><Relationship Id="rId20" Type="http://schemas.openxmlformats.org/officeDocument/2006/relationships/image" Target="../media/image315.png"/><Relationship Id="rId2" Type="http://schemas.openxmlformats.org/officeDocument/2006/relationships/image" Target="../media/image297.png"/><Relationship Id="rId19" Type="http://schemas.openxmlformats.org/officeDocument/2006/relationships/image" Target="../media/image314.png"/><Relationship Id="rId18" Type="http://schemas.openxmlformats.org/officeDocument/2006/relationships/image" Target="../media/image313.png"/><Relationship Id="rId17" Type="http://schemas.openxmlformats.org/officeDocument/2006/relationships/image" Target="../media/image312.png"/><Relationship Id="rId16" Type="http://schemas.openxmlformats.org/officeDocument/2006/relationships/image" Target="../media/image311.png"/><Relationship Id="rId15" Type="http://schemas.openxmlformats.org/officeDocument/2006/relationships/image" Target="../media/image310.png"/><Relationship Id="rId14" Type="http://schemas.openxmlformats.org/officeDocument/2006/relationships/image" Target="../media/image309.png"/><Relationship Id="rId136" Type="http://schemas.openxmlformats.org/officeDocument/2006/relationships/image" Target="../media/image431.jpeg"/><Relationship Id="rId135" Type="http://schemas.openxmlformats.org/officeDocument/2006/relationships/image" Target="../media/image430.png"/><Relationship Id="rId134" Type="http://schemas.openxmlformats.org/officeDocument/2006/relationships/image" Target="../media/image429.png"/><Relationship Id="rId133" Type="http://schemas.openxmlformats.org/officeDocument/2006/relationships/image" Target="../media/image428.png"/><Relationship Id="rId132" Type="http://schemas.openxmlformats.org/officeDocument/2006/relationships/image" Target="../media/image427.png"/><Relationship Id="rId131" Type="http://schemas.openxmlformats.org/officeDocument/2006/relationships/image" Target="../media/image426.png"/><Relationship Id="rId130" Type="http://schemas.openxmlformats.org/officeDocument/2006/relationships/image" Target="../media/image425.png"/><Relationship Id="rId13" Type="http://schemas.openxmlformats.org/officeDocument/2006/relationships/image" Target="../media/image308.png"/><Relationship Id="rId129" Type="http://schemas.openxmlformats.org/officeDocument/2006/relationships/image" Target="../media/image424.png"/><Relationship Id="rId128" Type="http://schemas.openxmlformats.org/officeDocument/2006/relationships/image" Target="../media/image423.png"/><Relationship Id="rId127" Type="http://schemas.openxmlformats.org/officeDocument/2006/relationships/image" Target="../media/image422.png"/><Relationship Id="rId126" Type="http://schemas.openxmlformats.org/officeDocument/2006/relationships/image" Target="../media/image421.png"/><Relationship Id="rId125" Type="http://schemas.openxmlformats.org/officeDocument/2006/relationships/image" Target="../media/image420.png"/><Relationship Id="rId124" Type="http://schemas.openxmlformats.org/officeDocument/2006/relationships/image" Target="../media/image419.png"/><Relationship Id="rId123" Type="http://schemas.openxmlformats.org/officeDocument/2006/relationships/image" Target="../media/image418.png"/><Relationship Id="rId122" Type="http://schemas.openxmlformats.org/officeDocument/2006/relationships/image" Target="../media/image417.jpeg"/><Relationship Id="rId121" Type="http://schemas.openxmlformats.org/officeDocument/2006/relationships/image" Target="../media/image416.png"/><Relationship Id="rId120" Type="http://schemas.openxmlformats.org/officeDocument/2006/relationships/image" Target="../media/image415.jpeg"/><Relationship Id="rId12" Type="http://schemas.openxmlformats.org/officeDocument/2006/relationships/image" Target="../media/image307.png"/><Relationship Id="rId119" Type="http://schemas.openxmlformats.org/officeDocument/2006/relationships/image" Target="../media/image414.emf"/><Relationship Id="rId118" Type="http://schemas.openxmlformats.org/officeDocument/2006/relationships/image" Target="../media/image413.emf"/><Relationship Id="rId117" Type="http://schemas.openxmlformats.org/officeDocument/2006/relationships/image" Target="../media/image412.emf"/><Relationship Id="rId116" Type="http://schemas.openxmlformats.org/officeDocument/2006/relationships/image" Target="../media/image411.emf"/><Relationship Id="rId115" Type="http://schemas.openxmlformats.org/officeDocument/2006/relationships/image" Target="../media/image410.jpeg"/><Relationship Id="rId114" Type="http://schemas.openxmlformats.org/officeDocument/2006/relationships/image" Target="../media/image409.jpeg"/><Relationship Id="rId113" Type="http://schemas.openxmlformats.org/officeDocument/2006/relationships/image" Target="../media/image408.jpeg"/><Relationship Id="rId112" Type="http://schemas.openxmlformats.org/officeDocument/2006/relationships/image" Target="../media/image407.jpeg"/><Relationship Id="rId111" Type="http://schemas.openxmlformats.org/officeDocument/2006/relationships/image" Target="../media/image406.jpeg"/><Relationship Id="rId110" Type="http://schemas.openxmlformats.org/officeDocument/2006/relationships/image" Target="../media/image405.jpeg"/><Relationship Id="rId11" Type="http://schemas.openxmlformats.org/officeDocument/2006/relationships/image" Target="../media/image306.png"/><Relationship Id="rId109" Type="http://schemas.openxmlformats.org/officeDocument/2006/relationships/image" Target="../media/image404.png"/><Relationship Id="rId108" Type="http://schemas.openxmlformats.org/officeDocument/2006/relationships/image" Target="../media/image403.png"/><Relationship Id="rId107" Type="http://schemas.openxmlformats.org/officeDocument/2006/relationships/image" Target="../media/image402.png"/><Relationship Id="rId106" Type="http://schemas.openxmlformats.org/officeDocument/2006/relationships/image" Target="../media/image401.png"/><Relationship Id="rId105" Type="http://schemas.openxmlformats.org/officeDocument/2006/relationships/image" Target="../media/image400.png"/><Relationship Id="rId104" Type="http://schemas.openxmlformats.org/officeDocument/2006/relationships/image" Target="../media/image399.png"/><Relationship Id="rId103" Type="http://schemas.openxmlformats.org/officeDocument/2006/relationships/image" Target="../media/image398.png"/><Relationship Id="rId102" Type="http://schemas.openxmlformats.org/officeDocument/2006/relationships/image" Target="../media/image397.png"/><Relationship Id="rId101" Type="http://schemas.openxmlformats.org/officeDocument/2006/relationships/image" Target="../media/image396.png"/><Relationship Id="rId100" Type="http://schemas.openxmlformats.org/officeDocument/2006/relationships/image" Target="../media/image395.jpeg"/><Relationship Id="rId10" Type="http://schemas.openxmlformats.org/officeDocument/2006/relationships/image" Target="../media/image305.png"/><Relationship Id="rId1" Type="http://schemas.openxmlformats.org/officeDocument/2006/relationships/image" Target="../media/image296.png"/></Relationships>
</file>

<file path=xl/drawings/_rels/drawing18.xml.rels><?xml version="1.0" encoding="UTF-8" standalone="yes"?>
<Relationships xmlns="http://schemas.openxmlformats.org/package/2006/relationships"><Relationship Id="rId9" Type="http://schemas.openxmlformats.org/officeDocument/2006/relationships/image" Target="../media/image440.png"/><Relationship Id="rId8" Type="http://schemas.openxmlformats.org/officeDocument/2006/relationships/image" Target="../media/image439.png"/><Relationship Id="rId7" Type="http://schemas.openxmlformats.org/officeDocument/2006/relationships/image" Target="../media/image438.png"/><Relationship Id="rId6" Type="http://schemas.openxmlformats.org/officeDocument/2006/relationships/image" Target="../media/image437.png"/><Relationship Id="rId5" Type="http://schemas.openxmlformats.org/officeDocument/2006/relationships/image" Target="../media/image436.png"/><Relationship Id="rId4" Type="http://schemas.openxmlformats.org/officeDocument/2006/relationships/image" Target="../media/image435.png"/><Relationship Id="rId3" Type="http://schemas.openxmlformats.org/officeDocument/2006/relationships/image" Target="../media/image434.png"/><Relationship Id="rId2" Type="http://schemas.openxmlformats.org/officeDocument/2006/relationships/image" Target="../media/image433.png"/><Relationship Id="rId14" Type="http://schemas.openxmlformats.org/officeDocument/2006/relationships/image" Target="../media/image445.png"/><Relationship Id="rId13" Type="http://schemas.openxmlformats.org/officeDocument/2006/relationships/image" Target="../media/image444.jpeg"/><Relationship Id="rId12" Type="http://schemas.openxmlformats.org/officeDocument/2006/relationships/image" Target="../media/image443.jpeg"/><Relationship Id="rId11" Type="http://schemas.openxmlformats.org/officeDocument/2006/relationships/image" Target="../media/image442.jpeg"/><Relationship Id="rId10" Type="http://schemas.openxmlformats.org/officeDocument/2006/relationships/image" Target="../media/image441.png"/><Relationship Id="rId1" Type="http://schemas.openxmlformats.org/officeDocument/2006/relationships/image" Target="../media/image432.png"/></Relationships>
</file>

<file path=xl/drawings/_rels/drawing19.xml.rels><?xml version="1.0" encoding="UTF-8" standalone="yes"?>
<Relationships xmlns="http://schemas.openxmlformats.org/package/2006/relationships"><Relationship Id="rId99" Type="http://schemas.openxmlformats.org/officeDocument/2006/relationships/image" Target="../media/image543.tiff"/><Relationship Id="rId98" Type="http://schemas.openxmlformats.org/officeDocument/2006/relationships/image" Target="../media/image542.jpeg"/><Relationship Id="rId97" Type="http://schemas.openxmlformats.org/officeDocument/2006/relationships/image" Target="../media/image541.tiff"/><Relationship Id="rId96" Type="http://schemas.openxmlformats.org/officeDocument/2006/relationships/image" Target="../media/image540.tiff"/><Relationship Id="rId95" Type="http://schemas.openxmlformats.org/officeDocument/2006/relationships/image" Target="../media/image539.tiff"/><Relationship Id="rId94" Type="http://schemas.openxmlformats.org/officeDocument/2006/relationships/image" Target="../media/image538.tiff"/><Relationship Id="rId93" Type="http://schemas.openxmlformats.org/officeDocument/2006/relationships/image" Target="../media/image537.tiff"/><Relationship Id="rId92" Type="http://schemas.openxmlformats.org/officeDocument/2006/relationships/image" Target="../media/image536.jpeg"/><Relationship Id="rId91" Type="http://schemas.openxmlformats.org/officeDocument/2006/relationships/image" Target="../media/image535.jpeg"/><Relationship Id="rId90" Type="http://schemas.openxmlformats.org/officeDocument/2006/relationships/image" Target="../media/image534.jpeg"/><Relationship Id="rId9" Type="http://schemas.openxmlformats.org/officeDocument/2006/relationships/image" Target="../media/image454.jpeg"/><Relationship Id="rId89" Type="http://schemas.openxmlformats.org/officeDocument/2006/relationships/image" Target="../media/image533.tiff"/><Relationship Id="rId88" Type="http://schemas.openxmlformats.org/officeDocument/2006/relationships/image" Target="../media/image532.jpeg"/><Relationship Id="rId87" Type="http://schemas.openxmlformats.org/officeDocument/2006/relationships/image" Target="../media/image531.jpeg"/><Relationship Id="rId86" Type="http://schemas.openxmlformats.org/officeDocument/2006/relationships/image" Target="../media/image530.jpeg"/><Relationship Id="rId85" Type="http://schemas.openxmlformats.org/officeDocument/2006/relationships/image" Target="../media/image529.jpeg"/><Relationship Id="rId84" Type="http://schemas.openxmlformats.org/officeDocument/2006/relationships/image" Target="../media/image528.tiff"/><Relationship Id="rId83" Type="http://schemas.openxmlformats.org/officeDocument/2006/relationships/image" Target="../media/image527.png"/><Relationship Id="rId82" Type="http://schemas.openxmlformats.org/officeDocument/2006/relationships/image" Target="../media/image526.png"/><Relationship Id="rId81" Type="http://schemas.openxmlformats.org/officeDocument/2006/relationships/image" Target="../media/image525.png"/><Relationship Id="rId80" Type="http://schemas.openxmlformats.org/officeDocument/2006/relationships/image" Target="../media/image524.png"/><Relationship Id="rId8" Type="http://schemas.openxmlformats.org/officeDocument/2006/relationships/image" Target="../media/image453.jpeg"/><Relationship Id="rId79" Type="http://schemas.openxmlformats.org/officeDocument/2006/relationships/image" Target="../media/image523.png"/><Relationship Id="rId78" Type="http://schemas.openxmlformats.org/officeDocument/2006/relationships/image" Target="../media/image522.jpeg"/><Relationship Id="rId77" Type="http://schemas.openxmlformats.org/officeDocument/2006/relationships/image" Target="../media/image521.jpeg"/><Relationship Id="rId76" Type="http://schemas.openxmlformats.org/officeDocument/2006/relationships/image" Target="../media/image520.png"/><Relationship Id="rId75" Type="http://schemas.openxmlformats.org/officeDocument/2006/relationships/image" Target="../media/image519.png"/><Relationship Id="rId74" Type="http://schemas.openxmlformats.org/officeDocument/2006/relationships/image" Target="../media/image518.png"/><Relationship Id="rId73" Type="http://schemas.openxmlformats.org/officeDocument/2006/relationships/image" Target="../media/image517.png"/><Relationship Id="rId72" Type="http://schemas.openxmlformats.org/officeDocument/2006/relationships/image" Target="../media/image516.png"/><Relationship Id="rId71" Type="http://schemas.openxmlformats.org/officeDocument/2006/relationships/image" Target="../media/image515.png"/><Relationship Id="rId70" Type="http://schemas.openxmlformats.org/officeDocument/2006/relationships/image" Target="../media/image514.png"/><Relationship Id="rId7" Type="http://schemas.openxmlformats.org/officeDocument/2006/relationships/image" Target="../media/image452.jpeg"/><Relationship Id="rId69" Type="http://schemas.openxmlformats.org/officeDocument/2006/relationships/image" Target="../media/image513.png"/><Relationship Id="rId68" Type="http://schemas.openxmlformats.org/officeDocument/2006/relationships/image" Target="../media/image512.png"/><Relationship Id="rId67" Type="http://schemas.openxmlformats.org/officeDocument/2006/relationships/image" Target="../media/image511.png"/><Relationship Id="rId66" Type="http://schemas.openxmlformats.org/officeDocument/2006/relationships/image" Target="../media/image510.png"/><Relationship Id="rId65" Type="http://schemas.openxmlformats.org/officeDocument/2006/relationships/image" Target="../media/image509.png"/><Relationship Id="rId64" Type="http://schemas.openxmlformats.org/officeDocument/2006/relationships/image" Target="../media/image508.png"/><Relationship Id="rId63" Type="http://schemas.openxmlformats.org/officeDocument/2006/relationships/image" Target="../media/image507.png"/><Relationship Id="rId62" Type="http://schemas.openxmlformats.org/officeDocument/2006/relationships/image" Target="../media/image506.png"/><Relationship Id="rId61" Type="http://schemas.openxmlformats.org/officeDocument/2006/relationships/image" Target="../media/image505.png"/><Relationship Id="rId60" Type="http://schemas.openxmlformats.org/officeDocument/2006/relationships/image" Target="../media/image504.png"/><Relationship Id="rId6" Type="http://schemas.openxmlformats.org/officeDocument/2006/relationships/image" Target="../media/image451.jpeg"/><Relationship Id="rId59" Type="http://schemas.openxmlformats.org/officeDocument/2006/relationships/image" Target="../media/image503.png"/><Relationship Id="rId58" Type="http://schemas.openxmlformats.org/officeDocument/2006/relationships/image" Target="../media/image502.png"/><Relationship Id="rId57" Type="http://schemas.openxmlformats.org/officeDocument/2006/relationships/image" Target="../media/image501.png"/><Relationship Id="rId56" Type="http://schemas.openxmlformats.org/officeDocument/2006/relationships/image" Target="../media/image500.png"/><Relationship Id="rId55" Type="http://schemas.openxmlformats.org/officeDocument/2006/relationships/image" Target="../media/image499.png"/><Relationship Id="rId54" Type="http://schemas.openxmlformats.org/officeDocument/2006/relationships/image" Target="../media/image498.png"/><Relationship Id="rId53" Type="http://schemas.openxmlformats.org/officeDocument/2006/relationships/image" Target="../media/image497.png"/><Relationship Id="rId52" Type="http://schemas.openxmlformats.org/officeDocument/2006/relationships/image" Target="../media/image496.png"/><Relationship Id="rId51" Type="http://schemas.openxmlformats.org/officeDocument/2006/relationships/image" Target="../media/image495.png"/><Relationship Id="rId50" Type="http://schemas.openxmlformats.org/officeDocument/2006/relationships/image" Target="../media/image494.png"/><Relationship Id="rId5" Type="http://schemas.openxmlformats.org/officeDocument/2006/relationships/image" Target="../media/image450.jpeg"/><Relationship Id="rId49" Type="http://schemas.openxmlformats.org/officeDocument/2006/relationships/image" Target="../media/image493.png"/><Relationship Id="rId48" Type="http://schemas.openxmlformats.org/officeDocument/2006/relationships/image" Target="../media/image492.png"/><Relationship Id="rId47" Type="http://schemas.openxmlformats.org/officeDocument/2006/relationships/image" Target="../media/image491.png"/><Relationship Id="rId46" Type="http://schemas.openxmlformats.org/officeDocument/2006/relationships/image" Target="../media/image490.png"/><Relationship Id="rId45" Type="http://schemas.openxmlformats.org/officeDocument/2006/relationships/image" Target="../media/image489.png"/><Relationship Id="rId44" Type="http://schemas.openxmlformats.org/officeDocument/2006/relationships/image" Target="../media/image488.png"/><Relationship Id="rId43" Type="http://schemas.openxmlformats.org/officeDocument/2006/relationships/image" Target="../media/image487.png"/><Relationship Id="rId42" Type="http://schemas.openxmlformats.org/officeDocument/2006/relationships/image" Target="../media/image486.png"/><Relationship Id="rId41" Type="http://schemas.openxmlformats.org/officeDocument/2006/relationships/image" Target="../media/image485.png"/><Relationship Id="rId40" Type="http://schemas.openxmlformats.org/officeDocument/2006/relationships/image" Target="../media/image484.png"/><Relationship Id="rId4" Type="http://schemas.openxmlformats.org/officeDocument/2006/relationships/image" Target="../media/image449.jpeg"/><Relationship Id="rId39" Type="http://schemas.openxmlformats.org/officeDocument/2006/relationships/image" Target="../media/image483.png"/><Relationship Id="rId38" Type="http://schemas.openxmlformats.org/officeDocument/2006/relationships/image" Target="../media/image482.png"/><Relationship Id="rId37" Type="http://schemas.openxmlformats.org/officeDocument/2006/relationships/image" Target="../media/image481.png"/><Relationship Id="rId36" Type="http://schemas.openxmlformats.org/officeDocument/2006/relationships/image" Target="../media/image480.png"/><Relationship Id="rId35" Type="http://schemas.openxmlformats.org/officeDocument/2006/relationships/image" Target="../media/image479.png"/><Relationship Id="rId34" Type="http://schemas.openxmlformats.org/officeDocument/2006/relationships/image" Target="../media/image478.png"/><Relationship Id="rId33" Type="http://schemas.openxmlformats.org/officeDocument/2006/relationships/image" Target="../media/image477.png"/><Relationship Id="rId32" Type="http://schemas.openxmlformats.org/officeDocument/2006/relationships/image" Target="../media/image476.png"/><Relationship Id="rId31" Type="http://schemas.openxmlformats.org/officeDocument/2006/relationships/image" Target="../media/image475.png"/><Relationship Id="rId30" Type="http://schemas.openxmlformats.org/officeDocument/2006/relationships/image" Target="../media/image474.png"/><Relationship Id="rId3" Type="http://schemas.openxmlformats.org/officeDocument/2006/relationships/image" Target="../media/image448.emf"/><Relationship Id="rId29" Type="http://schemas.openxmlformats.org/officeDocument/2006/relationships/image" Target="../media/image473.png"/><Relationship Id="rId28" Type="http://schemas.openxmlformats.org/officeDocument/2006/relationships/image" Target="../media/image472.png"/><Relationship Id="rId27" Type="http://schemas.openxmlformats.org/officeDocument/2006/relationships/image" Target="../media/image471.png"/><Relationship Id="rId26" Type="http://schemas.openxmlformats.org/officeDocument/2006/relationships/image" Target="../media/image470.png"/><Relationship Id="rId25" Type="http://schemas.openxmlformats.org/officeDocument/2006/relationships/image" Target="../media/image469.png"/><Relationship Id="rId24" Type="http://schemas.openxmlformats.org/officeDocument/2006/relationships/image" Target="../media/image468.jpeg"/><Relationship Id="rId23" Type="http://schemas.openxmlformats.org/officeDocument/2006/relationships/image" Target="../media/image467.png"/><Relationship Id="rId22" Type="http://schemas.openxmlformats.org/officeDocument/2006/relationships/image" Target="../media/image466.png"/><Relationship Id="rId21" Type="http://schemas.openxmlformats.org/officeDocument/2006/relationships/image" Target="../media/image465.png"/><Relationship Id="rId20" Type="http://schemas.openxmlformats.org/officeDocument/2006/relationships/image" Target="../media/image464.jpeg"/><Relationship Id="rId2" Type="http://schemas.openxmlformats.org/officeDocument/2006/relationships/image" Target="../media/image447.jpeg"/><Relationship Id="rId19" Type="http://schemas.openxmlformats.org/officeDocument/2006/relationships/image" Target="../media/image463.png"/><Relationship Id="rId182" Type="http://schemas.openxmlformats.org/officeDocument/2006/relationships/image" Target="../media/image626.jpeg"/><Relationship Id="rId181" Type="http://schemas.openxmlformats.org/officeDocument/2006/relationships/image" Target="../media/image625.jpeg"/><Relationship Id="rId180" Type="http://schemas.openxmlformats.org/officeDocument/2006/relationships/image" Target="../media/image624.jpeg"/><Relationship Id="rId18" Type="http://schemas.openxmlformats.org/officeDocument/2006/relationships/image" Target="../media/image462.png"/><Relationship Id="rId179" Type="http://schemas.openxmlformats.org/officeDocument/2006/relationships/image" Target="../media/image623.jpeg"/><Relationship Id="rId178" Type="http://schemas.openxmlformats.org/officeDocument/2006/relationships/image" Target="../media/image622.jpeg"/><Relationship Id="rId177" Type="http://schemas.openxmlformats.org/officeDocument/2006/relationships/image" Target="../media/image621.jpeg"/><Relationship Id="rId176" Type="http://schemas.openxmlformats.org/officeDocument/2006/relationships/image" Target="../media/image620.jpeg"/><Relationship Id="rId175" Type="http://schemas.openxmlformats.org/officeDocument/2006/relationships/image" Target="../media/image619.png"/><Relationship Id="rId174" Type="http://schemas.openxmlformats.org/officeDocument/2006/relationships/image" Target="../media/image618.jpeg"/><Relationship Id="rId173" Type="http://schemas.openxmlformats.org/officeDocument/2006/relationships/image" Target="../media/image617.png"/><Relationship Id="rId172" Type="http://schemas.openxmlformats.org/officeDocument/2006/relationships/image" Target="../media/image616.jpeg"/><Relationship Id="rId171" Type="http://schemas.openxmlformats.org/officeDocument/2006/relationships/image" Target="../media/image615.jpeg"/><Relationship Id="rId170" Type="http://schemas.openxmlformats.org/officeDocument/2006/relationships/image" Target="../media/image614.png"/><Relationship Id="rId17" Type="http://schemas.openxmlformats.org/officeDocument/2006/relationships/image" Target="../media/image461.png"/><Relationship Id="rId169" Type="http://schemas.openxmlformats.org/officeDocument/2006/relationships/image" Target="../media/image613.png"/><Relationship Id="rId168" Type="http://schemas.openxmlformats.org/officeDocument/2006/relationships/image" Target="../media/image612.png"/><Relationship Id="rId167" Type="http://schemas.openxmlformats.org/officeDocument/2006/relationships/image" Target="../media/image611.png"/><Relationship Id="rId166" Type="http://schemas.openxmlformats.org/officeDocument/2006/relationships/image" Target="../media/image610.png"/><Relationship Id="rId165" Type="http://schemas.openxmlformats.org/officeDocument/2006/relationships/image" Target="../media/image609.png"/><Relationship Id="rId164" Type="http://schemas.openxmlformats.org/officeDocument/2006/relationships/image" Target="../media/image608.png"/><Relationship Id="rId163" Type="http://schemas.openxmlformats.org/officeDocument/2006/relationships/image" Target="../media/image607.jpeg"/><Relationship Id="rId162" Type="http://schemas.openxmlformats.org/officeDocument/2006/relationships/image" Target="../media/image606.jpeg"/><Relationship Id="rId161" Type="http://schemas.openxmlformats.org/officeDocument/2006/relationships/image" Target="../media/image605.png"/><Relationship Id="rId160" Type="http://schemas.openxmlformats.org/officeDocument/2006/relationships/image" Target="../media/image604.png"/><Relationship Id="rId16" Type="http://schemas.openxmlformats.org/officeDocument/2006/relationships/image" Target="../media/image460.png"/><Relationship Id="rId159" Type="http://schemas.openxmlformats.org/officeDocument/2006/relationships/image" Target="../media/image603.png"/><Relationship Id="rId158" Type="http://schemas.openxmlformats.org/officeDocument/2006/relationships/image" Target="../media/image602.jpeg"/><Relationship Id="rId157" Type="http://schemas.openxmlformats.org/officeDocument/2006/relationships/image" Target="../media/image601.png"/><Relationship Id="rId156" Type="http://schemas.openxmlformats.org/officeDocument/2006/relationships/image" Target="../media/image600.png"/><Relationship Id="rId155" Type="http://schemas.openxmlformats.org/officeDocument/2006/relationships/image" Target="../media/image599.png"/><Relationship Id="rId154" Type="http://schemas.openxmlformats.org/officeDocument/2006/relationships/image" Target="../media/image598.png"/><Relationship Id="rId153" Type="http://schemas.openxmlformats.org/officeDocument/2006/relationships/image" Target="../media/image597.png"/><Relationship Id="rId152" Type="http://schemas.openxmlformats.org/officeDocument/2006/relationships/image" Target="../media/image596.png"/><Relationship Id="rId151" Type="http://schemas.openxmlformats.org/officeDocument/2006/relationships/image" Target="../media/image595.png"/><Relationship Id="rId150" Type="http://schemas.openxmlformats.org/officeDocument/2006/relationships/image" Target="../media/image594.png"/><Relationship Id="rId15" Type="http://schemas.openxmlformats.org/officeDocument/2006/relationships/image" Target="../media/image459.png"/><Relationship Id="rId149" Type="http://schemas.openxmlformats.org/officeDocument/2006/relationships/image" Target="../media/image593.png"/><Relationship Id="rId148" Type="http://schemas.openxmlformats.org/officeDocument/2006/relationships/image" Target="../media/image592.png"/><Relationship Id="rId147" Type="http://schemas.openxmlformats.org/officeDocument/2006/relationships/image" Target="../media/image591.png"/><Relationship Id="rId146" Type="http://schemas.openxmlformats.org/officeDocument/2006/relationships/image" Target="../media/image590.png"/><Relationship Id="rId145" Type="http://schemas.openxmlformats.org/officeDocument/2006/relationships/image" Target="../media/image589.png"/><Relationship Id="rId144" Type="http://schemas.openxmlformats.org/officeDocument/2006/relationships/image" Target="../media/image588.jpeg"/><Relationship Id="rId143" Type="http://schemas.openxmlformats.org/officeDocument/2006/relationships/image" Target="../media/image587.jpeg"/><Relationship Id="rId142" Type="http://schemas.openxmlformats.org/officeDocument/2006/relationships/image" Target="../media/image586.png"/><Relationship Id="rId141" Type="http://schemas.openxmlformats.org/officeDocument/2006/relationships/image" Target="../media/image585.png"/><Relationship Id="rId140" Type="http://schemas.openxmlformats.org/officeDocument/2006/relationships/image" Target="../media/image584.png"/><Relationship Id="rId14" Type="http://schemas.openxmlformats.org/officeDocument/2006/relationships/image" Target="../media/image458.jpeg"/><Relationship Id="rId139" Type="http://schemas.openxmlformats.org/officeDocument/2006/relationships/image" Target="../media/image583.png"/><Relationship Id="rId138" Type="http://schemas.openxmlformats.org/officeDocument/2006/relationships/image" Target="../media/image582.png"/><Relationship Id="rId137" Type="http://schemas.openxmlformats.org/officeDocument/2006/relationships/image" Target="../media/image581.png"/><Relationship Id="rId136" Type="http://schemas.openxmlformats.org/officeDocument/2006/relationships/image" Target="../media/image580.png"/><Relationship Id="rId135" Type="http://schemas.openxmlformats.org/officeDocument/2006/relationships/image" Target="../media/image579.png"/><Relationship Id="rId134" Type="http://schemas.openxmlformats.org/officeDocument/2006/relationships/image" Target="../media/image578.png"/><Relationship Id="rId133" Type="http://schemas.openxmlformats.org/officeDocument/2006/relationships/image" Target="../media/image577.png"/><Relationship Id="rId132" Type="http://schemas.openxmlformats.org/officeDocument/2006/relationships/image" Target="../media/image576.png"/><Relationship Id="rId131" Type="http://schemas.openxmlformats.org/officeDocument/2006/relationships/image" Target="../media/image575.jpeg"/><Relationship Id="rId130" Type="http://schemas.openxmlformats.org/officeDocument/2006/relationships/image" Target="../media/image574.png"/><Relationship Id="rId13" Type="http://schemas.openxmlformats.org/officeDocument/2006/relationships/image" Target="../media/image457.emf"/><Relationship Id="rId129" Type="http://schemas.openxmlformats.org/officeDocument/2006/relationships/image" Target="../media/image573.png"/><Relationship Id="rId128" Type="http://schemas.openxmlformats.org/officeDocument/2006/relationships/image" Target="../media/image572.jpeg"/><Relationship Id="rId127" Type="http://schemas.openxmlformats.org/officeDocument/2006/relationships/image" Target="../media/image571.png"/><Relationship Id="rId126" Type="http://schemas.openxmlformats.org/officeDocument/2006/relationships/image" Target="../media/image570.png"/><Relationship Id="rId125" Type="http://schemas.openxmlformats.org/officeDocument/2006/relationships/image" Target="../media/image569.png"/><Relationship Id="rId124" Type="http://schemas.openxmlformats.org/officeDocument/2006/relationships/image" Target="../media/image568.png"/><Relationship Id="rId123" Type="http://schemas.openxmlformats.org/officeDocument/2006/relationships/image" Target="../media/image567.png"/><Relationship Id="rId122" Type="http://schemas.openxmlformats.org/officeDocument/2006/relationships/image" Target="../media/image566.jpeg"/><Relationship Id="rId121" Type="http://schemas.openxmlformats.org/officeDocument/2006/relationships/image" Target="../media/image565.png"/><Relationship Id="rId120" Type="http://schemas.openxmlformats.org/officeDocument/2006/relationships/image" Target="../media/image564.jpeg"/><Relationship Id="rId12" Type="http://schemas.openxmlformats.org/officeDocument/2006/relationships/image" Target="NULL" TargetMode="External"/><Relationship Id="rId119" Type="http://schemas.openxmlformats.org/officeDocument/2006/relationships/image" Target="../media/image563.jpeg"/><Relationship Id="rId118" Type="http://schemas.openxmlformats.org/officeDocument/2006/relationships/image" Target="../media/image562.jpeg"/><Relationship Id="rId117" Type="http://schemas.openxmlformats.org/officeDocument/2006/relationships/image" Target="../media/image561.jpeg"/><Relationship Id="rId116" Type="http://schemas.openxmlformats.org/officeDocument/2006/relationships/image" Target="../media/image560.jpeg"/><Relationship Id="rId115" Type="http://schemas.openxmlformats.org/officeDocument/2006/relationships/image" Target="../media/image559.jpeg"/><Relationship Id="rId114" Type="http://schemas.openxmlformats.org/officeDocument/2006/relationships/image" Target="../media/image558.wmf"/><Relationship Id="rId113" Type="http://schemas.openxmlformats.org/officeDocument/2006/relationships/image" Target="../media/image557.wmf"/><Relationship Id="rId112" Type="http://schemas.openxmlformats.org/officeDocument/2006/relationships/image" Target="../media/image556.wmf"/><Relationship Id="rId111" Type="http://schemas.openxmlformats.org/officeDocument/2006/relationships/image" Target="../media/image555.wmf"/><Relationship Id="rId110" Type="http://schemas.openxmlformats.org/officeDocument/2006/relationships/image" Target="../media/image554.wmf"/><Relationship Id="rId11" Type="http://schemas.openxmlformats.org/officeDocument/2006/relationships/image" Target="../media/image456.png"/><Relationship Id="rId109" Type="http://schemas.openxmlformats.org/officeDocument/2006/relationships/image" Target="../media/image553.wmf"/><Relationship Id="rId108" Type="http://schemas.openxmlformats.org/officeDocument/2006/relationships/image" Target="../media/image552.wmf"/><Relationship Id="rId107" Type="http://schemas.openxmlformats.org/officeDocument/2006/relationships/image" Target="../media/image551.png"/><Relationship Id="rId106" Type="http://schemas.openxmlformats.org/officeDocument/2006/relationships/image" Target="../media/image550.jpeg"/><Relationship Id="rId105" Type="http://schemas.openxmlformats.org/officeDocument/2006/relationships/image" Target="../media/image549.jpeg"/><Relationship Id="rId104" Type="http://schemas.openxmlformats.org/officeDocument/2006/relationships/image" Target="../media/image548.webp"/><Relationship Id="rId103" Type="http://schemas.openxmlformats.org/officeDocument/2006/relationships/image" Target="../media/image547.jpeg"/><Relationship Id="rId102" Type="http://schemas.openxmlformats.org/officeDocument/2006/relationships/image" Target="../media/image546.jpeg"/><Relationship Id="rId101" Type="http://schemas.openxmlformats.org/officeDocument/2006/relationships/image" Target="../media/image545.png"/><Relationship Id="rId100" Type="http://schemas.openxmlformats.org/officeDocument/2006/relationships/image" Target="../media/image544.jpeg"/><Relationship Id="rId10" Type="http://schemas.openxmlformats.org/officeDocument/2006/relationships/image" Target="../media/image455.jpeg"/><Relationship Id="rId1" Type="http://schemas.openxmlformats.org/officeDocument/2006/relationships/image" Target="../media/image446.jpeg"/></Relationships>
</file>

<file path=xl/drawings/_rels/drawing20.xml.rels><?xml version="1.0" encoding="UTF-8" standalone="yes"?>
<Relationships xmlns="http://schemas.openxmlformats.org/package/2006/relationships"><Relationship Id="rId9" Type="http://schemas.openxmlformats.org/officeDocument/2006/relationships/image" Target="../media/image635.wmf"/><Relationship Id="rId8" Type="http://schemas.openxmlformats.org/officeDocument/2006/relationships/image" Target="../media/image634.jpeg"/><Relationship Id="rId7" Type="http://schemas.openxmlformats.org/officeDocument/2006/relationships/image" Target="../media/image633.jpeg"/><Relationship Id="rId6" Type="http://schemas.openxmlformats.org/officeDocument/2006/relationships/image" Target="../media/image632.wmf"/><Relationship Id="rId54" Type="http://schemas.openxmlformats.org/officeDocument/2006/relationships/image" Target="../media/image679.wmf"/><Relationship Id="rId53" Type="http://schemas.openxmlformats.org/officeDocument/2006/relationships/image" Target="../media/image678.jpeg"/><Relationship Id="rId52" Type="http://schemas.openxmlformats.org/officeDocument/2006/relationships/image" Target="../media/image677.png"/><Relationship Id="rId51" Type="http://schemas.openxmlformats.org/officeDocument/2006/relationships/image" Target="../media/image676.jpeg"/><Relationship Id="rId50" Type="http://schemas.openxmlformats.org/officeDocument/2006/relationships/image" Target="../media/image675.wmf"/><Relationship Id="rId5" Type="http://schemas.openxmlformats.org/officeDocument/2006/relationships/image" Target="../media/image631.wmf"/><Relationship Id="rId49" Type="http://schemas.openxmlformats.org/officeDocument/2006/relationships/image" Target="../media/image674.jpeg"/><Relationship Id="rId48" Type="http://schemas.openxmlformats.org/officeDocument/2006/relationships/image" Target="../media/image673.webp"/><Relationship Id="rId47" Type="http://schemas.openxmlformats.org/officeDocument/2006/relationships/image" Target="../media/image672.jpeg"/><Relationship Id="rId46" Type="http://schemas.openxmlformats.org/officeDocument/2006/relationships/image" Target="../media/image671.jpeg"/><Relationship Id="rId45" Type="http://schemas.openxmlformats.org/officeDocument/2006/relationships/image" Target="../media/image670.jpeg"/><Relationship Id="rId44" Type="http://schemas.openxmlformats.org/officeDocument/2006/relationships/image" Target="../media/image669.jpeg"/><Relationship Id="rId43" Type="http://schemas.openxmlformats.org/officeDocument/2006/relationships/image" Target="../media/image668.jpeg"/><Relationship Id="rId42" Type="http://schemas.openxmlformats.org/officeDocument/2006/relationships/image" Target="../media/image667.jpeg"/><Relationship Id="rId41" Type="http://schemas.openxmlformats.org/officeDocument/2006/relationships/image" Target="NULL" TargetMode="External"/><Relationship Id="rId40" Type="http://schemas.openxmlformats.org/officeDocument/2006/relationships/image" Target="../media/image666.jpeg"/><Relationship Id="rId4" Type="http://schemas.openxmlformats.org/officeDocument/2006/relationships/image" Target="../media/image630.wmf"/><Relationship Id="rId39" Type="http://schemas.openxmlformats.org/officeDocument/2006/relationships/image" Target="../media/image665.png"/><Relationship Id="rId38" Type="http://schemas.openxmlformats.org/officeDocument/2006/relationships/image" Target="../media/image664.png"/><Relationship Id="rId37" Type="http://schemas.openxmlformats.org/officeDocument/2006/relationships/image" Target="../media/image663.png"/><Relationship Id="rId36" Type="http://schemas.openxmlformats.org/officeDocument/2006/relationships/image" Target="../media/image662.png"/><Relationship Id="rId35" Type="http://schemas.openxmlformats.org/officeDocument/2006/relationships/image" Target="../media/image661.png"/><Relationship Id="rId34" Type="http://schemas.openxmlformats.org/officeDocument/2006/relationships/image" Target="../media/image660.png"/><Relationship Id="rId33" Type="http://schemas.openxmlformats.org/officeDocument/2006/relationships/image" Target="../media/image659.png"/><Relationship Id="rId32" Type="http://schemas.openxmlformats.org/officeDocument/2006/relationships/image" Target="../media/image658.png"/><Relationship Id="rId31" Type="http://schemas.openxmlformats.org/officeDocument/2006/relationships/image" Target="../media/image657.png"/><Relationship Id="rId30" Type="http://schemas.openxmlformats.org/officeDocument/2006/relationships/image" Target="../media/image656.png"/><Relationship Id="rId3" Type="http://schemas.openxmlformats.org/officeDocument/2006/relationships/image" Target="../media/image629.wmf"/><Relationship Id="rId29" Type="http://schemas.openxmlformats.org/officeDocument/2006/relationships/image" Target="../media/image655.wmf"/><Relationship Id="rId28" Type="http://schemas.openxmlformats.org/officeDocument/2006/relationships/image" Target="../media/image654.png"/><Relationship Id="rId27" Type="http://schemas.openxmlformats.org/officeDocument/2006/relationships/image" Target="../media/image653.png"/><Relationship Id="rId26" Type="http://schemas.openxmlformats.org/officeDocument/2006/relationships/image" Target="../media/image652.png"/><Relationship Id="rId25" Type="http://schemas.openxmlformats.org/officeDocument/2006/relationships/image" Target="../media/image651.jpeg"/><Relationship Id="rId24" Type="http://schemas.openxmlformats.org/officeDocument/2006/relationships/image" Target="../media/image650.jpeg"/><Relationship Id="rId23" Type="http://schemas.openxmlformats.org/officeDocument/2006/relationships/image" Target="../media/image649.jpeg"/><Relationship Id="rId22" Type="http://schemas.openxmlformats.org/officeDocument/2006/relationships/image" Target="../media/image648.jpeg"/><Relationship Id="rId21" Type="http://schemas.openxmlformats.org/officeDocument/2006/relationships/image" Target="../media/image647.jpeg"/><Relationship Id="rId20" Type="http://schemas.openxmlformats.org/officeDocument/2006/relationships/image" Target="../media/image646.png"/><Relationship Id="rId2" Type="http://schemas.openxmlformats.org/officeDocument/2006/relationships/image" Target="../media/image628.wmf"/><Relationship Id="rId19" Type="http://schemas.openxmlformats.org/officeDocument/2006/relationships/image" Target="../media/image645.jpeg"/><Relationship Id="rId18" Type="http://schemas.openxmlformats.org/officeDocument/2006/relationships/image" Target="../media/image644.png"/><Relationship Id="rId17" Type="http://schemas.openxmlformats.org/officeDocument/2006/relationships/image" Target="../media/image643.png"/><Relationship Id="rId16" Type="http://schemas.openxmlformats.org/officeDocument/2006/relationships/image" Target="../media/image642.png"/><Relationship Id="rId15" Type="http://schemas.openxmlformats.org/officeDocument/2006/relationships/image" Target="../media/image641.png"/><Relationship Id="rId14" Type="http://schemas.openxmlformats.org/officeDocument/2006/relationships/image" Target="../media/image640.jpeg"/><Relationship Id="rId13" Type="http://schemas.openxmlformats.org/officeDocument/2006/relationships/image" Target="../media/image639.jpeg"/><Relationship Id="rId12" Type="http://schemas.openxmlformats.org/officeDocument/2006/relationships/image" Target="../media/image638.jpeg"/><Relationship Id="rId11" Type="http://schemas.openxmlformats.org/officeDocument/2006/relationships/image" Target="../media/image637.wmf"/><Relationship Id="rId10" Type="http://schemas.openxmlformats.org/officeDocument/2006/relationships/image" Target="../media/image636.wmf"/><Relationship Id="rId1" Type="http://schemas.openxmlformats.org/officeDocument/2006/relationships/image" Target="../media/image627.wmf"/></Relationships>
</file>

<file path=xl/drawings/_rels/drawing21.xml.rels><?xml version="1.0" encoding="UTF-8" standalone="yes"?>
<Relationships xmlns="http://schemas.openxmlformats.org/package/2006/relationships"><Relationship Id="rId2" Type="http://schemas.openxmlformats.org/officeDocument/2006/relationships/image" Target="../media/image681.png"/><Relationship Id="rId1" Type="http://schemas.openxmlformats.org/officeDocument/2006/relationships/image" Target="../media/image680.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12</xdr:col>
      <xdr:colOff>285335</xdr:colOff>
      <xdr:row>152</xdr:row>
      <xdr:rowOff>111816</xdr:rowOff>
    </xdr:from>
    <xdr:to>
      <xdr:col>12</xdr:col>
      <xdr:colOff>977347</xdr:colOff>
      <xdr:row>157</xdr:row>
      <xdr:rowOff>63944</xdr:rowOff>
    </xdr:to>
    <xdr:pic>
      <xdr:nvPicPr>
        <xdr:cNvPr id="2" name="Picture 1"/>
        <xdr:cNvPicPr>
          <a:picLocks noChangeAspect="1" noChangeArrowheads="1"/>
        </xdr:cNvPicPr>
      </xdr:nvPicPr>
      <xdr:blipFill>
        <a:blip r:embed="rId1" cstate="print"/>
        <a:srcRect l="7269" t="3358" r="15738" b="3731"/>
        <a:stretch>
          <a:fillRect/>
        </a:stretch>
      </xdr:blipFill>
      <xdr:spPr>
        <a:xfrm>
          <a:off x="12555220" y="27494865"/>
          <a:ext cx="692150" cy="666115"/>
        </a:xfrm>
        <a:prstGeom prst="rect">
          <a:avLst/>
        </a:prstGeom>
        <a:noFill/>
      </xdr:spPr>
    </xdr:pic>
    <xdr:clientData/>
  </xdr:twoCellAnchor>
  <xdr:twoCellAnchor editAs="oneCell">
    <xdr:from>
      <xdr:col>12</xdr:col>
      <xdr:colOff>269185</xdr:colOff>
      <xdr:row>136</xdr:row>
      <xdr:rowOff>30231</xdr:rowOff>
    </xdr:from>
    <xdr:to>
      <xdr:col>12</xdr:col>
      <xdr:colOff>1216242</xdr:colOff>
      <xdr:row>140</xdr:row>
      <xdr:rowOff>105108</xdr:rowOff>
    </xdr:to>
    <xdr:pic>
      <xdr:nvPicPr>
        <xdr:cNvPr id="3" name="Picture 2"/>
        <xdr:cNvPicPr>
          <a:picLocks noChangeAspect="1" noChangeArrowheads="1"/>
        </xdr:cNvPicPr>
      </xdr:nvPicPr>
      <xdr:blipFill>
        <a:blip r:embed="rId2" cstate="print"/>
        <a:srcRect/>
        <a:stretch>
          <a:fillRect/>
        </a:stretch>
      </xdr:blipFill>
      <xdr:spPr>
        <a:xfrm>
          <a:off x="12538710" y="25126950"/>
          <a:ext cx="947420" cy="646430"/>
        </a:xfrm>
        <a:prstGeom prst="rect">
          <a:avLst/>
        </a:prstGeom>
        <a:noFill/>
        <a:ln w="9525">
          <a:noFill/>
          <a:miter lim="800000"/>
          <a:headEnd/>
          <a:tailEnd/>
        </a:ln>
      </xdr:spPr>
    </xdr:pic>
    <xdr:clientData/>
  </xdr:twoCellAnchor>
  <xdr:twoCellAnchor editAs="oneCell">
    <xdr:from>
      <xdr:col>12</xdr:col>
      <xdr:colOff>306870</xdr:colOff>
      <xdr:row>179</xdr:row>
      <xdr:rowOff>10354</xdr:rowOff>
    </xdr:from>
    <xdr:to>
      <xdr:col>12</xdr:col>
      <xdr:colOff>1176129</xdr:colOff>
      <xdr:row>183</xdr:row>
      <xdr:rowOff>35891</xdr:rowOff>
    </xdr:to>
    <xdr:pic>
      <xdr:nvPicPr>
        <xdr:cNvPr id="4" name="Picture 5"/>
        <xdr:cNvPicPr>
          <a:picLocks noChangeAspect="1" noChangeArrowheads="1"/>
        </xdr:cNvPicPr>
      </xdr:nvPicPr>
      <xdr:blipFill>
        <a:blip r:embed="rId3" cstate="print"/>
        <a:srcRect/>
        <a:stretch>
          <a:fillRect/>
        </a:stretch>
      </xdr:blipFill>
      <xdr:spPr>
        <a:xfrm>
          <a:off x="12576810" y="31250890"/>
          <a:ext cx="869315" cy="596900"/>
        </a:xfrm>
        <a:prstGeom prst="rect">
          <a:avLst/>
        </a:prstGeom>
        <a:noFill/>
        <a:ln w="1">
          <a:noFill/>
          <a:miter lim="800000"/>
          <a:headEnd/>
          <a:tailEnd/>
        </a:ln>
      </xdr:spPr>
    </xdr:pic>
    <xdr:clientData/>
  </xdr:twoCellAnchor>
  <xdr:twoCellAnchor editAs="oneCell">
    <xdr:from>
      <xdr:col>12</xdr:col>
      <xdr:colOff>411646</xdr:colOff>
      <xdr:row>144</xdr:row>
      <xdr:rowOff>5964</xdr:rowOff>
    </xdr:from>
    <xdr:to>
      <xdr:col>12</xdr:col>
      <xdr:colOff>1068457</xdr:colOff>
      <xdr:row>147</xdr:row>
      <xdr:rowOff>84704</xdr:rowOff>
    </xdr:to>
    <xdr:pic>
      <xdr:nvPicPr>
        <xdr:cNvPr id="6" name="Picture 1860"/>
        <xdr:cNvPicPr>
          <a:picLocks noChangeAspect="1" noChangeArrowheads="1"/>
        </xdr:cNvPicPr>
      </xdr:nvPicPr>
      <xdr:blipFill>
        <a:blip r:embed="rId4" cstate="print"/>
        <a:srcRect/>
        <a:stretch>
          <a:fillRect/>
        </a:stretch>
      </xdr:blipFill>
      <xdr:spPr>
        <a:xfrm>
          <a:off x="12681585" y="26245820"/>
          <a:ext cx="656590" cy="507365"/>
        </a:xfrm>
        <a:prstGeom prst="rect">
          <a:avLst/>
        </a:prstGeom>
        <a:noFill/>
        <a:ln w="9525">
          <a:noFill/>
          <a:miter lim="800000"/>
          <a:headEnd/>
          <a:tailEnd/>
        </a:ln>
      </xdr:spPr>
    </xdr:pic>
    <xdr:clientData/>
  </xdr:twoCellAnchor>
  <xdr:twoCellAnchor editAs="oneCell">
    <xdr:from>
      <xdr:col>12</xdr:col>
      <xdr:colOff>291939</xdr:colOff>
      <xdr:row>166</xdr:row>
      <xdr:rowOff>16566</xdr:rowOff>
    </xdr:from>
    <xdr:to>
      <xdr:col>12</xdr:col>
      <xdr:colOff>1147824</xdr:colOff>
      <xdr:row>171</xdr:row>
      <xdr:rowOff>110986</xdr:rowOff>
    </xdr:to>
    <xdr:pic>
      <xdr:nvPicPr>
        <xdr:cNvPr id="7" name="Picture 1868"/>
        <xdr:cNvPicPr>
          <a:picLocks noChangeAspect="1" noChangeArrowheads="1"/>
        </xdr:cNvPicPr>
      </xdr:nvPicPr>
      <xdr:blipFill>
        <a:blip r:embed="rId5" cstate="print"/>
        <a:srcRect/>
        <a:stretch>
          <a:fillRect/>
        </a:stretch>
      </xdr:blipFill>
      <xdr:spPr>
        <a:xfrm>
          <a:off x="12561570" y="29399865"/>
          <a:ext cx="855980" cy="808355"/>
        </a:xfrm>
        <a:prstGeom prst="rect">
          <a:avLst/>
        </a:prstGeom>
        <a:noFill/>
        <a:ln w="9525">
          <a:noFill/>
          <a:miter lim="800000"/>
          <a:headEnd/>
          <a:tailEnd/>
        </a:ln>
      </xdr:spPr>
    </xdr:pic>
    <xdr:clientData/>
  </xdr:twoCellAnchor>
  <xdr:twoCellAnchor editAs="oneCell">
    <xdr:from>
      <xdr:col>12</xdr:col>
      <xdr:colOff>395495</xdr:colOff>
      <xdr:row>101</xdr:row>
      <xdr:rowOff>52180</xdr:rowOff>
    </xdr:from>
    <xdr:to>
      <xdr:col>12</xdr:col>
      <xdr:colOff>1424195</xdr:colOff>
      <xdr:row>104</xdr:row>
      <xdr:rowOff>48121</xdr:rowOff>
    </xdr:to>
    <xdr:pic>
      <xdr:nvPicPr>
        <xdr:cNvPr id="10" name="il_fi" descr="http://hotelbega.com/data/Countries/water-cooled-condenser.jpg"/>
        <xdr:cNvPicPr>
          <a:picLocks noChangeAspect="1" noChangeArrowheads="1"/>
        </xdr:cNvPicPr>
      </xdr:nvPicPr>
      <xdr:blipFill>
        <a:blip r:embed="rId6" cstate="print"/>
        <a:srcRect l="31339" t="14166" r="28699" b="59892"/>
        <a:stretch>
          <a:fillRect/>
        </a:stretch>
      </xdr:blipFill>
      <xdr:spPr>
        <a:xfrm>
          <a:off x="12665075" y="19862800"/>
          <a:ext cx="1028700" cy="471805"/>
        </a:xfrm>
        <a:prstGeom prst="rect">
          <a:avLst/>
        </a:prstGeom>
        <a:noFill/>
        <a:ln w="9525">
          <a:noFill/>
          <a:miter lim="800000"/>
          <a:headEnd/>
          <a:tailEnd/>
        </a:ln>
      </xdr:spPr>
    </xdr:pic>
    <xdr:clientData/>
  </xdr:twoCellAnchor>
  <xdr:twoCellAnchor editAs="oneCell">
    <xdr:from>
      <xdr:col>12</xdr:col>
      <xdr:colOff>702781</xdr:colOff>
      <xdr:row>63</xdr:row>
      <xdr:rowOff>132521</xdr:rowOff>
    </xdr:from>
    <xdr:to>
      <xdr:col>12</xdr:col>
      <xdr:colOff>1349323</xdr:colOff>
      <xdr:row>67</xdr:row>
      <xdr:rowOff>182928</xdr:rowOff>
    </xdr:to>
    <xdr:pic>
      <xdr:nvPicPr>
        <xdr:cNvPr id="1026" name="Picture 2"/>
        <xdr:cNvPicPr>
          <a:picLocks noChangeAspect="1" noChangeArrowheads="1"/>
        </xdr:cNvPicPr>
      </xdr:nvPicPr>
      <xdr:blipFill>
        <a:blip r:embed="rId7" cstate="print"/>
        <a:srcRect/>
        <a:stretch>
          <a:fillRect/>
        </a:stretch>
      </xdr:blipFill>
      <xdr:spPr>
        <a:xfrm>
          <a:off x="12972415" y="12740005"/>
          <a:ext cx="646430" cy="871220"/>
        </a:xfrm>
        <a:prstGeom prst="rect">
          <a:avLst/>
        </a:prstGeom>
        <a:noFill/>
      </xdr:spPr>
    </xdr:pic>
    <xdr:clientData/>
  </xdr:twoCellAnchor>
  <xdr:twoCellAnchor editAs="oneCell">
    <xdr:from>
      <xdr:col>12</xdr:col>
      <xdr:colOff>134107</xdr:colOff>
      <xdr:row>64</xdr:row>
      <xdr:rowOff>28990</xdr:rowOff>
    </xdr:from>
    <xdr:to>
      <xdr:col>12</xdr:col>
      <xdr:colOff>513728</xdr:colOff>
      <xdr:row>66</xdr:row>
      <xdr:rowOff>189672</xdr:rowOff>
    </xdr:to>
    <xdr:pic>
      <xdr:nvPicPr>
        <xdr:cNvPr id="1028" name="Picture 4"/>
        <xdr:cNvPicPr>
          <a:picLocks noChangeAspect="1" noChangeArrowheads="1"/>
        </xdr:cNvPicPr>
      </xdr:nvPicPr>
      <xdr:blipFill>
        <a:blip r:embed="rId8" cstate="print"/>
        <a:srcRect/>
        <a:stretch>
          <a:fillRect/>
        </a:stretch>
      </xdr:blipFill>
      <xdr:spPr>
        <a:xfrm>
          <a:off x="12404090" y="12841605"/>
          <a:ext cx="379730" cy="570865"/>
        </a:xfrm>
        <a:prstGeom prst="rect">
          <a:avLst/>
        </a:prstGeom>
        <a:noFill/>
      </xdr:spPr>
    </xdr:pic>
    <xdr:clientData/>
  </xdr:twoCellAnchor>
  <xdr:twoCellAnchor editAs="oneCell">
    <xdr:from>
      <xdr:col>12</xdr:col>
      <xdr:colOff>147883</xdr:colOff>
      <xdr:row>202</xdr:row>
      <xdr:rowOff>83239</xdr:rowOff>
    </xdr:from>
    <xdr:to>
      <xdr:col>12</xdr:col>
      <xdr:colOff>1213819</xdr:colOff>
      <xdr:row>207</xdr:row>
      <xdr:rowOff>132851</xdr:rowOff>
    </xdr:to>
    <xdr:pic>
      <xdr:nvPicPr>
        <xdr:cNvPr id="1030" name="Picture 6"/>
        <xdr:cNvPicPr>
          <a:picLocks noChangeAspect="1" noChangeArrowheads="1"/>
        </xdr:cNvPicPr>
      </xdr:nvPicPr>
      <xdr:blipFill>
        <a:blip r:embed="rId9" cstate="print"/>
        <a:srcRect/>
        <a:stretch>
          <a:fillRect/>
        </a:stretch>
      </xdr:blipFill>
      <xdr:spPr>
        <a:xfrm>
          <a:off x="12417425" y="34610040"/>
          <a:ext cx="1066165" cy="763905"/>
        </a:xfrm>
        <a:prstGeom prst="rect">
          <a:avLst/>
        </a:prstGeom>
        <a:noFill/>
      </xdr:spPr>
    </xdr:pic>
    <xdr:clientData/>
  </xdr:twoCellAnchor>
  <xdr:twoCellAnchor editAs="oneCell">
    <xdr:from>
      <xdr:col>12</xdr:col>
      <xdr:colOff>338759</xdr:colOff>
      <xdr:row>193</xdr:row>
      <xdr:rowOff>131115</xdr:rowOff>
    </xdr:from>
    <xdr:to>
      <xdr:col>12</xdr:col>
      <xdr:colOff>1386509</xdr:colOff>
      <xdr:row>196</xdr:row>
      <xdr:rowOff>133983</xdr:rowOff>
    </xdr:to>
    <xdr:pic>
      <xdr:nvPicPr>
        <xdr:cNvPr id="1032" name="Picture 8"/>
        <xdr:cNvPicPr>
          <a:picLocks noChangeAspect="1" noChangeArrowheads="1"/>
        </xdr:cNvPicPr>
      </xdr:nvPicPr>
      <xdr:blipFill>
        <a:blip r:embed="rId10" cstate="print"/>
        <a:srcRect/>
        <a:stretch>
          <a:fillRect/>
        </a:stretch>
      </xdr:blipFill>
      <xdr:spPr>
        <a:xfrm>
          <a:off x="12608560" y="33371790"/>
          <a:ext cx="1047750" cy="431165"/>
        </a:xfrm>
        <a:prstGeom prst="rect">
          <a:avLst/>
        </a:prstGeom>
        <a:noFill/>
      </xdr:spPr>
    </xdr:pic>
    <xdr:clientData/>
  </xdr:twoCellAnchor>
  <xdr:twoCellAnchor editAs="oneCell">
    <xdr:from>
      <xdr:col>12</xdr:col>
      <xdr:colOff>310019</xdr:colOff>
      <xdr:row>33</xdr:row>
      <xdr:rowOff>91109</xdr:rowOff>
    </xdr:from>
    <xdr:to>
      <xdr:col>12</xdr:col>
      <xdr:colOff>1024629</xdr:colOff>
      <xdr:row>37</xdr:row>
      <xdr:rowOff>0</xdr:rowOff>
    </xdr:to>
    <xdr:pic>
      <xdr:nvPicPr>
        <xdr:cNvPr id="1034" name="Picture 10"/>
        <xdr:cNvPicPr>
          <a:picLocks noChangeAspect="1" noChangeArrowheads="1"/>
        </xdr:cNvPicPr>
      </xdr:nvPicPr>
      <xdr:blipFill>
        <a:blip r:embed="rId11" cstate="print"/>
        <a:srcRect/>
        <a:stretch>
          <a:fillRect/>
        </a:stretch>
      </xdr:blipFill>
      <xdr:spPr>
        <a:xfrm>
          <a:off x="12579985" y="6161405"/>
          <a:ext cx="714375" cy="729615"/>
        </a:xfrm>
        <a:prstGeom prst="rect">
          <a:avLst/>
        </a:prstGeom>
        <a:noFill/>
      </xdr:spPr>
    </xdr:pic>
    <xdr:clientData/>
  </xdr:twoCellAnchor>
  <xdr:twoCellAnchor editAs="oneCell">
    <xdr:from>
      <xdr:col>12</xdr:col>
      <xdr:colOff>266095</xdr:colOff>
      <xdr:row>45</xdr:row>
      <xdr:rowOff>38101</xdr:rowOff>
    </xdr:from>
    <xdr:to>
      <xdr:col>12</xdr:col>
      <xdr:colOff>1164535</xdr:colOff>
      <xdr:row>48</xdr:row>
      <xdr:rowOff>209982</xdr:rowOff>
    </xdr:to>
    <xdr:pic>
      <xdr:nvPicPr>
        <xdr:cNvPr id="1036" name="Picture 12"/>
        <xdr:cNvPicPr>
          <a:picLocks noChangeAspect="1" noChangeArrowheads="1"/>
        </xdr:cNvPicPr>
      </xdr:nvPicPr>
      <xdr:blipFill>
        <a:blip r:embed="rId12" cstate="print"/>
        <a:srcRect/>
        <a:stretch>
          <a:fillRect/>
        </a:stretch>
      </xdr:blipFill>
      <xdr:spPr>
        <a:xfrm>
          <a:off x="12536170" y="8840470"/>
          <a:ext cx="897890" cy="841375"/>
        </a:xfrm>
        <a:prstGeom prst="rect">
          <a:avLst/>
        </a:prstGeom>
        <a:noFill/>
      </xdr:spPr>
    </xdr:pic>
    <xdr:clientData/>
  </xdr:twoCellAnchor>
  <xdr:twoCellAnchor editAs="oneCell">
    <xdr:from>
      <xdr:col>12</xdr:col>
      <xdr:colOff>241854</xdr:colOff>
      <xdr:row>55</xdr:row>
      <xdr:rowOff>0</xdr:rowOff>
    </xdr:from>
    <xdr:to>
      <xdr:col>12</xdr:col>
      <xdr:colOff>1266313</xdr:colOff>
      <xdr:row>57</xdr:row>
      <xdr:rowOff>198706</xdr:rowOff>
    </xdr:to>
    <xdr:pic>
      <xdr:nvPicPr>
        <xdr:cNvPr id="1038" name="Picture 14"/>
        <xdr:cNvPicPr>
          <a:picLocks noChangeAspect="1" noChangeArrowheads="1"/>
        </xdr:cNvPicPr>
      </xdr:nvPicPr>
      <xdr:blipFill>
        <a:blip r:embed="rId13" cstate="print"/>
        <a:srcRect/>
        <a:stretch>
          <a:fillRect/>
        </a:stretch>
      </xdr:blipFill>
      <xdr:spPr>
        <a:xfrm>
          <a:off x="12511405" y="10962640"/>
          <a:ext cx="1024890" cy="612775"/>
        </a:xfrm>
        <a:prstGeom prst="rect">
          <a:avLst/>
        </a:prstGeom>
        <a:noFill/>
      </xdr:spPr>
    </xdr:pic>
    <xdr:clientData/>
  </xdr:twoCellAnchor>
  <xdr:twoCellAnchor editAs="oneCell">
    <xdr:from>
      <xdr:col>12</xdr:col>
      <xdr:colOff>353887</xdr:colOff>
      <xdr:row>9</xdr:row>
      <xdr:rowOff>27922</xdr:rowOff>
    </xdr:from>
    <xdr:to>
      <xdr:col>12</xdr:col>
      <xdr:colOff>1096392</xdr:colOff>
      <xdr:row>12</xdr:row>
      <xdr:rowOff>150081</xdr:rowOff>
    </xdr:to>
    <xdr:pic>
      <xdr:nvPicPr>
        <xdr:cNvPr id="5" name="Picture 2"/>
        <xdr:cNvPicPr>
          <a:picLocks noChangeAspect="1" noChangeArrowheads="1"/>
        </xdr:cNvPicPr>
      </xdr:nvPicPr>
      <xdr:blipFill>
        <a:blip r:embed="rId14" cstate="print"/>
        <a:srcRect/>
        <a:stretch>
          <a:fillRect/>
        </a:stretch>
      </xdr:blipFill>
      <xdr:spPr>
        <a:xfrm>
          <a:off x="12623800" y="1754505"/>
          <a:ext cx="742315" cy="665480"/>
        </a:xfrm>
        <a:prstGeom prst="rect">
          <a:avLst/>
        </a:prstGeom>
        <a:noFill/>
      </xdr:spPr>
    </xdr:pic>
    <xdr:clientData/>
  </xdr:twoCellAnchor>
  <xdr:twoCellAnchor editAs="oneCell">
    <xdr:from>
      <xdr:col>12</xdr:col>
      <xdr:colOff>98977</xdr:colOff>
      <xdr:row>16</xdr:row>
      <xdr:rowOff>71603</xdr:rowOff>
    </xdr:from>
    <xdr:to>
      <xdr:col>12</xdr:col>
      <xdr:colOff>1115070</xdr:colOff>
      <xdr:row>20</xdr:row>
      <xdr:rowOff>7208</xdr:rowOff>
    </xdr:to>
    <xdr:pic>
      <xdr:nvPicPr>
        <xdr:cNvPr id="11" name="Picture 4"/>
        <xdr:cNvPicPr>
          <a:picLocks noChangeAspect="1" noChangeArrowheads="1"/>
        </xdr:cNvPicPr>
      </xdr:nvPicPr>
      <xdr:blipFill>
        <a:blip r:embed="rId15" cstate="print"/>
        <a:srcRect/>
        <a:stretch>
          <a:fillRect/>
        </a:stretch>
      </xdr:blipFill>
      <xdr:spPr>
        <a:xfrm>
          <a:off x="12368530" y="3065145"/>
          <a:ext cx="1016635" cy="659765"/>
        </a:xfrm>
        <a:prstGeom prst="rect">
          <a:avLst/>
        </a:prstGeom>
        <a:noFill/>
      </xdr:spPr>
    </xdr:pic>
    <xdr:clientData/>
  </xdr:twoCellAnchor>
  <xdr:twoCellAnchor editAs="oneCell">
    <xdr:from>
      <xdr:col>12</xdr:col>
      <xdr:colOff>182543</xdr:colOff>
      <xdr:row>25</xdr:row>
      <xdr:rowOff>132522</xdr:rowOff>
    </xdr:from>
    <xdr:to>
      <xdr:col>12</xdr:col>
      <xdr:colOff>1205632</xdr:colOff>
      <xdr:row>31</xdr:row>
      <xdr:rowOff>54249</xdr:rowOff>
    </xdr:to>
    <xdr:pic>
      <xdr:nvPicPr>
        <xdr:cNvPr id="12" name="Picture 6"/>
        <xdr:cNvPicPr>
          <a:picLocks noChangeAspect="1" noChangeArrowheads="1"/>
        </xdr:cNvPicPr>
      </xdr:nvPicPr>
      <xdr:blipFill>
        <a:blip r:embed="rId16" cstate="print"/>
        <a:srcRect/>
        <a:stretch>
          <a:fillRect/>
        </a:stretch>
      </xdr:blipFill>
      <xdr:spPr>
        <a:xfrm>
          <a:off x="12452350" y="4754880"/>
          <a:ext cx="1022985" cy="1007745"/>
        </a:xfrm>
        <a:prstGeom prst="rect">
          <a:avLst/>
        </a:prstGeom>
        <a:noFill/>
      </xdr:spPr>
    </xdr:pic>
    <xdr:clientData/>
  </xdr:twoCellAnchor>
  <xdr:twoCellAnchor editAs="oneCell">
    <xdr:from>
      <xdr:col>12</xdr:col>
      <xdr:colOff>281195</xdr:colOff>
      <xdr:row>70</xdr:row>
      <xdr:rowOff>137491</xdr:rowOff>
    </xdr:from>
    <xdr:to>
      <xdr:col>12</xdr:col>
      <xdr:colOff>1488308</xdr:colOff>
      <xdr:row>76</xdr:row>
      <xdr:rowOff>46747</xdr:rowOff>
    </xdr:to>
    <xdr:pic>
      <xdr:nvPicPr>
        <xdr:cNvPr id="8" name="Picture 7"/>
        <xdr:cNvPicPr>
          <a:picLocks noChangeAspect="1"/>
        </xdr:cNvPicPr>
      </xdr:nvPicPr>
      <xdr:blipFill>
        <a:blip r:embed="rId17"/>
        <a:stretch>
          <a:fillRect/>
        </a:stretch>
      </xdr:blipFill>
      <xdr:spPr>
        <a:xfrm>
          <a:off x="12550775" y="14180820"/>
          <a:ext cx="1207135" cy="1139825"/>
        </a:xfrm>
        <a:prstGeom prst="rect">
          <a:avLst/>
        </a:prstGeom>
      </xdr:spPr>
    </xdr:pic>
    <xdr:clientData/>
  </xdr:twoCellAnchor>
  <xdr:twoCellAnchor editAs="oneCell">
    <xdr:from>
      <xdr:col>12</xdr:col>
      <xdr:colOff>358140</xdr:colOff>
      <xdr:row>249</xdr:row>
      <xdr:rowOff>50165</xdr:rowOff>
    </xdr:from>
    <xdr:to>
      <xdr:col>12</xdr:col>
      <xdr:colOff>1055370</xdr:colOff>
      <xdr:row>253</xdr:row>
      <xdr:rowOff>39370</xdr:rowOff>
    </xdr:to>
    <xdr:pic>
      <xdr:nvPicPr>
        <xdr:cNvPr id="9" name="Picture 8"/>
        <xdr:cNvPicPr>
          <a:picLocks noChangeAspect="1"/>
        </xdr:cNvPicPr>
      </xdr:nvPicPr>
      <xdr:blipFill>
        <a:blip r:embed="rId18"/>
        <a:stretch>
          <a:fillRect/>
        </a:stretch>
      </xdr:blipFill>
      <xdr:spPr>
        <a:xfrm>
          <a:off x="12628245" y="41292145"/>
          <a:ext cx="697230" cy="560705"/>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1933575</xdr:colOff>
      <xdr:row>5</xdr:row>
      <xdr:rowOff>9525</xdr:rowOff>
    </xdr:from>
    <xdr:to>
      <xdr:col>1</xdr:col>
      <xdr:colOff>1933575</xdr:colOff>
      <xdr:row>5</xdr:row>
      <xdr:rowOff>285750</xdr:rowOff>
    </xdr:to>
    <xdr:pic>
      <xdr:nvPicPr>
        <xdr:cNvPr id="2" name="ctl00_logoimage" descr="Danfoss Logo"/>
        <xdr:cNvPicPr>
          <a:picLocks noChangeAspect="1" noChangeArrowheads="1"/>
        </xdr:cNvPicPr>
      </xdr:nvPicPr>
      <xdr:blipFill>
        <a:blip r:embed="rId1"/>
        <a:srcRect/>
        <a:stretch>
          <a:fillRect/>
        </a:stretch>
      </xdr:blipFill>
      <xdr:spPr>
        <a:xfrm>
          <a:off x="2571750" y="866775"/>
          <a:ext cx="0" cy="276225"/>
        </a:xfrm>
        <a:prstGeom prst="rect">
          <a:avLst/>
        </a:prstGeom>
        <a:noFill/>
        <a:ln w="9525">
          <a:noFill/>
          <a:miter lim="800000"/>
          <a:headEnd/>
          <a:tailEnd/>
        </a:ln>
      </xdr:spPr>
    </xdr:pic>
    <xdr:clientData/>
  </xdr:twoCellAnchor>
  <xdr:twoCellAnchor editAs="oneCell">
    <xdr:from>
      <xdr:col>6</xdr:col>
      <xdr:colOff>422911</xdr:colOff>
      <xdr:row>12</xdr:row>
      <xdr:rowOff>95250</xdr:rowOff>
    </xdr:from>
    <xdr:to>
      <xdr:col>6</xdr:col>
      <xdr:colOff>1480103</xdr:colOff>
      <xdr:row>18</xdr:row>
      <xdr:rowOff>129539</xdr:rowOff>
    </xdr:to>
    <xdr:pic>
      <xdr:nvPicPr>
        <xdr:cNvPr id="1026" name="Picture 2"/>
        <xdr:cNvPicPr>
          <a:picLocks noChangeAspect="1" noChangeArrowheads="1"/>
        </xdr:cNvPicPr>
      </xdr:nvPicPr>
      <xdr:blipFill>
        <a:blip r:embed="rId2" cstate="print"/>
        <a:srcRect/>
        <a:stretch>
          <a:fillRect/>
        </a:stretch>
      </xdr:blipFill>
      <xdr:spPr>
        <a:xfrm>
          <a:off x="6442710" y="3086100"/>
          <a:ext cx="1056640" cy="948055"/>
        </a:xfrm>
        <a:prstGeom prst="rect">
          <a:avLst/>
        </a:prstGeom>
        <a:noFill/>
      </xdr:spPr>
    </xdr:pic>
    <xdr:clientData/>
  </xdr:twoCellAnchor>
  <xdr:twoCellAnchor editAs="oneCell">
    <xdr:from>
      <xdr:col>6</xdr:col>
      <xdr:colOff>1113308</xdr:colOff>
      <xdr:row>7</xdr:row>
      <xdr:rowOff>9526</xdr:rowOff>
    </xdr:from>
    <xdr:to>
      <xdr:col>6</xdr:col>
      <xdr:colOff>1965960</xdr:colOff>
      <xdr:row>9</xdr:row>
      <xdr:rowOff>209551</xdr:rowOff>
    </xdr:to>
    <xdr:pic>
      <xdr:nvPicPr>
        <xdr:cNvPr id="6" name="Picture 5" descr="http://www.ziehl-abegg.com/images/img_prod/thumbnails/axialventilator_fb.jpg"/>
        <xdr:cNvPicPr>
          <a:picLocks noChangeAspect="1" noChangeArrowheads="1"/>
        </xdr:cNvPicPr>
      </xdr:nvPicPr>
      <xdr:blipFill>
        <a:blip r:embed="rId3"/>
        <a:srcRect/>
        <a:stretch>
          <a:fillRect/>
        </a:stretch>
      </xdr:blipFill>
      <xdr:spPr>
        <a:xfrm>
          <a:off x="7132955" y="1438275"/>
          <a:ext cx="852805" cy="704850"/>
        </a:xfrm>
        <a:prstGeom prst="rect">
          <a:avLst/>
        </a:prstGeom>
        <a:noFill/>
      </xdr:spPr>
    </xdr:pic>
    <xdr:clientData/>
  </xdr:twoCellAnchor>
  <xdr:twoCellAnchor editAs="oneCell">
    <xdr:from>
      <xdr:col>6</xdr:col>
      <xdr:colOff>121418</xdr:colOff>
      <xdr:row>7</xdr:row>
      <xdr:rowOff>104775</xdr:rowOff>
    </xdr:from>
    <xdr:to>
      <xdr:col>6</xdr:col>
      <xdr:colOff>998005</xdr:colOff>
      <xdr:row>10</xdr:row>
      <xdr:rowOff>28575</xdr:rowOff>
    </xdr:to>
    <xdr:pic>
      <xdr:nvPicPr>
        <xdr:cNvPr id="7" name="Picture 3" descr="Ziehl-Abegg FN050-VDK.4I.V7P1 Fan Motoru"/>
        <xdr:cNvPicPr>
          <a:picLocks noChangeAspect="1" noChangeArrowheads="1"/>
        </xdr:cNvPicPr>
      </xdr:nvPicPr>
      <xdr:blipFill>
        <a:blip r:embed="rId4"/>
        <a:srcRect/>
        <a:stretch>
          <a:fillRect/>
        </a:stretch>
      </xdr:blipFill>
      <xdr:spPr>
        <a:xfrm>
          <a:off x="6141085" y="1533525"/>
          <a:ext cx="876300" cy="685800"/>
        </a:xfrm>
        <a:prstGeom prst="rect">
          <a:avLst/>
        </a:prstGeom>
        <a:noFill/>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341442</xdr:colOff>
      <xdr:row>41</xdr:row>
      <xdr:rowOff>0</xdr:rowOff>
    </xdr:from>
    <xdr:to>
      <xdr:col>5</xdr:col>
      <xdr:colOff>952501</xdr:colOff>
      <xdr:row>44</xdr:row>
      <xdr:rowOff>23846</xdr:rowOff>
    </xdr:to>
    <xdr:pic>
      <xdr:nvPicPr>
        <xdr:cNvPr id="3076" name="Picture 4"/>
        <xdr:cNvPicPr>
          <a:picLocks noChangeAspect="1" noChangeArrowheads="1"/>
        </xdr:cNvPicPr>
      </xdr:nvPicPr>
      <xdr:blipFill>
        <a:blip r:embed="rId1" cstate="print"/>
        <a:srcRect/>
        <a:stretch>
          <a:fillRect/>
        </a:stretch>
      </xdr:blipFill>
      <xdr:spPr>
        <a:xfrm>
          <a:off x="6646545" y="6334125"/>
          <a:ext cx="611505" cy="526415"/>
        </a:xfrm>
        <a:prstGeom prst="rect">
          <a:avLst/>
        </a:prstGeom>
        <a:noFill/>
      </xdr:spPr>
    </xdr:pic>
    <xdr:clientData/>
  </xdr:twoCellAnchor>
  <xdr:twoCellAnchor editAs="oneCell">
    <xdr:from>
      <xdr:col>5</xdr:col>
      <xdr:colOff>328109</xdr:colOff>
      <xdr:row>44</xdr:row>
      <xdr:rowOff>86487</xdr:rowOff>
    </xdr:from>
    <xdr:to>
      <xdr:col>5</xdr:col>
      <xdr:colOff>960783</xdr:colOff>
      <xdr:row>47</xdr:row>
      <xdr:rowOff>74499</xdr:rowOff>
    </xdr:to>
    <xdr:pic>
      <xdr:nvPicPr>
        <xdr:cNvPr id="3078" name="Picture 6"/>
        <xdr:cNvPicPr>
          <a:picLocks noChangeAspect="1" noChangeArrowheads="1"/>
        </xdr:cNvPicPr>
      </xdr:nvPicPr>
      <xdr:blipFill>
        <a:blip r:embed="rId2" cstate="print"/>
        <a:srcRect/>
        <a:stretch>
          <a:fillRect/>
        </a:stretch>
      </xdr:blipFill>
      <xdr:spPr>
        <a:xfrm>
          <a:off x="6633210" y="6923405"/>
          <a:ext cx="633095" cy="582295"/>
        </a:xfrm>
        <a:prstGeom prst="rect">
          <a:avLst/>
        </a:prstGeom>
        <a:noFill/>
      </xdr:spPr>
    </xdr:pic>
    <xdr:clientData/>
  </xdr:twoCellAnchor>
  <xdr:twoCellAnchor editAs="oneCell">
    <xdr:from>
      <xdr:col>5</xdr:col>
      <xdr:colOff>180975</xdr:colOff>
      <xdr:row>27</xdr:row>
      <xdr:rowOff>161925</xdr:rowOff>
    </xdr:from>
    <xdr:to>
      <xdr:col>5</xdr:col>
      <xdr:colOff>1318694</xdr:colOff>
      <xdr:row>35</xdr:row>
      <xdr:rowOff>30455</xdr:rowOff>
    </xdr:to>
    <xdr:pic>
      <xdr:nvPicPr>
        <xdr:cNvPr id="3082" name="Picture 10"/>
        <xdr:cNvPicPr>
          <a:picLocks noChangeAspect="1" noChangeArrowheads="1"/>
        </xdr:cNvPicPr>
      </xdr:nvPicPr>
      <xdr:blipFill>
        <a:blip r:embed="rId3" cstate="print"/>
        <a:srcRect/>
        <a:stretch>
          <a:fillRect/>
        </a:stretch>
      </xdr:blipFill>
      <xdr:spPr>
        <a:xfrm>
          <a:off x="6486525" y="4305300"/>
          <a:ext cx="1137285" cy="1096645"/>
        </a:xfrm>
        <a:prstGeom prst="rect">
          <a:avLst/>
        </a:prstGeom>
        <a:noFill/>
      </xdr:spPr>
    </xdr:pic>
    <xdr:clientData/>
  </xdr:twoCellAnchor>
  <xdr:twoCellAnchor editAs="oneCell">
    <xdr:from>
      <xdr:col>5</xdr:col>
      <xdr:colOff>257175</xdr:colOff>
      <xdr:row>21</xdr:row>
      <xdr:rowOff>9525</xdr:rowOff>
    </xdr:from>
    <xdr:to>
      <xdr:col>5</xdr:col>
      <xdr:colOff>1235652</xdr:colOff>
      <xdr:row>26</xdr:row>
      <xdr:rowOff>143353</xdr:rowOff>
    </xdr:to>
    <xdr:pic>
      <xdr:nvPicPr>
        <xdr:cNvPr id="3084" name="Picture 12"/>
        <xdr:cNvPicPr>
          <a:picLocks noChangeAspect="1" noChangeArrowheads="1"/>
        </xdr:cNvPicPr>
      </xdr:nvPicPr>
      <xdr:blipFill>
        <a:blip r:embed="rId4" cstate="print"/>
        <a:srcRect/>
        <a:stretch>
          <a:fillRect/>
        </a:stretch>
      </xdr:blipFill>
      <xdr:spPr>
        <a:xfrm>
          <a:off x="6562725" y="3248025"/>
          <a:ext cx="977900" cy="895350"/>
        </a:xfrm>
        <a:prstGeom prst="rect">
          <a:avLst/>
        </a:prstGeom>
        <a:noFill/>
      </xdr:spPr>
    </xdr:pic>
    <xdr:clientData/>
  </xdr:twoCellAnchor>
  <xdr:twoCellAnchor editAs="oneCell">
    <xdr:from>
      <xdr:col>5</xdr:col>
      <xdr:colOff>369405</xdr:colOff>
      <xdr:row>99</xdr:row>
      <xdr:rowOff>156858</xdr:rowOff>
    </xdr:from>
    <xdr:to>
      <xdr:col>5</xdr:col>
      <xdr:colOff>1197795</xdr:colOff>
      <xdr:row>100</xdr:row>
      <xdr:rowOff>347870</xdr:rowOff>
    </xdr:to>
    <xdr:pic>
      <xdr:nvPicPr>
        <xdr:cNvPr id="3086" name="Picture 14"/>
        <xdr:cNvPicPr>
          <a:picLocks noChangeAspect="1" noChangeArrowheads="1"/>
        </xdr:cNvPicPr>
      </xdr:nvPicPr>
      <xdr:blipFill>
        <a:blip r:embed="rId5" cstate="print"/>
        <a:srcRect/>
        <a:stretch>
          <a:fillRect/>
        </a:stretch>
      </xdr:blipFill>
      <xdr:spPr>
        <a:xfrm>
          <a:off x="6674485" y="18055590"/>
          <a:ext cx="828675" cy="590550"/>
        </a:xfrm>
        <a:prstGeom prst="rect">
          <a:avLst/>
        </a:prstGeom>
        <a:noFill/>
      </xdr:spPr>
    </xdr:pic>
    <xdr:clientData/>
  </xdr:twoCellAnchor>
  <xdr:twoCellAnchor editAs="oneCell">
    <xdr:from>
      <xdr:col>5</xdr:col>
      <xdr:colOff>200438</xdr:colOff>
      <xdr:row>104</xdr:row>
      <xdr:rowOff>108088</xdr:rowOff>
    </xdr:from>
    <xdr:to>
      <xdr:col>5</xdr:col>
      <xdr:colOff>1293307</xdr:colOff>
      <xdr:row>104</xdr:row>
      <xdr:rowOff>852943</xdr:rowOff>
    </xdr:to>
    <xdr:pic>
      <xdr:nvPicPr>
        <xdr:cNvPr id="3088" name="Picture 16"/>
        <xdr:cNvPicPr>
          <a:picLocks noChangeAspect="1" noChangeArrowheads="1"/>
        </xdr:cNvPicPr>
      </xdr:nvPicPr>
      <xdr:blipFill>
        <a:blip r:embed="rId6" cstate="print"/>
        <a:srcRect/>
        <a:stretch>
          <a:fillRect/>
        </a:stretch>
      </xdr:blipFill>
      <xdr:spPr>
        <a:xfrm>
          <a:off x="6505575" y="20607020"/>
          <a:ext cx="1092835" cy="744855"/>
        </a:xfrm>
        <a:prstGeom prst="rect">
          <a:avLst/>
        </a:prstGeom>
        <a:noFill/>
      </xdr:spPr>
    </xdr:pic>
    <xdr:clientData/>
  </xdr:twoCellAnchor>
  <xdr:twoCellAnchor editAs="oneCell">
    <xdr:from>
      <xdr:col>5</xdr:col>
      <xdr:colOff>171451</xdr:colOff>
      <xdr:row>89</xdr:row>
      <xdr:rowOff>99042</xdr:rowOff>
    </xdr:from>
    <xdr:to>
      <xdr:col>5</xdr:col>
      <xdr:colOff>1035327</xdr:colOff>
      <xdr:row>93</xdr:row>
      <xdr:rowOff>42560</xdr:rowOff>
    </xdr:to>
    <xdr:pic>
      <xdr:nvPicPr>
        <xdr:cNvPr id="3090" name="Picture 18"/>
        <xdr:cNvPicPr>
          <a:picLocks noChangeAspect="1" noChangeArrowheads="1"/>
        </xdr:cNvPicPr>
      </xdr:nvPicPr>
      <xdr:blipFill>
        <a:blip r:embed="rId7" cstate="print"/>
        <a:srcRect/>
        <a:stretch>
          <a:fillRect/>
        </a:stretch>
      </xdr:blipFill>
      <xdr:spPr>
        <a:xfrm>
          <a:off x="6477000" y="16301720"/>
          <a:ext cx="863600" cy="648970"/>
        </a:xfrm>
        <a:prstGeom prst="rect">
          <a:avLst/>
        </a:prstGeom>
        <a:noFill/>
      </xdr:spPr>
    </xdr:pic>
    <xdr:clientData/>
  </xdr:twoCellAnchor>
  <xdr:twoCellAnchor editAs="oneCell">
    <xdr:from>
      <xdr:col>5</xdr:col>
      <xdr:colOff>289479</xdr:colOff>
      <xdr:row>78</xdr:row>
      <xdr:rowOff>28121</xdr:rowOff>
    </xdr:from>
    <xdr:to>
      <xdr:col>5</xdr:col>
      <xdr:colOff>1051893</xdr:colOff>
      <xdr:row>81</xdr:row>
      <xdr:rowOff>137554</xdr:rowOff>
    </xdr:to>
    <xdr:pic>
      <xdr:nvPicPr>
        <xdr:cNvPr id="3092" name="Picture 20"/>
        <xdr:cNvPicPr>
          <a:picLocks noChangeAspect="1" noChangeArrowheads="1"/>
        </xdr:cNvPicPr>
      </xdr:nvPicPr>
      <xdr:blipFill>
        <a:blip r:embed="rId8" cstate="print"/>
        <a:srcRect/>
        <a:stretch>
          <a:fillRect/>
        </a:stretch>
      </xdr:blipFill>
      <xdr:spPr>
        <a:xfrm>
          <a:off x="6594475" y="14554835"/>
          <a:ext cx="762635" cy="566420"/>
        </a:xfrm>
        <a:prstGeom prst="rect">
          <a:avLst/>
        </a:prstGeom>
        <a:noFill/>
      </xdr:spPr>
    </xdr:pic>
    <xdr:clientData/>
  </xdr:twoCellAnchor>
  <xdr:twoCellAnchor editAs="oneCell">
    <xdr:from>
      <xdr:col>5</xdr:col>
      <xdr:colOff>372716</xdr:colOff>
      <xdr:row>83</xdr:row>
      <xdr:rowOff>73033</xdr:rowOff>
    </xdr:from>
    <xdr:to>
      <xdr:col>5</xdr:col>
      <xdr:colOff>1018761</xdr:colOff>
      <xdr:row>87</xdr:row>
      <xdr:rowOff>56141</xdr:rowOff>
    </xdr:to>
    <xdr:pic>
      <xdr:nvPicPr>
        <xdr:cNvPr id="3094" name="Picture 22"/>
        <xdr:cNvPicPr>
          <a:picLocks noChangeAspect="1" noChangeArrowheads="1"/>
        </xdr:cNvPicPr>
      </xdr:nvPicPr>
      <xdr:blipFill>
        <a:blip r:embed="rId9" cstate="print"/>
        <a:srcRect/>
        <a:stretch>
          <a:fillRect/>
        </a:stretch>
      </xdr:blipFill>
      <xdr:spPr>
        <a:xfrm>
          <a:off x="6677660" y="15361920"/>
          <a:ext cx="646430" cy="592455"/>
        </a:xfrm>
        <a:prstGeom prst="rect">
          <a:avLst/>
        </a:prstGeom>
        <a:noFill/>
      </xdr:spPr>
    </xdr:pic>
    <xdr:clientData/>
  </xdr:twoCellAnchor>
  <xdr:twoCellAnchor editAs="oneCell">
    <xdr:from>
      <xdr:col>5</xdr:col>
      <xdr:colOff>408747</xdr:colOff>
      <xdr:row>68</xdr:row>
      <xdr:rowOff>58521</xdr:rowOff>
    </xdr:from>
    <xdr:to>
      <xdr:col>5</xdr:col>
      <xdr:colOff>1113597</xdr:colOff>
      <xdr:row>72</xdr:row>
      <xdr:rowOff>119588</xdr:rowOff>
    </xdr:to>
    <xdr:pic>
      <xdr:nvPicPr>
        <xdr:cNvPr id="3098" name="Picture 26"/>
        <xdr:cNvPicPr>
          <a:picLocks noChangeAspect="1" noChangeArrowheads="1"/>
        </xdr:cNvPicPr>
      </xdr:nvPicPr>
      <xdr:blipFill>
        <a:blip r:embed="rId10" cstate="print"/>
        <a:srcRect/>
        <a:stretch>
          <a:fillRect/>
        </a:stretch>
      </xdr:blipFill>
      <xdr:spPr>
        <a:xfrm>
          <a:off x="6713855" y="11638915"/>
          <a:ext cx="704850" cy="670560"/>
        </a:xfrm>
        <a:prstGeom prst="rect">
          <a:avLst/>
        </a:prstGeom>
        <a:noFill/>
      </xdr:spPr>
    </xdr:pic>
    <xdr:clientData/>
  </xdr:twoCellAnchor>
  <xdr:twoCellAnchor editAs="oneCell">
    <xdr:from>
      <xdr:col>5</xdr:col>
      <xdr:colOff>247650</xdr:colOff>
      <xdr:row>8</xdr:row>
      <xdr:rowOff>171451</xdr:rowOff>
    </xdr:from>
    <xdr:to>
      <xdr:col>5</xdr:col>
      <xdr:colOff>1228725</xdr:colOff>
      <xdr:row>14</xdr:row>
      <xdr:rowOff>141155</xdr:rowOff>
    </xdr:to>
    <xdr:pic>
      <xdr:nvPicPr>
        <xdr:cNvPr id="3100" name="Picture 28"/>
        <xdr:cNvPicPr>
          <a:picLocks noChangeAspect="1" noChangeArrowheads="1"/>
        </xdr:cNvPicPr>
      </xdr:nvPicPr>
      <xdr:blipFill>
        <a:blip r:embed="rId11" cstate="print"/>
        <a:srcRect/>
        <a:stretch>
          <a:fillRect/>
        </a:stretch>
      </xdr:blipFill>
      <xdr:spPr>
        <a:xfrm>
          <a:off x="6553200" y="1390650"/>
          <a:ext cx="981075" cy="922020"/>
        </a:xfrm>
        <a:prstGeom prst="rect">
          <a:avLst/>
        </a:prstGeom>
        <a:noFill/>
      </xdr:spPr>
    </xdr:pic>
    <xdr:clientData/>
  </xdr:twoCellAnchor>
  <xdr:twoCellAnchor editAs="oneCell">
    <xdr:from>
      <xdr:col>5</xdr:col>
      <xdr:colOff>154305</xdr:colOff>
      <xdr:row>55</xdr:row>
      <xdr:rowOff>0</xdr:rowOff>
    </xdr:from>
    <xdr:to>
      <xdr:col>5</xdr:col>
      <xdr:colOff>1233854</xdr:colOff>
      <xdr:row>60</xdr:row>
      <xdr:rowOff>142721</xdr:rowOff>
    </xdr:to>
    <xdr:pic>
      <xdr:nvPicPr>
        <xdr:cNvPr id="2050" name="Picture 2"/>
        <xdr:cNvPicPr>
          <a:picLocks noChangeAspect="1" noChangeArrowheads="1"/>
        </xdr:cNvPicPr>
      </xdr:nvPicPr>
      <xdr:blipFill>
        <a:blip r:embed="rId12" cstate="print"/>
        <a:srcRect/>
        <a:stretch>
          <a:fillRect/>
        </a:stretch>
      </xdr:blipFill>
      <xdr:spPr>
        <a:xfrm>
          <a:off x="6459855" y="8970645"/>
          <a:ext cx="1079500" cy="1075690"/>
        </a:xfrm>
        <a:prstGeom prst="rect">
          <a:avLst/>
        </a:prstGeom>
        <a:noFill/>
      </xdr:spPr>
    </xdr:pic>
    <xdr:clientData/>
  </xdr:twoCellAnchor>
  <xdr:twoCellAnchor editAs="oneCell">
    <xdr:from>
      <xdr:col>5</xdr:col>
      <xdr:colOff>345386</xdr:colOff>
      <xdr:row>42</xdr:row>
      <xdr:rowOff>123512</xdr:rowOff>
    </xdr:from>
    <xdr:to>
      <xdr:col>5</xdr:col>
      <xdr:colOff>927653</xdr:colOff>
      <xdr:row>45</xdr:row>
      <xdr:rowOff>123680</xdr:rowOff>
    </xdr:to>
    <xdr:pic>
      <xdr:nvPicPr>
        <xdr:cNvPr id="3074" name="Picture 2"/>
        <xdr:cNvPicPr>
          <a:picLocks noChangeAspect="1" noChangeArrowheads="1"/>
        </xdr:cNvPicPr>
      </xdr:nvPicPr>
      <xdr:blipFill>
        <a:blip r:embed="rId13" cstate="print"/>
        <a:srcRect/>
        <a:stretch>
          <a:fillRect/>
        </a:stretch>
      </xdr:blipFill>
      <xdr:spPr>
        <a:xfrm>
          <a:off x="6650355" y="6609715"/>
          <a:ext cx="582295" cy="548640"/>
        </a:xfrm>
        <a:prstGeom prst="rect">
          <a:avLst/>
        </a:prstGeom>
        <a:noFill/>
      </xdr:spPr>
    </xdr:pic>
    <xdr:clientData/>
  </xdr:twoCellAnchor>
  <xdr:twoCellAnchor editAs="oneCell">
    <xdr:from>
      <xdr:col>5</xdr:col>
      <xdr:colOff>293204</xdr:colOff>
      <xdr:row>103</xdr:row>
      <xdr:rowOff>157369</xdr:rowOff>
    </xdr:from>
    <xdr:to>
      <xdr:col>5</xdr:col>
      <xdr:colOff>1121739</xdr:colOff>
      <xdr:row>103</xdr:row>
      <xdr:rowOff>686132</xdr:rowOff>
    </xdr:to>
    <xdr:pic>
      <xdr:nvPicPr>
        <xdr:cNvPr id="16" name="Picture 49"/>
        <xdr:cNvPicPr>
          <a:picLocks noChangeAspect="1" noChangeArrowheads="1"/>
        </xdr:cNvPicPr>
      </xdr:nvPicPr>
      <xdr:blipFill>
        <a:blip r:embed="rId14" cstate="print"/>
        <a:srcRect/>
        <a:stretch>
          <a:fillRect/>
        </a:stretch>
      </xdr:blipFill>
      <xdr:spPr>
        <a:xfrm>
          <a:off x="6598285" y="19836765"/>
          <a:ext cx="828675" cy="528955"/>
        </a:xfrm>
        <a:prstGeom prst="rect">
          <a:avLst/>
        </a:prstGeom>
        <a:noFill/>
        <a:ln w="9525">
          <a:noFill/>
          <a:miter lim="800000"/>
          <a:headEnd/>
          <a:tailEnd/>
        </a:ln>
      </xdr:spPr>
    </xdr:pic>
    <xdr:clientData/>
  </xdr:twoCellAnchor>
  <xdr:twoCellAnchor editAs="oneCell">
    <xdr:from>
      <xdr:col>5</xdr:col>
      <xdr:colOff>305191</xdr:colOff>
      <xdr:row>61</xdr:row>
      <xdr:rowOff>8283</xdr:rowOff>
    </xdr:from>
    <xdr:to>
      <xdr:col>5</xdr:col>
      <xdr:colOff>1110452</xdr:colOff>
      <xdr:row>63</xdr:row>
      <xdr:rowOff>1</xdr:rowOff>
    </xdr:to>
    <xdr:pic>
      <xdr:nvPicPr>
        <xdr:cNvPr id="21" name="Picture 20"/>
        <xdr:cNvPicPr>
          <a:picLocks noChangeAspect="1" noChangeArrowheads="1"/>
        </xdr:cNvPicPr>
      </xdr:nvPicPr>
      <xdr:blipFill>
        <a:blip r:embed="rId15">
          <a:extLst>
            <a:ext uri="{28A0092B-C50C-407E-A947-70E740481C1C}">
              <a14:useLocalDpi xmlns:a14="http://schemas.microsoft.com/office/drawing/2010/main" val="0"/>
            </a:ext>
          </a:extLst>
        </a:blip>
        <a:srcRect/>
        <a:stretch>
          <a:fillRect/>
        </a:stretch>
      </xdr:blipFill>
      <xdr:spPr>
        <a:xfrm>
          <a:off x="6610350" y="10188575"/>
          <a:ext cx="805180" cy="439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306456</xdr:colOff>
      <xdr:row>101</xdr:row>
      <xdr:rowOff>33130</xdr:rowOff>
    </xdr:from>
    <xdr:to>
      <xdr:col>5</xdr:col>
      <xdr:colOff>894522</xdr:colOff>
      <xdr:row>102</xdr:row>
      <xdr:rowOff>33129</xdr:rowOff>
    </xdr:to>
    <xdr:pic>
      <xdr:nvPicPr>
        <xdr:cNvPr id="23" name="Picture 22" descr="Image result for video fan guard"/>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6611620" y="18798540"/>
          <a:ext cx="588010"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364434</xdr:colOff>
      <xdr:row>63</xdr:row>
      <xdr:rowOff>41413</xdr:rowOff>
    </xdr:from>
    <xdr:to>
      <xdr:col>5</xdr:col>
      <xdr:colOff>1022859</xdr:colOff>
      <xdr:row>66</xdr:row>
      <xdr:rowOff>146166</xdr:rowOff>
    </xdr:to>
    <xdr:pic>
      <xdr:nvPicPr>
        <xdr:cNvPr id="5" name="Picture 4"/>
        <xdr:cNvPicPr>
          <a:picLocks noChangeAspect="1"/>
        </xdr:cNvPicPr>
      </xdr:nvPicPr>
      <xdr:blipFill>
        <a:blip r:embed="rId17"/>
        <a:stretch>
          <a:fillRect/>
        </a:stretch>
      </xdr:blipFill>
      <xdr:spPr>
        <a:xfrm>
          <a:off x="6669405" y="10669270"/>
          <a:ext cx="658495" cy="704850"/>
        </a:xfrm>
        <a:prstGeom prst="rect">
          <a:avLst/>
        </a:prstGeom>
      </xdr:spPr>
    </xdr:pic>
    <xdr:clientData/>
  </xdr:twoCellAnchor>
  <xdr:twoCellAnchor editAs="oneCell">
    <xdr:from>
      <xdr:col>5</xdr:col>
      <xdr:colOff>196850</xdr:colOff>
      <xdr:row>74</xdr:row>
      <xdr:rowOff>17145</xdr:rowOff>
    </xdr:from>
    <xdr:to>
      <xdr:col>5</xdr:col>
      <xdr:colOff>969645</xdr:colOff>
      <xdr:row>75</xdr:row>
      <xdr:rowOff>44450</xdr:rowOff>
    </xdr:to>
    <xdr:pic>
      <xdr:nvPicPr>
        <xdr:cNvPr id="6" name="image83.png" descr=" "/>
        <xdr:cNvPicPr/>
      </xdr:nvPicPr>
      <xdr:blipFill>
        <a:blip r:embed="rId18"/>
        <a:srcRect/>
        <a:stretch>
          <a:fillRect/>
        </a:stretch>
      </xdr:blipFill>
      <xdr:spPr>
        <a:xfrm>
          <a:off x="6502400" y="12867640"/>
          <a:ext cx="772795" cy="408305"/>
        </a:xfrm>
        <a:prstGeom prst="rect">
          <a:avLst/>
        </a:prstGeom>
        <a:noFill/>
        <a:ln>
          <a:noFill/>
        </a:ln>
        <a:effectLst/>
      </xdr:spPr>
    </xdr:pic>
    <xdr:clientData/>
  </xdr:twoCellAnchor>
  <xdr:twoCellAnchor editAs="oneCell">
    <xdr:from>
      <xdr:col>5</xdr:col>
      <xdr:colOff>311150</xdr:colOff>
      <xdr:row>73</xdr:row>
      <xdr:rowOff>27305</xdr:rowOff>
    </xdr:from>
    <xdr:to>
      <xdr:col>5</xdr:col>
      <xdr:colOff>787400</xdr:colOff>
      <xdr:row>73</xdr:row>
      <xdr:rowOff>474980</xdr:rowOff>
    </xdr:to>
    <xdr:pic>
      <xdr:nvPicPr>
        <xdr:cNvPr id="7" name="image84.jpg" descr=" "/>
        <xdr:cNvPicPr/>
      </xdr:nvPicPr>
      <xdr:blipFill>
        <a:blip r:embed="rId19"/>
        <a:srcRect/>
        <a:stretch>
          <a:fillRect/>
        </a:stretch>
      </xdr:blipFill>
      <xdr:spPr>
        <a:xfrm>
          <a:off x="6616700" y="12369800"/>
          <a:ext cx="476250" cy="447675"/>
        </a:xfrm>
        <a:prstGeom prst="rect">
          <a:avLst/>
        </a:prstGeom>
        <a:noFill/>
        <a:ln>
          <a:noFill/>
        </a:ln>
        <a:effectLst/>
      </xdr:spPr>
    </xdr:pic>
    <xdr:clientData/>
  </xdr:twoCellAnchor>
  <xdr:twoCellAnchor editAs="oneCell">
    <xdr:from>
      <xdr:col>5</xdr:col>
      <xdr:colOff>351790</xdr:colOff>
      <xdr:row>75</xdr:row>
      <xdr:rowOff>66040</xdr:rowOff>
    </xdr:from>
    <xdr:to>
      <xdr:col>5</xdr:col>
      <xdr:colOff>704215</xdr:colOff>
      <xdr:row>75</xdr:row>
      <xdr:rowOff>534670</xdr:rowOff>
    </xdr:to>
    <xdr:pic>
      <xdr:nvPicPr>
        <xdr:cNvPr id="8" name="Picture 7"/>
        <xdr:cNvPicPr>
          <a:picLocks noChangeAspect="1"/>
        </xdr:cNvPicPr>
      </xdr:nvPicPr>
      <xdr:blipFill>
        <a:blip r:embed="rId20"/>
        <a:stretch>
          <a:fillRect/>
        </a:stretch>
      </xdr:blipFill>
      <xdr:spPr>
        <a:xfrm>
          <a:off x="6657340" y="13297535"/>
          <a:ext cx="352425" cy="468630"/>
        </a:xfrm>
        <a:prstGeom prst="rect">
          <a:avLst/>
        </a:prstGeom>
      </xdr:spPr>
    </xdr:pic>
    <xdr:clientData/>
  </xdr:twoCellAnchor>
  <xdr:twoCellAnchor editAs="oneCell">
    <xdr:from>
      <xdr:col>5</xdr:col>
      <xdr:colOff>139065</xdr:colOff>
      <xdr:row>48</xdr:row>
      <xdr:rowOff>64770</xdr:rowOff>
    </xdr:from>
    <xdr:to>
      <xdr:col>5</xdr:col>
      <xdr:colOff>1224280</xdr:colOff>
      <xdr:row>53</xdr:row>
      <xdr:rowOff>157480</xdr:rowOff>
    </xdr:to>
    <xdr:pic>
      <xdr:nvPicPr>
        <xdr:cNvPr id="3" name="Picture 2" descr="Weiguang - NZ DEPOT"/>
        <xdr:cNvPicPr>
          <a:picLocks noChangeAspect="1"/>
        </xdr:cNvPicPr>
      </xdr:nvPicPr>
      <xdr:blipFill>
        <a:blip r:embed="rId21" r:link="rId22"/>
        <a:stretch>
          <a:fillRect/>
        </a:stretch>
      </xdr:blipFill>
      <xdr:spPr>
        <a:xfrm>
          <a:off x="6444615" y="7694295"/>
          <a:ext cx="1085215" cy="1083310"/>
        </a:xfrm>
        <a:prstGeom prst="rect">
          <a:avLst/>
        </a:prstGeom>
        <a:noFill/>
        <a:ln>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18</xdr:col>
      <xdr:colOff>153546</xdr:colOff>
      <xdr:row>4</xdr:row>
      <xdr:rowOff>88016</xdr:rowOff>
    </xdr:from>
    <xdr:to>
      <xdr:col>18</xdr:col>
      <xdr:colOff>1008770</xdr:colOff>
      <xdr:row>8</xdr:row>
      <xdr:rowOff>39169</xdr:rowOff>
    </xdr:to>
    <xdr:pic>
      <xdr:nvPicPr>
        <xdr:cNvPr id="2" name="Picture 2"/>
        <xdr:cNvPicPr>
          <a:picLocks noChangeAspect="1" noChangeArrowheads="1"/>
        </xdr:cNvPicPr>
      </xdr:nvPicPr>
      <xdr:blipFill>
        <a:blip r:embed="rId1" cstate="print"/>
        <a:srcRect/>
        <a:stretch>
          <a:fillRect/>
        </a:stretch>
      </xdr:blipFill>
      <xdr:spPr>
        <a:xfrm>
          <a:off x="18446115" y="1303655"/>
          <a:ext cx="855345" cy="703580"/>
        </a:xfrm>
        <a:prstGeom prst="rect">
          <a:avLst/>
        </a:prstGeom>
        <a:noFill/>
      </xdr:spPr>
    </xdr:pic>
    <xdr:clientData/>
  </xdr:twoCellAnchor>
  <xdr:twoCellAnchor editAs="oneCell">
    <xdr:from>
      <xdr:col>18</xdr:col>
      <xdr:colOff>207065</xdr:colOff>
      <xdr:row>18</xdr:row>
      <xdr:rowOff>66264</xdr:rowOff>
    </xdr:from>
    <xdr:to>
      <xdr:col>18</xdr:col>
      <xdr:colOff>1333500</xdr:colOff>
      <xdr:row>22</xdr:row>
      <xdr:rowOff>61166</xdr:rowOff>
    </xdr:to>
    <xdr:pic>
      <xdr:nvPicPr>
        <xdr:cNvPr id="3" name="Picture 4"/>
        <xdr:cNvPicPr>
          <a:picLocks noChangeAspect="1" noChangeArrowheads="1"/>
        </xdr:cNvPicPr>
      </xdr:nvPicPr>
      <xdr:blipFill>
        <a:blip r:embed="rId2" cstate="print"/>
        <a:srcRect/>
        <a:stretch>
          <a:fillRect/>
        </a:stretch>
      </xdr:blipFill>
      <xdr:spPr>
        <a:xfrm>
          <a:off x="18500090" y="3939540"/>
          <a:ext cx="1126490" cy="756920"/>
        </a:xfrm>
        <a:prstGeom prst="rect">
          <a:avLst/>
        </a:prstGeom>
        <a:noFill/>
      </xdr:spPr>
    </xdr:pic>
    <xdr:clientData/>
  </xdr:twoCellAnchor>
  <xdr:twoCellAnchor editAs="oneCell">
    <xdr:from>
      <xdr:col>18</xdr:col>
      <xdr:colOff>89198</xdr:colOff>
      <xdr:row>24</xdr:row>
      <xdr:rowOff>117232</xdr:rowOff>
    </xdr:from>
    <xdr:to>
      <xdr:col>18</xdr:col>
      <xdr:colOff>1149372</xdr:colOff>
      <xdr:row>28</xdr:row>
      <xdr:rowOff>91515</xdr:rowOff>
    </xdr:to>
    <xdr:pic>
      <xdr:nvPicPr>
        <xdr:cNvPr id="2050" name="Picture 2"/>
        <xdr:cNvPicPr>
          <a:picLocks noChangeAspect="1" noChangeArrowheads="1"/>
        </xdr:cNvPicPr>
      </xdr:nvPicPr>
      <xdr:blipFill>
        <a:blip r:embed="rId3" cstate="print"/>
        <a:srcRect/>
        <a:stretch>
          <a:fillRect/>
        </a:stretch>
      </xdr:blipFill>
      <xdr:spPr>
        <a:xfrm>
          <a:off x="18381980" y="5107940"/>
          <a:ext cx="1060450" cy="723900"/>
        </a:xfrm>
        <a:prstGeom prst="rect">
          <a:avLst/>
        </a:prstGeom>
        <a:noFill/>
      </xdr:spPr>
    </xdr:pic>
    <xdr:clientData/>
  </xdr:twoCellAnchor>
  <xdr:twoCellAnchor editAs="oneCell">
    <xdr:from>
      <xdr:col>18</xdr:col>
      <xdr:colOff>108889</xdr:colOff>
      <xdr:row>86</xdr:row>
      <xdr:rowOff>99391</xdr:rowOff>
    </xdr:from>
    <xdr:to>
      <xdr:col>18</xdr:col>
      <xdr:colOff>1002149</xdr:colOff>
      <xdr:row>89</xdr:row>
      <xdr:rowOff>92352</xdr:rowOff>
    </xdr:to>
    <xdr:pic>
      <xdr:nvPicPr>
        <xdr:cNvPr id="2054" name="Picture 6"/>
        <xdr:cNvPicPr>
          <a:picLocks noChangeAspect="1" noChangeArrowheads="1"/>
        </xdr:cNvPicPr>
      </xdr:nvPicPr>
      <xdr:blipFill>
        <a:blip r:embed="rId4" cstate="print"/>
        <a:srcRect/>
        <a:stretch>
          <a:fillRect/>
        </a:stretch>
      </xdr:blipFill>
      <xdr:spPr>
        <a:xfrm>
          <a:off x="18401665" y="15440660"/>
          <a:ext cx="893445" cy="564515"/>
        </a:xfrm>
        <a:prstGeom prst="rect">
          <a:avLst/>
        </a:prstGeom>
        <a:noFill/>
      </xdr:spPr>
    </xdr:pic>
    <xdr:clientData/>
  </xdr:twoCellAnchor>
  <xdr:twoCellAnchor editAs="oneCell">
    <xdr:from>
      <xdr:col>18</xdr:col>
      <xdr:colOff>84739</xdr:colOff>
      <xdr:row>81</xdr:row>
      <xdr:rowOff>24875</xdr:rowOff>
    </xdr:from>
    <xdr:to>
      <xdr:col>18</xdr:col>
      <xdr:colOff>927653</xdr:colOff>
      <xdr:row>83</xdr:row>
      <xdr:rowOff>117445</xdr:rowOff>
    </xdr:to>
    <xdr:pic>
      <xdr:nvPicPr>
        <xdr:cNvPr id="2056" name="Picture 8"/>
        <xdr:cNvPicPr>
          <a:picLocks noChangeAspect="1" noChangeArrowheads="1"/>
        </xdr:cNvPicPr>
      </xdr:nvPicPr>
      <xdr:blipFill>
        <a:blip r:embed="rId5" cstate="print"/>
        <a:srcRect/>
        <a:stretch>
          <a:fillRect/>
        </a:stretch>
      </xdr:blipFill>
      <xdr:spPr>
        <a:xfrm>
          <a:off x="18377535" y="14413865"/>
          <a:ext cx="842645" cy="473075"/>
        </a:xfrm>
        <a:prstGeom prst="rect">
          <a:avLst/>
        </a:prstGeom>
        <a:noFill/>
      </xdr:spPr>
    </xdr:pic>
    <xdr:clientData/>
  </xdr:twoCellAnchor>
  <xdr:twoCellAnchor editAs="oneCell">
    <xdr:from>
      <xdr:col>18</xdr:col>
      <xdr:colOff>186358</xdr:colOff>
      <xdr:row>29</xdr:row>
      <xdr:rowOff>146539</xdr:rowOff>
    </xdr:from>
    <xdr:to>
      <xdr:col>18</xdr:col>
      <xdr:colOff>1041582</xdr:colOff>
      <xdr:row>34</xdr:row>
      <xdr:rowOff>152648</xdr:rowOff>
    </xdr:to>
    <xdr:pic>
      <xdr:nvPicPr>
        <xdr:cNvPr id="14" name="Picture 2"/>
        <xdr:cNvPicPr>
          <a:picLocks noChangeAspect="1" noChangeArrowheads="1"/>
        </xdr:cNvPicPr>
      </xdr:nvPicPr>
      <xdr:blipFill>
        <a:blip r:embed="rId6" cstate="print"/>
        <a:srcRect/>
        <a:stretch>
          <a:fillRect/>
        </a:stretch>
      </xdr:blipFill>
      <xdr:spPr>
        <a:xfrm>
          <a:off x="18479135" y="6076950"/>
          <a:ext cx="855345" cy="958850"/>
        </a:xfrm>
        <a:prstGeom prst="rect">
          <a:avLst/>
        </a:prstGeom>
        <a:noFill/>
      </xdr:spPr>
    </xdr:pic>
    <xdr:clientData/>
  </xdr:twoCellAnchor>
  <xdr:twoCellAnchor editAs="oneCell">
    <xdr:from>
      <xdr:col>18</xdr:col>
      <xdr:colOff>148132</xdr:colOff>
      <xdr:row>48</xdr:row>
      <xdr:rowOff>85919</xdr:rowOff>
    </xdr:from>
    <xdr:to>
      <xdr:col>18</xdr:col>
      <xdr:colOff>1084067</xdr:colOff>
      <xdr:row>52</xdr:row>
      <xdr:rowOff>69447</xdr:rowOff>
    </xdr:to>
    <xdr:pic>
      <xdr:nvPicPr>
        <xdr:cNvPr id="15" name="Picture 4"/>
        <xdr:cNvPicPr>
          <a:picLocks noChangeAspect="1" noChangeArrowheads="1"/>
        </xdr:cNvPicPr>
      </xdr:nvPicPr>
      <xdr:blipFill>
        <a:blip r:embed="rId2" cstate="print"/>
        <a:srcRect/>
        <a:stretch>
          <a:fillRect/>
        </a:stretch>
      </xdr:blipFill>
      <xdr:spPr>
        <a:xfrm>
          <a:off x="18441035" y="9407525"/>
          <a:ext cx="935990" cy="593090"/>
        </a:xfrm>
        <a:prstGeom prst="rect">
          <a:avLst/>
        </a:prstGeom>
        <a:noFill/>
      </xdr:spPr>
    </xdr:pic>
    <xdr:clientData/>
  </xdr:twoCellAnchor>
  <xdr:twoCellAnchor editAs="oneCell">
    <xdr:from>
      <xdr:col>18</xdr:col>
      <xdr:colOff>85376</xdr:colOff>
      <xdr:row>56</xdr:row>
      <xdr:rowOff>20072</xdr:rowOff>
    </xdr:from>
    <xdr:to>
      <xdr:col>18</xdr:col>
      <xdr:colOff>1145550</xdr:colOff>
      <xdr:row>60</xdr:row>
      <xdr:rowOff>88560</xdr:rowOff>
    </xdr:to>
    <xdr:pic>
      <xdr:nvPicPr>
        <xdr:cNvPr id="16" name="Picture 2"/>
        <xdr:cNvPicPr>
          <a:picLocks noChangeAspect="1" noChangeArrowheads="1"/>
        </xdr:cNvPicPr>
      </xdr:nvPicPr>
      <xdr:blipFill>
        <a:blip r:embed="rId3" cstate="print"/>
        <a:srcRect/>
        <a:stretch>
          <a:fillRect/>
        </a:stretch>
      </xdr:blipFill>
      <xdr:spPr>
        <a:xfrm>
          <a:off x="18378170" y="10560685"/>
          <a:ext cx="1060450" cy="678180"/>
        </a:xfrm>
        <a:prstGeom prst="rect">
          <a:avLst/>
        </a:prstGeom>
        <a:noFill/>
      </xdr:spPr>
    </xdr:pic>
    <xdr:clientData/>
  </xdr:twoCellAnchor>
  <xdr:twoCellAnchor editAs="oneCell">
    <xdr:from>
      <xdr:col>18</xdr:col>
      <xdr:colOff>99074</xdr:colOff>
      <xdr:row>38</xdr:row>
      <xdr:rowOff>112977</xdr:rowOff>
    </xdr:from>
    <xdr:to>
      <xdr:col>18</xdr:col>
      <xdr:colOff>1196944</xdr:colOff>
      <xdr:row>42</xdr:row>
      <xdr:rowOff>51197</xdr:rowOff>
    </xdr:to>
    <xdr:pic>
      <xdr:nvPicPr>
        <xdr:cNvPr id="17" name="Picture 10"/>
        <xdr:cNvPicPr>
          <a:picLocks noChangeAspect="1" noChangeArrowheads="1"/>
        </xdr:cNvPicPr>
      </xdr:nvPicPr>
      <xdr:blipFill>
        <a:blip r:embed="rId7" cstate="print"/>
        <a:srcRect/>
        <a:stretch>
          <a:fillRect/>
        </a:stretch>
      </xdr:blipFill>
      <xdr:spPr>
        <a:xfrm>
          <a:off x="18392140" y="7757795"/>
          <a:ext cx="1097280" cy="700405"/>
        </a:xfrm>
        <a:prstGeom prst="rect">
          <a:avLst/>
        </a:prstGeom>
        <a:noFill/>
      </xdr:spPr>
    </xdr:pic>
    <xdr:clientData/>
  </xdr:twoCellAnchor>
  <xdr:twoCellAnchor editAs="oneCell">
    <xdr:from>
      <xdr:col>18</xdr:col>
      <xdr:colOff>37589</xdr:colOff>
      <xdr:row>90</xdr:row>
      <xdr:rowOff>0</xdr:rowOff>
    </xdr:from>
    <xdr:to>
      <xdr:col>18</xdr:col>
      <xdr:colOff>1230285</xdr:colOff>
      <xdr:row>93</xdr:row>
      <xdr:rowOff>2219</xdr:rowOff>
    </xdr:to>
    <xdr:pic>
      <xdr:nvPicPr>
        <xdr:cNvPr id="3074" name="Picture 2"/>
        <xdr:cNvPicPr>
          <a:picLocks noChangeAspect="1" noChangeArrowheads="1"/>
        </xdr:cNvPicPr>
      </xdr:nvPicPr>
      <xdr:blipFill>
        <a:blip r:embed="rId8" cstate="print"/>
        <a:srcRect/>
        <a:stretch>
          <a:fillRect/>
        </a:stretch>
      </xdr:blipFill>
      <xdr:spPr>
        <a:xfrm>
          <a:off x="18330545" y="16103600"/>
          <a:ext cx="1192530" cy="535305"/>
        </a:xfrm>
        <a:prstGeom prst="rect">
          <a:avLst/>
        </a:prstGeom>
        <a:noFill/>
      </xdr:spPr>
    </xdr:pic>
    <xdr:clientData/>
  </xdr:twoCellAnchor>
  <xdr:twoCellAnchor editAs="oneCell">
    <xdr:from>
      <xdr:col>18</xdr:col>
      <xdr:colOff>109903</xdr:colOff>
      <xdr:row>12</xdr:row>
      <xdr:rowOff>57508</xdr:rowOff>
    </xdr:from>
    <xdr:to>
      <xdr:col>18</xdr:col>
      <xdr:colOff>1201615</xdr:colOff>
      <xdr:row>16</xdr:row>
      <xdr:rowOff>5015</xdr:rowOff>
    </xdr:to>
    <xdr:pic>
      <xdr:nvPicPr>
        <xdr:cNvPr id="1026" name="Picture 2"/>
        <xdr:cNvPicPr>
          <a:picLocks noChangeAspect="1" noChangeArrowheads="1"/>
        </xdr:cNvPicPr>
      </xdr:nvPicPr>
      <xdr:blipFill>
        <a:blip r:embed="rId9" cstate="print"/>
        <a:srcRect/>
        <a:stretch>
          <a:fillRect/>
        </a:stretch>
      </xdr:blipFill>
      <xdr:spPr>
        <a:xfrm>
          <a:off x="18402935" y="2787650"/>
          <a:ext cx="1091565" cy="709295"/>
        </a:xfrm>
        <a:prstGeom prst="rect">
          <a:avLst/>
        </a:prstGeom>
        <a:noFill/>
      </xdr:spPr>
    </xdr:pic>
    <xdr:clientData/>
  </xdr:twoCellAnchor>
  <xdr:twoCellAnchor editAs="oneCell">
    <xdr:from>
      <xdr:col>18</xdr:col>
      <xdr:colOff>113034</xdr:colOff>
      <xdr:row>90</xdr:row>
      <xdr:rowOff>0</xdr:rowOff>
    </xdr:from>
    <xdr:to>
      <xdr:col>18</xdr:col>
      <xdr:colOff>1287961</xdr:colOff>
      <xdr:row>94</xdr:row>
      <xdr:rowOff>29863</xdr:rowOff>
    </xdr:to>
    <xdr:pic>
      <xdr:nvPicPr>
        <xdr:cNvPr id="18" name="Picture 2"/>
        <xdr:cNvPicPr>
          <a:picLocks noChangeAspect="1" noChangeArrowheads="1"/>
        </xdr:cNvPicPr>
      </xdr:nvPicPr>
      <xdr:blipFill>
        <a:blip r:embed="rId10" cstate="print"/>
        <a:srcRect/>
        <a:stretch>
          <a:fillRect/>
        </a:stretch>
      </xdr:blipFill>
      <xdr:spPr>
        <a:xfrm>
          <a:off x="18406110" y="16103600"/>
          <a:ext cx="1174750" cy="753745"/>
        </a:xfrm>
        <a:prstGeom prst="rect">
          <a:avLst/>
        </a:prstGeom>
        <a:noFill/>
      </xdr:spPr>
    </xdr:pic>
    <xdr:clientData/>
  </xdr:twoCellAnchor>
  <xdr:twoCellAnchor editAs="oneCell">
    <xdr:from>
      <xdr:col>18</xdr:col>
      <xdr:colOff>107673</xdr:colOff>
      <xdr:row>90</xdr:row>
      <xdr:rowOff>0</xdr:rowOff>
    </xdr:from>
    <xdr:to>
      <xdr:col>18</xdr:col>
      <xdr:colOff>1315155</xdr:colOff>
      <xdr:row>94</xdr:row>
      <xdr:rowOff>100438</xdr:rowOff>
    </xdr:to>
    <xdr:pic>
      <xdr:nvPicPr>
        <xdr:cNvPr id="19" name="Picture 4"/>
        <xdr:cNvPicPr>
          <a:picLocks noChangeAspect="1" noChangeArrowheads="1"/>
        </xdr:cNvPicPr>
      </xdr:nvPicPr>
      <xdr:blipFill>
        <a:blip r:embed="rId11" cstate="print"/>
        <a:srcRect/>
        <a:stretch>
          <a:fillRect/>
        </a:stretch>
      </xdr:blipFill>
      <xdr:spPr>
        <a:xfrm>
          <a:off x="18400395" y="16103600"/>
          <a:ext cx="1207770" cy="824230"/>
        </a:xfrm>
        <a:prstGeom prst="rect">
          <a:avLst/>
        </a:prstGeom>
        <a:noFill/>
      </xdr:spPr>
    </xdr:pic>
    <xdr:clientData/>
  </xdr:twoCellAnchor>
  <xdr:twoCellAnchor editAs="oneCell">
    <xdr:from>
      <xdr:col>18</xdr:col>
      <xdr:colOff>389284</xdr:colOff>
      <xdr:row>66</xdr:row>
      <xdr:rowOff>140805</xdr:rowOff>
    </xdr:from>
    <xdr:to>
      <xdr:col>18</xdr:col>
      <xdr:colOff>1718327</xdr:colOff>
      <xdr:row>76</xdr:row>
      <xdr:rowOff>46041</xdr:rowOff>
    </xdr:to>
    <xdr:pic>
      <xdr:nvPicPr>
        <xdr:cNvPr id="4" name="Picture 3"/>
        <xdr:cNvPicPr>
          <a:picLocks noChangeAspect="1"/>
        </xdr:cNvPicPr>
      </xdr:nvPicPr>
      <xdr:blipFill>
        <a:blip r:embed="rId12"/>
        <a:stretch>
          <a:fillRect/>
        </a:stretch>
      </xdr:blipFill>
      <xdr:spPr>
        <a:xfrm>
          <a:off x="18682335" y="12205335"/>
          <a:ext cx="1329055" cy="1429385"/>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6</xdr:col>
      <xdr:colOff>257234</xdr:colOff>
      <xdr:row>246</xdr:row>
      <xdr:rowOff>136892</xdr:rowOff>
    </xdr:from>
    <xdr:to>
      <xdr:col>6</xdr:col>
      <xdr:colOff>1027043</xdr:colOff>
      <xdr:row>252</xdr:row>
      <xdr:rowOff>66260</xdr:rowOff>
    </xdr:to>
    <xdr:pic>
      <xdr:nvPicPr>
        <xdr:cNvPr id="2" name="Picture 2"/>
        <xdr:cNvPicPr>
          <a:picLocks noChangeAspect="1" noChangeArrowheads="1"/>
        </xdr:cNvPicPr>
      </xdr:nvPicPr>
      <xdr:blipFill>
        <a:blip r:embed="rId1" cstate="print"/>
        <a:srcRect/>
        <a:stretch>
          <a:fillRect/>
        </a:stretch>
      </xdr:blipFill>
      <xdr:spPr>
        <a:xfrm>
          <a:off x="7629525" y="46412150"/>
          <a:ext cx="769620" cy="843915"/>
        </a:xfrm>
        <a:prstGeom prst="rect">
          <a:avLst/>
        </a:prstGeom>
        <a:noFill/>
      </xdr:spPr>
    </xdr:pic>
    <xdr:clientData/>
  </xdr:twoCellAnchor>
  <xdr:twoCellAnchor editAs="oneCell">
    <xdr:from>
      <xdr:col>6</xdr:col>
      <xdr:colOff>301519</xdr:colOff>
      <xdr:row>263</xdr:row>
      <xdr:rowOff>74543</xdr:rowOff>
    </xdr:from>
    <xdr:to>
      <xdr:col>6</xdr:col>
      <xdr:colOff>1002197</xdr:colOff>
      <xdr:row>268</xdr:row>
      <xdr:rowOff>16566</xdr:rowOff>
    </xdr:to>
    <xdr:pic>
      <xdr:nvPicPr>
        <xdr:cNvPr id="3" name="Picture 4"/>
        <xdr:cNvPicPr>
          <a:picLocks noChangeAspect="1" noChangeArrowheads="1"/>
        </xdr:cNvPicPr>
      </xdr:nvPicPr>
      <xdr:blipFill>
        <a:blip r:embed="rId2" cstate="print"/>
        <a:srcRect/>
        <a:stretch>
          <a:fillRect/>
        </a:stretch>
      </xdr:blipFill>
      <xdr:spPr>
        <a:xfrm>
          <a:off x="7673340" y="49750345"/>
          <a:ext cx="701040" cy="828040"/>
        </a:xfrm>
        <a:prstGeom prst="rect">
          <a:avLst/>
        </a:prstGeom>
        <a:noFill/>
      </xdr:spPr>
    </xdr:pic>
    <xdr:clientData/>
  </xdr:twoCellAnchor>
  <xdr:twoCellAnchor editAs="oneCell">
    <xdr:from>
      <xdr:col>6</xdr:col>
      <xdr:colOff>559315</xdr:colOff>
      <xdr:row>135</xdr:row>
      <xdr:rowOff>52446</xdr:rowOff>
    </xdr:from>
    <xdr:to>
      <xdr:col>6</xdr:col>
      <xdr:colOff>993977</xdr:colOff>
      <xdr:row>135</xdr:row>
      <xdr:rowOff>377067</xdr:rowOff>
    </xdr:to>
    <xdr:pic>
      <xdr:nvPicPr>
        <xdr:cNvPr id="5" name="Picture 4" descr="2012-11-27 10.16.05.jpg"/>
        <xdr:cNvPicPr>
          <a:picLocks noChangeAspect="1"/>
        </xdr:cNvPicPr>
      </xdr:nvPicPr>
      <xdr:blipFill>
        <a:blip r:embed="rId3" cstate="print"/>
        <a:stretch>
          <a:fillRect/>
        </a:stretch>
      </xdr:blipFill>
      <xdr:spPr>
        <a:xfrm>
          <a:off x="7931150" y="23696295"/>
          <a:ext cx="434975" cy="324485"/>
        </a:xfrm>
        <a:prstGeom prst="rect">
          <a:avLst/>
        </a:prstGeom>
      </xdr:spPr>
    </xdr:pic>
    <xdr:clientData/>
  </xdr:twoCellAnchor>
  <xdr:twoCellAnchor editAs="oneCell">
    <xdr:from>
      <xdr:col>6</xdr:col>
      <xdr:colOff>584475</xdr:colOff>
      <xdr:row>133</xdr:row>
      <xdr:rowOff>68188</xdr:rowOff>
    </xdr:from>
    <xdr:to>
      <xdr:col>6</xdr:col>
      <xdr:colOff>993915</xdr:colOff>
      <xdr:row>134</xdr:row>
      <xdr:rowOff>157369</xdr:rowOff>
    </xdr:to>
    <xdr:pic>
      <xdr:nvPicPr>
        <xdr:cNvPr id="8" name="Picture 7" descr="2012-11-27 10.14.27.jpg"/>
        <xdr:cNvPicPr>
          <a:picLocks noChangeAspect="1"/>
        </xdr:cNvPicPr>
      </xdr:nvPicPr>
      <xdr:blipFill>
        <a:blip r:embed="rId4" cstate="print"/>
        <a:stretch>
          <a:fillRect/>
        </a:stretch>
      </xdr:blipFill>
      <xdr:spPr>
        <a:xfrm>
          <a:off x="7956550" y="23169245"/>
          <a:ext cx="409575" cy="431800"/>
        </a:xfrm>
        <a:prstGeom prst="rect">
          <a:avLst/>
        </a:prstGeom>
      </xdr:spPr>
    </xdr:pic>
    <xdr:clientData/>
  </xdr:twoCellAnchor>
  <xdr:twoCellAnchor editAs="oneCell">
    <xdr:from>
      <xdr:col>6</xdr:col>
      <xdr:colOff>443291</xdr:colOff>
      <xdr:row>117</xdr:row>
      <xdr:rowOff>101381</xdr:rowOff>
    </xdr:from>
    <xdr:to>
      <xdr:col>6</xdr:col>
      <xdr:colOff>1044438</xdr:colOff>
      <xdr:row>117</xdr:row>
      <xdr:rowOff>453634</xdr:rowOff>
    </xdr:to>
    <xdr:pic>
      <xdr:nvPicPr>
        <xdr:cNvPr id="15" name="Picture 12"/>
        <xdr:cNvPicPr>
          <a:picLocks noChangeAspect="1" noChangeArrowheads="1"/>
        </xdr:cNvPicPr>
      </xdr:nvPicPr>
      <xdr:blipFill>
        <a:blip r:embed="rId5" cstate="print"/>
        <a:srcRect/>
        <a:stretch>
          <a:fillRect/>
        </a:stretch>
      </xdr:blipFill>
      <xdr:spPr>
        <a:xfrm>
          <a:off x="7815580" y="19706590"/>
          <a:ext cx="600710" cy="352425"/>
        </a:xfrm>
        <a:prstGeom prst="rect">
          <a:avLst/>
        </a:prstGeom>
        <a:noFill/>
      </xdr:spPr>
    </xdr:pic>
    <xdr:clientData/>
  </xdr:twoCellAnchor>
  <xdr:twoCellAnchor editAs="oneCell">
    <xdr:from>
      <xdr:col>6</xdr:col>
      <xdr:colOff>649869</xdr:colOff>
      <xdr:row>180</xdr:row>
      <xdr:rowOff>107674</xdr:rowOff>
    </xdr:from>
    <xdr:to>
      <xdr:col>6</xdr:col>
      <xdr:colOff>1082122</xdr:colOff>
      <xdr:row>180</xdr:row>
      <xdr:rowOff>333663</xdr:rowOff>
    </xdr:to>
    <xdr:pic>
      <xdr:nvPicPr>
        <xdr:cNvPr id="22" name="Picture 28"/>
        <xdr:cNvPicPr>
          <a:picLocks noChangeAspect="1" noChangeArrowheads="1"/>
        </xdr:cNvPicPr>
      </xdr:nvPicPr>
      <xdr:blipFill>
        <a:blip r:embed="rId6" cstate="print"/>
        <a:srcRect/>
        <a:stretch>
          <a:fillRect/>
        </a:stretch>
      </xdr:blipFill>
      <xdr:spPr>
        <a:xfrm>
          <a:off x="8021955" y="32638365"/>
          <a:ext cx="432435" cy="226060"/>
        </a:xfrm>
        <a:prstGeom prst="rect">
          <a:avLst/>
        </a:prstGeom>
        <a:noFill/>
      </xdr:spPr>
    </xdr:pic>
    <xdr:clientData/>
  </xdr:twoCellAnchor>
  <xdr:twoCellAnchor editAs="oneCell">
    <xdr:from>
      <xdr:col>6</xdr:col>
      <xdr:colOff>605815</xdr:colOff>
      <xdr:row>179</xdr:row>
      <xdr:rowOff>140390</xdr:rowOff>
    </xdr:from>
    <xdr:to>
      <xdr:col>6</xdr:col>
      <xdr:colOff>1013376</xdr:colOff>
      <xdr:row>179</xdr:row>
      <xdr:rowOff>437949</xdr:rowOff>
    </xdr:to>
    <xdr:pic>
      <xdr:nvPicPr>
        <xdr:cNvPr id="23" name="Picture 30"/>
        <xdr:cNvPicPr>
          <a:picLocks noChangeAspect="1" noChangeArrowheads="1"/>
        </xdr:cNvPicPr>
      </xdr:nvPicPr>
      <xdr:blipFill>
        <a:blip r:embed="rId7" cstate="print"/>
        <a:srcRect/>
        <a:stretch>
          <a:fillRect/>
        </a:stretch>
      </xdr:blipFill>
      <xdr:spPr>
        <a:xfrm>
          <a:off x="7978140" y="32176085"/>
          <a:ext cx="407035" cy="297180"/>
        </a:xfrm>
        <a:prstGeom prst="rect">
          <a:avLst/>
        </a:prstGeom>
        <a:noFill/>
      </xdr:spPr>
    </xdr:pic>
    <xdr:clientData/>
  </xdr:twoCellAnchor>
  <xdr:twoCellAnchor editAs="oneCell">
    <xdr:from>
      <xdr:col>6</xdr:col>
      <xdr:colOff>380127</xdr:colOff>
      <xdr:row>271</xdr:row>
      <xdr:rowOff>99394</xdr:rowOff>
    </xdr:from>
    <xdr:to>
      <xdr:col>6</xdr:col>
      <xdr:colOff>1151284</xdr:colOff>
      <xdr:row>276</xdr:row>
      <xdr:rowOff>62063</xdr:rowOff>
    </xdr:to>
    <xdr:pic>
      <xdr:nvPicPr>
        <xdr:cNvPr id="25" name="Picture 34"/>
        <xdr:cNvPicPr>
          <a:picLocks noChangeAspect="1" noChangeArrowheads="1"/>
        </xdr:cNvPicPr>
      </xdr:nvPicPr>
      <xdr:blipFill>
        <a:blip r:embed="rId8" cstate="print"/>
        <a:srcRect/>
        <a:stretch>
          <a:fillRect/>
        </a:stretch>
      </xdr:blipFill>
      <xdr:spPr>
        <a:xfrm>
          <a:off x="7752080" y="51108610"/>
          <a:ext cx="771525" cy="724535"/>
        </a:xfrm>
        <a:prstGeom prst="rect">
          <a:avLst/>
        </a:prstGeom>
        <a:noFill/>
      </xdr:spPr>
    </xdr:pic>
    <xdr:clientData/>
  </xdr:twoCellAnchor>
  <xdr:twoCellAnchor editAs="oneCell">
    <xdr:from>
      <xdr:col>6</xdr:col>
      <xdr:colOff>376223</xdr:colOff>
      <xdr:row>279</xdr:row>
      <xdr:rowOff>49695</xdr:rowOff>
    </xdr:from>
    <xdr:to>
      <xdr:col>6</xdr:col>
      <xdr:colOff>1197830</xdr:colOff>
      <xdr:row>291</xdr:row>
      <xdr:rowOff>149085</xdr:rowOff>
    </xdr:to>
    <xdr:pic>
      <xdr:nvPicPr>
        <xdr:cNvPr id="26" name="Picture 36"/>
        <xdr:cNvPicPr>
          <a:picLocks noChangeAspect="1" noChangeArrowheads="1"/>
        </xdr:cNvPicPr>
      </xdr:nvPicPr>
      <xdr:blipFill>
        <a:blip r:embed="rId9" cstate="print"/>
        <a:srcRect/>
        <a:stretch>
          <a:fillRect/>
        </a:stretch>
      </xdr:blipFill>
      <xdr:spPr>
        <a:xfrm>
          <a:off x="7748270" y="52278280"/>
          <a:ext cx="821690" cy="708660"/>
        </a:xfrm>
        <a:prstGeom prst="rect">
          <a:avLst/>
        </a:prstGeom>
        <a:noFill/>
      </xdr:spPr>
    </xdr:pic>
    <xdr:clientData/>
  </xdr:twoCellAnchor>
  <xdr:twoCellAnchor editAs="oneCell">
    <xdr:from>
      <xdr:col>6</xdr:col>
      <xdr:colOff>414130</xdr:colOff>
      <xdr:row>328</xdr:row>
      <xdr:rowOff>107973</xdr:rowOff>
    </xdr:from>
    <xdr:to>
      <xdr:col>6</xdr:col>
      <xdr:colOff>1154820</xdr:colOff>
      <xdr:row>334</xdr:row>
      <xdr:rowOff>41414</xdr:rowOff>
    </xdr:to>
    <xdr:pic>
      <xdr:nvPicPr>
        <xdr:cNvPr id="28" name="Picture 1"/>
        <xdr:cNvPicPr>
          <a:picLocks noChangeAspect="1" noChangeArrowheads="1"/>
        </xdr:cNvPicPr>
      </xdr:nvPicPr>
      <xdr:blipFill>
        <a:blip r:embed="rId10"/>
        <a:srcRect/>
        <a:stretch>
          <a:fillRect/>
        </a:stretch>
      </xdr:blipFill>
      <xdr:spPr>
        <a:xfrm>
          <a:off x="7786370" y="58966100"/>
          <a:ext cx="740410" cy="847725"/>
        </a:xfrm>
        <a:prstGeom prst="rect">
          <a:avLst/>
        </a:prstGeom>
        <a:noFill/>
      </xdr:spPr>
    </xdr:pic>
    <xdr:clientData/>
  </xdr:twoCellAnchor>
  <xdr:twoCellAnchor editAs="oneCell">
    <xdr:from>
      <xdr:col>6</xdr:col>
      <xdr:colOff>152025</xdr:colOff>
      <xdr:row>323</xdr:row>
      <xdr:rowOff>82828</xdr:rowOff>
    </xdr:from>
    <xdr:to>
      <xdr:col>6</xdr:col>
      <xdr:colOff>1358349</xdr:colOff>
      <xdr:row>327</xdr:row>
      <xdr:rowOff>32496</xdr:rowOff>
    </xdr:to>
    <xdr:pic>
      <xdr:nvPicPr>
        <xdr:cNvPr id="30" name="Picture 3"/>
        <xdr:cNvPicPr>
          <a:picLocks noChangeAspect="1" noChangeArrowheads="1"/>
        </xdr:cNvPicPr>
      </xdr:nvPicPr>
      <xdr:blipFill>
        <a:blip r:embed="rId11"/>
        <a:srcRect/>
        <a:stretch>
          <a:fillRect/>
        </a:stretch>
      </xdr:blipFill>
      <xdr:spPr>
        <a:xfrm>
          <a:off x="7524115" y="58178700"/>
          <a:ext cx="1206500" cy="559435"/>
        </a:xfrm>
        <a:prstGeom prst="rect">
          <a:avLst/>
        </a:prstGeom>
        <a:noFill/>
      </xdr:spPr>
    </xdr:pic>
    <xdr:clientData/>
  </xdr:twoCellAnchor>
  <xdr:twoCellAnchor editAs="oneCell">
    <xdr:from>
      <xdr:col>6</xdr:col>
      <xdr:colOff>299830</xdr:colOff>
      <xdr:row>83</xdr:row>
      <xdr:rowOff>32302</xdr:rowOff>
    </xdr:from>
    <xdr:to>
      <xdr:col>6</xdr:col>
      <xdr:colOff>1408545</xdr:colOff>
      <xdr:row>92</xdr:row>
      <xdr:rowOff>41413</xdr:rowOff>
    </xdr:to>
    <xdr:pic>
      <xdr:nvPicPr>
        <xdr:cNvPr id="9" name="Picture 8"/>
        <xdr:cNvPicPr>
          <a:picLocks noChangeAspect="1"/>
        </xdr:cNvPicPr>
      </xdr:nvPicPr>
      <xdr:blipFill>
        <a:blip r:embed="rId12" cstate="print"/>
        <a:stretch>
          <a:fillRect/>
        </a:stretch>
      </xdr:blipFill>
      <xdr:spPr>
        <a:xfrm>
          <a:off x="7672070" y="11960225"/>
          <a:ext cx="1108710" cy="1381125"/>
        </a:xfrm>
        <a:prstGeom prst="rect">
          <a:avLst/>
        </a:prstGeom>
      </xdr:spPr>
    </xdr:pic>
    <xdr:clientData/>
  </xdr:twoCellAnchor>
  <xdr:twoCellAnchor editAs="oneCell">
    <xdr:from>
      <xdr:col>6</xdr:col>
      <xdr:colOff>500985</xdr:colOff>
      <xdr:row>137</xdr:row>
      <xdr:rowOff>33128</xdr:rowOff>
    </xdr:from>
    <xdr:to>
      <xdr:col>6</xdr:col>
      <xdr:colOff>982144</xdr:colOff>
      <xdr:row>139</xdr:row>
      <xdr:rowOff>165651</xdr:rowOff>
    </xdr:to>
    <xdr:pic>
      <xdr:nvPicPr>
        <xdr:cNvPr id="1030" name="Picture 6"/>
        <xdr:cNvPicPr>
          <a:picLocks noChangeAspect="1" noChangeArrowheads="1"/>
        </xdr:cNvPicPr>
      </xdr:nvPicPr>
      <xdr:blipFill>
        <a:blip r:embed="rId13" cstate="print"/>
        <a:srcRect/>
        <a:stretch>
          <a:fillRect/>
        </a:stretch>
      </xdr:blipFill>
      <xdr:spPr>
        <a:xfrm rot="5400000">
          <a:off x="7847330" y="24845645"/>
          <a:ext cx="532765" cy="481330"/>
        </a:xfrm>
        <a:prstGeom prst="rect">
          <a:avLst/>
        </a:prstGeom>
        <a:noFill/>
      </xdr:spPr>
    </xdr:pic>
    <xdr:clientData/>
  </xdr:twoCellAnchor>
  <xdr:twoCellAnchor editAs="oneCell">
    <xdr:from>
      <xdr:col>6</xdr:col>
      <xdr:colOff>483173</xdr:colOff>
      <xdr:row>142</xdr:row>
      <xdr:rowOff>106585</xdr:rowOff>
    </xdr:from>
    <xdr:to>
      <xdr:col>6</xdr:col>
      <xdr:colOff>1068455</xdr:colOff>
      <xdr:row>146</xdr:row>
      <xdr:rowOff>24849</xdr:rowOff>
    </xdr:to>
    <xdr:pic>
      <xdr:nvPicPr>
        <xdr:cNvPr id="1034" name="Picture 10"/>
        <xdr:cNvPicPr>
          <a:picLocks noChangeAspect="1" noChangeArrowheads="1"/>
        </xdr:cNvPicPr>
      </xdr:nvPicPr>
      <xdr:blipFill>
        <a:blip r:embed="rId14" cstate="print"/>
        <a:srcRect/>
        <a:stretch>
          <a:fillRect/>
        </a:stretch>
      </xdr:blipFill>
      <xdr:spPr>
        <a:xfrm rot="5400000">
          <a:off x="7812405" y="25936575"/>
          <a:ext cx="670560" cy="584835"/>
        </a:xfrm>
        <a:prstGeom prst="rect">
          <a:avLst/>
        </a:prstGeom>
        <a:noFill/>
      </xdr:spPr>
    </xdr:pic>
    <xdr:clientData/>
  </xdr:twoCellAnchor>
  <xdr:twoCellAnchor editAs="oneCell">
    <xdr:from>
      <xdr:col>6</xdr:col>
      <xdr:colOff>480392</xdr:colOff>
      <xdr:row>118</xdr:row>
      <xdr:rowOff>34789</xdr:rowOff>
    </xdr:from>
    <xdr:to>
      <xdr:col>6</xdr:col>
      <xdr:colOff>1039180</xdr:colOff>
      <xdr:row>122</xdr:row>
      <xdr:rowOff>18221</xdr:rowOff>
    </xdr:to>
    <xdr:pic>
      <xdr:nvPicPr>
        <xdr:cNvPr id="19" name="Picture 18"/>
        <xdr:cNvPicPr>
          <a:picLocks noChangeAspect="1"/>
        </xdr:cNvPicPr>
      </xdr:nvPicPr>
      <xdr:blipFill>
        <a:blip r:embed="rId15"/>
        <a:stretch>
          <a:fillRect/>
        </a:stretch>
      </xdr:blipFill>
      <xdr:spPr>
        <a:xfrm>
          <a:off x="7852410" y="20144740"/>
          <a:ext cx="558800" cy="593090"/>
        </a:xfrm>
        <a:prstGeom prst="rect">
          <a:avLst/>
        </a:prstGeom>
      </xdr:spPr>
    </xdr:pic>
    <xdr:clientData/>
  </xdr:twoCellAnchor>
  <xdr:twoCellAnchor editAs="oneCell">
    <xdr:from>
      <xdr:col>6</xdr:col>
      <xdr:colOff>530087</xdr:colOff>
      <xdr:row>123</xdr:row>
      <xdr:rowOff>99391</xdr:rowOff>
    </xdr:from>
    <xdr:to>
      <xdr:col>6</xdr:col>
      <xdr:colOff>996012</xdr:colOff>
      <xdr:row>127</xdr:row>
      <xdr:rowOff>49695</xdr:rowOff>
    </xdr:to>
    <xdr:pic>
      <xdr:nvPicPr>
        <xdr:cNvPr id="31" name="Picture 30"/>
        <xdr:cNvPicPr>
          <a:picLocks noChangeAspect="1"/>
        </xdr:cNvPicPr>
      </xdr:nvPicPr>
      <xdr:blipFill>
        <a:blip r:embed="rId16"/>
        <a:stretch>
          <a:fillRect/>
        </a:stretch>
      </xdr:blipFill>
      <xdr:spPr>
        <a:xfrm>
          <a:off x="7901940" y="20971510"/>
          <a:ext cx="466090" cy="617220"/>
        </a:xfrm>
        <a:prstGeom prst="rect">
          <a:avLst/>
        </a:prstGeom>
      </xdr:spPr>
    </xdr:pic>
    <xdr:clientData/>
  </xdr:twoCellAnchor>
  <xdr:twoCellAnchor editAs="oneCell">
    <xdr:from>
      <xdr:col>6</xdr:col>
      <xdr:colOff>223632</xdr:colOff>
      <xdr:row>191</xdr:row>
      <xdr:rowOff>93985</xdr:rowOff>
    </xdr:from>
    <xdr:to>
      <xdr:col>6</xdr:col>
      <xdr:colOff>1321463</xdr:colOff>
      <xdr:row>192</xdr:row>
      <xdr:rowOff>259020</xdr:rowOff>
    </xdr:to>
    <xdr:pic>
      <xdr:nvPicPr>
        <xdr:cNvPr id="46" name="Picture 45"/>
        <xdr:cNvPicPr>
          <a:picLocks noChangeAspect="1"/>
        </xdr:cNvPicPr>
      </xdr:nvPicPr>
      <xdr:blipFill>
        <a:blip r:embed="rId17"/>
        <a:stretch>
          <a:fillRect/>
        </a:stretch>
      </xdr:blipFill>
      <xdr:spPr>
        <a:xfrm>
          <a:off x="7595870" y="35520630"/>
          <a:ext cx="1097915" cy="488315"/>
        </a:xfrm>
        <a:prstGeom prst="rect">
          <a:avLst/>
        </a:prstGeom>
      </xdr:spPr>
    </xdr:pic>
    <xdr:clientData/>
  </xdr:twoCellAnchor>
  <xdr:twoCellAnchor editAs="oneCell">
    <xdr:from>
      <xdr:col>6</xdr:col>
      <xdr:colOff>448567</xdr:colOff>
      <xdr:row>174</xdr:row>
      <xdr:rowOff>0</xdr:rowOff>
    </xdr:from>
    <xdr:to>
      <xdr:col>6</xdr:col>
      <xdr:colOff>1195501</xdr:colOff>
      <xdr:row>175</xdr:row>
      <xdr:rowOff>99612</xdr:rowOff>
    </xdr:to>
    <xdr:pic>
      <xdr:nvPicPr>
        <xdr:cNvPr id="47" name="Picture 46"/>
        <xdr:cNvPicPr>
          <a:picLocks noChangeAspect="1"/>
        </xdr:cNvPicPr>
      </xdr:nvPicPr>
      <xdr:blipFill>
        <a:blip r:embed="rId18"/>
        <a:srcRect l="10669" t="10670" r="3970" b="19900"/>
        <a:stretch>
          <a:fillRect/>
        </a:stretch>
      </xdr:blipFill>
      <xdr:spPr>
        <a:xfrm>
          <a:off x="7820660" y="30807025"/>
          <a:ext cx="746760" cy="337185"/>
        </a:xfrm>
        <a:prstGeom prst="rect">
          <a:avLst/>
        </a:prstGeom>
      </xdr:spPr>
    </xdr:pic>
    <xdr:clientData/>
  </xdr:twoCellAnchor>
  <xdr:twoCellAnchor editAs="oneCell">
    <xdr:from>
      <xdr:col>6</xdr:col>
      <xdr:colOff>505719</xdr:colOff>
      <xdr:row>176</xdr:row>
      <xdr:rowOff>62143</xdr:rowOff>
    </xdr:from>
    <xdr:to>
      <xdr:col>6</xdr:col>
      <xdr:colOff>1166957</xdr:colOff>
      <xdr:row>178</xdr:row>
      <xdr:rowOff>47562</xdr:rowOff>
    </xdr:to>
    <xdr:pic>
      <xdr:nvPicPr>
        <xdr:cNvPr id="48" name="Picture 47"/>
        <xdr:cNvPicPr>
          <a:picLocks noChangeAspect="1"/>
        </xdr:cNvPicPr>
      </xdr:nvPicPr>
      <xdr:blipFill>
        <a:blip r:embed="rId19"/>
        <a:stretch>
          <a:fillRect/>
        </a:stretch>
      </xdr:blipFill>
      <xdr:spPr>
        <a:xfrm>
          <a:off x="7877810" y="31259145"/>
          <a:ext cx="661035" cy="642620"/>
        </a:xfrm>
        <a:prstGeom prst="rect">
          <a:avLst/>
        </a:prstGeom>
      </xdr:spPr>
    </xdr:pic>
    <xdr:clientData/>
  </xdr:twoCellAnchor>
  <xdr:twoCellAnchor editAs="oneCell">
    <xdr:from>
      <xdr:col>6</xdr:col>
      <xdr:colOff>321296</xdr:colOff>
      <xdr:row>190</xdr:row>
      <xdr:rowOff>41414</xdr:rowOff>
    </xdr:from>
    <xdr:to>
      <xdr:col>6</xdr:col>
      <xdr:colOff>1166683</xdr:colOff>
      <xdr:row>191</xdr:row>
      <xdr:rowOff>0</xdr:rowOff>
    </xdr:to>
    <xdr:pic>
      <xdr:nvPicPr>
        <xdr:cNvPr id="49" name="Picture 48"/>
        <xdr:cNvPicPr>
          <a:picLocks noChangeAspect="1"/>
        </xdr:cNvPicPr>
      </xdr:nvPicPr>
      <xdr:blipFill>
        <a:blip r:embed="rId20"/>
        <a:srcRect l="14767" t="9186" b="12288"/>
        <a:stretch>
          <a:fillRect/>
        </a:stretch>
      </xdr:blipFill>
      <xdr:spPr>
        <a:xfrm>
          <a:off x="7693025" y="34963100"/>
          <a:ext cx="845820" cy="463550"/>
        </a:xfrm>
        <a:prstGeom prst="rect">
          <a:avLst/>
        </a:prstGeom>
      </xdr:spPr>
    </xdr:pic>
    <xdr:clientData/>
  </xdr:twoCellAnchor>
  <xdr:twoCellAnchor editAs="oneCell">
    <xdr:from>
      <xdr:col>6</xdr:col>
      <xdr:colOff>392097</xdr:colOff>
      <xdr:row>193</xdr:row>
      <xdr:rowOff>67699</xdr:rowOff>
    </xdr:from>
    <xdr:to>
      <xdr:col>6</xdr:col>
      <xdr:colOff>1163259</xdr:colOff>
      <xdr:row>194</xdr:row>
      <xdr:rowOff>131631</xdr:rowOff>
    </xdr:to>
    <xdr:pic>
      <xdr:nvPicPr>
        <xdr:cNvPr id="50" name="Picture 49"/>
        <xdr:cNvPicPr>
          <a:picLocks noChangeAspect="1"/>
        </xdr:cNvPicPr>
      </xdr:nvPicPr>
      <xdr:blipFill>
        <a:blip r:embed="rId21"/>
        <a:srcRect l="4785" t="15661" r="9949" b="28438"/>
        <a:stretch>
          <a:fillRect/>
        </a:stretch>
      </xdr:blipFill>
      <xdr:spPr>
        <a:xfrm>
          <a:off x="7764145" y="36160710"/>
          <a:ext cx="770890" cy="359410"/>
        </a:xfrm>
        <a:prstGeom prst="rect">
          <a:avLst/>
        </a:prstGeom>
      </xdr:spPr>
    </xdr:pic>
    <xdr:clientData/>
  </xdr:twoCellAnchor>
  <xdr:twoCellAnchor editAs="oneCell">
    <xdr:from>
      <xdr:col>6</xdr:col>
      <xdr:colOff>408852</xdr:colOff>
      <xdr:row>181</xdr:row>
      <xdr:rowOff>90631</xdr:rowOff>
    </xdr:from>
    <xdr:to>
      <xdr:col>6</xdr:col>
      <xdr:colOff>1237483</xdr:colOff>
      <xdr:row>183</xdr:row>
      <xdr:rowOff>124859</xdr:rowOff>
    </xdr:to>
    <xdr:pic>
      <xdr:nvPicPr>
        <xdr:cNvPr id="51" name="Picture 50"/>
        <xdr:cNvPicPr>
          <a:picLocks noChangeAspect="1"/>
        </xdr:cNvPicPr>
      </xdr:nvPicPr>
      <xdr:blipFill>
        <a:blip r:embed="rId22"/>
        <a:stretch>
          <a:fillRect/>
        </a:stretch>
      </xdr:blipFill>
      <xdr:spPr>
        <a:xfrm flipH="1">
          <a:off x="7780655" y="33106995"/>
          <a:ext cx="828675" cy="605790"/>
        </a:xfrm>
        <a:prstGeom prst="rect">
          <a:avLst/>
        </a:prstGeom>
      </xdr:spPr>
    </xdr:pic>
    <xdr:clientData/>
  </xdr:twoCellAnchor>
  <xdr:twoCellAnchor editAs="oneCell">
    <xdr:from>
      <xdr:col>6</xdr:col>
      <xdr:colOff>289891</xdr:colOff>
      <xdr:row>299</xdr:row>
      <xdr:rowOff>91108</xdr:rowOff>
    </xdr:from>
    <xdr:to>
      <xdr:col>7</xdr:col>
      <xdr:colOff>171419</xdr:colOff>
      <xdr:row>314</xdr:row>
      <xdr:rowOff>88908</xdr:rowOff>
    </xdr:to>
    <xdr:pic>
      <xdr:nvPicPr>
        <xdr:cNvPr id="32" name="Picture 31"/>
        <xdr:cNvPicPr>
          <a:picLocks noChangeAspect="1"/>
        </xdr:cNvPicPr>
      </xdr:nvPicPr>
      <xdr:blipFill>
        <a:blip r:embed="rId23"/>
        <a:stretch>
          <a:fillRect/>
        </a:stretch>
      </xdr:blipFill>
      <xdr:spPr>
        <a:xfrm>
          <a:off x="7661910" y="54538880"/>
          <a:ext cx="1557655" cy="2274570"/>
        </a:xfrm>
        <a:prstGeom prst="rect">
          <a:avLst/>
        </a:prstGeom>
      </xdr:spPr>
    </xdr:pic>
    <xdr:clientData/>
  </xdr:twoCellAnchor>
  <xdr:twoCellAnchor editAs="oneCell">
    <xdr:from>
      <xdr:col>6</xdr:col>
      <xdr:colOff>196320</xdr:colOff>
      <xdr:row>9</xdr:row>
      <xdr:rowOff>8283</xdr:rowOff>
    </xdr:from>
    <xdr:to>
      <xdr:col>6</xdr:col>
      <xdr:colOff>1273013</xdr:colOff>
      <xdr:row>16</xdr:row>
      <xdr:rowOff>41368</xdr:rowOff>
    </xdr:to>
    <xdr:pic>
      <xdr:nvPicPr>
        <xdr:cNvPr id="54" name="Picture 53"/>
        <xdr:cNvPicPr>
          <a:picLocks noChangeAspect="1"/>
        </xdr:cNvPicPr>
      </xdr:nvPicPr>
      <xdr:blipFill>
        <a:blip r:embed="rId24"/>
        <a:stretch>
          <a:fillRect/>
        </a:stretch>
      </xdr:blipFill>
      <xdr:spPr>
        <a:xfrm>
          <a:off x="7568565" y="659130"/>
          <a:ext cx="1076325" cy="1099820"/>
        </a:xfrm>
        <a:prstGeom prst="rect">
          <a:avLst/>
        </a:prstGeom>
      </xdr:spPr>
    </xdr:pic>
    <xdr:clientData/>
  </xdr:twoCellAnchor>
  <xdr:twoCellAnchor editAs="oneCell">
    <xdr:from>
      <xdr:col>6</xdr:col>
      <xdr:colOff>296121</xdr:colOff>
      <xdr:row>37</xdr:row>
      <xdr:rowOff>111507</xdr:rowOff>
    </xdr:from>
    <xdr:to>
      <xdr:col>6</xdr:col>
      <xdr:colOff>1259911</xdr:colOff>
      <xdr:row>44</xdr:row>
      <xdr:rowOff>31688</xdr:rowOff>
    </xdr:to>
    <xdr:pic>
      <xdr:nvPicPr>
        <xdr:cNvPr id="55" name="Picture 54"/>
        <xdr:cNvPicPr>
          <a:picLocks noChangeAspect="1"/>
        </xdr:cNvPicPr>
      </xdr:nvPicPr>
      <xdr:blipFill>
        <a:blip r:embed="rId25"/>
        <a:stretch>
          <a:fillRect/>
        </a:stretch>
      </xdr:blipFill>
      <xdr:spPr>
        <a:xfrm>
          <a:off x="7668260" y="5029200"/>
          <a:ext cx="963930" cy="986790"/>
        </a:xfrm>
        <a:prstGeom prst="rect">
          <a:avLst/>
        </a:prstGeom>
      </xdr:spPr>
    </xdr:pic>
    <xdr:clientData/>
  </xdr:twoCellAnchor>
  <xdr:twoCellAnchor editAs="oneCell">
    <xdr:from>
      <xdr:col>6</xdr:col>
      <xdr:colOff>165653</xdr:colOff>
      <xdr:row>23</xdr:row>
      <xdr:rowOff>66671</xdr:rowOff>
    </xdr:from>
    <xdr:to>
      <xdr:col>6</xdr:col>
      <xdr:colOff>1310496</xdr:colOff>
      <xdr:row>31</xdr:row>
      <xdr:rowOff>18818</xdr:rowOff>
    </xdr:to>
    <xdr:pic>
      <xdr:nvPicPr>
        <xdr:cNvPr id="56" name="Picture 55"/>
        <xdr:cNvPicPr>
          <a:picLocks noChangeAspect="1"/>
        </xdr:cNvPicPr>
      </xdr:nvPicPr>
      <xdr:blipFill>
        <a:blip r:embed="rId26"/>
        <a:stretch>
          <a:fillRect/>
        </a:stretch>
      </xdr:blipFill>
      <xdr:spPr>
        <a:xfrm>
          <a:off x="7537450" y="2850515"/>
          <a:ext cx="1144905" cy="1171575"/>
        </a:xfrm>
        <a:prstGeom prst="rect">
          <a:avLst/>
        </a:prstGeom>
      </xdr:spPr>
    </xdr:pic>
    <xdr:clientData/>
  </xdr:twoCellAnchor>
  <xdr:twoCellAnchor editAs="oneCell">
    <xdr:from>
      <xdr:col>6</xdr:col>
      <xdr:colOff>140807</xdr:colOff>
      <xdr:row>165</xdr:row>
      <xdr:rowOff>149086</xdr:rowOff>
    </xdr:from>
    <xdr:to>
      <xdr:col>6</xdr:col>
      <xdr:colOff>1600809</xdr:colOff>
      <xdr:row>170</xdr:row>
      <xdr:rowOff>88527</xdr:rowOff>
    </xdr:to>
    <xdr:pic>
      <xdr:nvPicPr>
        <xdr:cNvPr id="13" name="Picture 12"/>
        <xdr:cNvPicPr>
          <a:picLocks noChangeAspect="1"/>
        </xdr:cNvPicPr>
      </xdr:nvPicPr>
      <xdr:blipFill>
        <a:blip r:embed="rId27"/>
        <a:stretch>
          <a:fillRect/>
        </a:stretch>
      </xdr:blipFill>
      <xdr:spPr>
        <a:xfrm>
          <a:off x="7512685" y="29584015"/>
          <a:ext cx="1459865" cy="701675"/>
        </a:xfrm>
        <a:prstGeom prst="rect">
          <a:avLst/>
        </a:prstGeom>
      </xdr:spPr>
    </xdr:pic>
    <xdr:clientData/>
  </xdr:twoCellAnchor>
  <xdr:twoCellAnchor editAs="oneCell">
    <xdr:from>
      <xdr:col>6</xdr:col>
      <xdr:colOff>422233</xdr:colOff>
      <xdr:row>105</xdr:row>
      <xdr:rowOff>151303</xdr:rowOff>
    </xdr:from>
    <xdr:to>
      <xdr:col>6</xdr:col>
      <xdr:colOff>952501</xdr:colOff>
      <xdr:row>107</xdr:row>
      <xdr:rowOff>266616</xdr:rowOff>
    </xdr:to>
    <xdr:pic>
      <xdr:nvPicPr>
        <xdr:cNvPr id="53" name="Picture 52"/>
        <xdr:cNvPicPr>
          <a:picLocks noChangeAspect="1"/>
        </xdr:cNvPicPr>
      </xdr:nvPicPr>
      <xdr:blipFill>
        <a:blip r:embed="rId28"/>
        <a:srcRect l="12857" t="9918" r="15876" b="7794"/>
        <a:stretch>
          <a:fillRect/>
        </a:stretch>
      </xdr:blipFill>
      <xdr:spPr>
        <a:xfrm>
          <a:off x="7793990" y="15651480"/>
          <a:ext cx="530860" cy="610235"/>
        </a:xfrm>
        <a:prstGeom prst="rect">
          <a:avLst/>
        </a:prstGeom>
      </xdr:spPr>
    </xdr:pic>
    <xdr:clientData/>
  </xdr:twoCellAnchor>
  <xdr:twoCellAnchor editAs="oneCell">
    <xdr:from>
      <xdr:col>6</xdr:col>
      <xdr:colOff>492258</xdr:colOff>
      <xdr:row>103</xdr:row>
      <xdr:rowOff>24848</xdr:rowOff>
    </xdr:from>
    <xdr:to>
      <xdr:col>6</xdr:col>
      <xdr:colOff>961232</xdr:colOff>
      <xdr:row>104</xdr:row>
      <xdr:rowOff>278475</xdr:rowOff>
    </xdr:to>
    <xdr:pic>
      <xdr:nvPicPr>
        <xdr:cNvPr id="57" name="Picture 56"/>
        <xdr:cNvPicPr>
          <a:picLocks noChangeAspect="1"/>
        </xdr:cNvPicPr>
      </xdr:nvPicPr>
      <xdr:blipFill>
        <a:blip r:embed="rId29"/>
        <a:stretch>
          <a:fillRect/>
        </a:stretch>
      </xdr:blipFill>
      <xdr:spPr>
        <a:xfrm>
          <a:off x="7864475" y="15001240"/>
          <a:ext cx="468630" cy="472440"/>
        </a:xfrm>
        <a:prstGeom prst="rect">
          <a:avLst/>
        </a:prstGeom>
      </xdr:spPr>
    </xdr:pic>
    <xdr:clientData/>
  </xdr:twoCellAnchor>
  <xdr:twoCellAnchor editAs="oneCell">
    <xdr:from>
      <xdr:col>6</xdr:col>
      <xdr:colOff>526956</xdr:colOff>
      <xdr:row>108</xdr:row>
      <xdr:rowOff>51407</xdr:rowOff>
    </xdr:from>
    <xdr:to>
      <xdr:col>6</xdr:col>
      <xdr:colOff>919462</xdr:colOff>
      <xdr:row>108</xdr:row>
      <xdr:rowOff>633928</xdr:rowOff>
    </xdr:to>
    <xdr:pic>
      <xdr:nvPicPr>
        <xdr:cNvPr id="58" name="Picture 57"/>
        <xdr:cNvPicPr>
          <a:picLocks noChangeAspect="1"/>
        </xdr:cNvPicPr>
      </xdr:nvPicPr>
      <xdr:blipFill>
        <a:blip r:embed="rId30"/>
        <a:srcRect l="22180" t="7577" r="21478" b="8804"/>
        <a:stretch>
          <a:fillRect/>
        </a:stretch>
      </xdr:blipFill>
      <xdr:spPr>
        <a:xfrm>
          <a:off x="7898765" y="16389350"/>
          <a:ext cx="392430" cy="582930"/>
        </a:xfrm>
        <a:prstGeom prst="rect">
          <a:avLst/>
        </a:prstGeom>
      </xdr:spPr>
    </xdr:pic>
    <xdr:clientData/>
  </xdr:twoCellAnchor>
  <xdr:twoCellAnchor editAs="oneCell">
    <xdr:from>
      <xdr:col>6</xdr:col>
      <xdr:colOff>356152</xdr:colOff>
      <xdr:row>110</xdr:row>
      <xdr:rowOff>143749</xdr:rowOff>
    </xdr:from>
    <xdr:to>
      <xdr:col>6</xdr:col>
      <xdr:colOff>1089279</xdr:colOff>
      <xdr:row>112</xdr:row>
      <xdr:rowOff>47551</xdr:rowOff>
    </xdr:to>
    <xdr:pic>
      <xdr:nvPicPr>
        <xdr:cNvPr id="59" name="Picture 58"/>
        <xdr:cNvPicPr>
          <a:picLocks noChangeAspect="1"/>
        </xdr:cNvPicPr>
      </xdr:nvPicPr>
      <xdr:blipFill>
        <a:blip r:embed="rId31"/>
        <a:stretch>
          <a:fillRect/>
        </a:stretch>
      </xdr:blipFill>
      <xdr:spPr>
        <a:xfrm>
          <a:off x="7727950" y="17815560"/>
          <a:ext cx="733425" cy="551180"/>
        </a:xfrm>
        <a:prstGeom prst="rect">
          <a:avLst/>
        </a:prstGeom>
      </xdr:spPr>
    </xdr:pic>
    <xdr:clientData/>
  </xdr:twoCellAnchor>
  <xdr:twoCellAnchor editAs="oneCell">
    <xdr:from>
      <xdr:col>6</xdr:col>
      <xdr:colOff>573307</xdr:colOff>
      <xdr:row>113</xdr:row>
      <xdr:rowOff>54893</xdr:rowOff>
    </xdr:from>
    <xdr:to>
      <xdr:col>6</xdr:col>
      <xdr:colOff>1209260</xdr:colOff>
      <xdr:row>116</xdr:row>
      <xdr:rowOff>99390</xdr:rowOff>
    </xdr:to>
    <xdr:pic>
      <xdr:nvPicPr>
        <xdr:cNvPr id="60" name="Picture 59"/>
        <xdr:cNvPicPr>
          <a:picLocks noChangeAspect="1"/>
        </xdr:cNvPicPr>
      </xdr:nvPicPr>
      <xdr:blipFill>
        <a:blip r:embed="rId32"/>
        <a:srcRect l="21835" t="33613" r="4729" b="32499"/>
        <a:stretch>
          <a:fillRect/>
        </a:stretch>
      </xdr:blipFill>
      <xdr:spPr>
        <a:xfrm>
          <a:off x="7945120" y="19050635"/>
          <a:ext cx="636270" cy="501650"/>
        </a:xfrm>
        <a:prstGeom prst="rect">
          <a:avLst/>
        </a:prstGeom>
      </xdr:spPr>
    </xdr:pic>
    <xdr:clientData/>
  </xdr:twoCellAnchor>
  <xdr:twoCellAnchor editAs="oneCell">
    <xdr:from>
      <xdr:col>6</xdr:col>
      <xdr:colOff>471798</xdr:colOff>
      <xdr:row>112</xdr:row>
      <xdr:rowOff>50796</xdr:rowOff>
    </xdr:from>
    <xdr:to>
      <xdr:col>6</xdr:col>
      <xdr:colOff>996471</xdr:colOff>
      <xdr:row>112</xdr:row>
      <xdr:rowOff>575469</xdr:rowOff>
    </xdr:to>
    <xdr:pic>
      <xdr:nvPicPr>
        <xdr:cNvPr id="61" name="Picture 60"/>
        <xdr:cNvPicPr>
          <a:picLocks noChangeAspect="1"/>
        </xdr:cNvPicPr>
      </xdr:nvPicPr>
      <xdr:blipFill>
        <a:blip r:embed="rId33"/>
        <a:stretch>
          <a:fillRect/>
        </a:stretch>
      </xdr:blipFill>
      <xdr:spPr>
        <a:xfrm>
          <a:off x="7843520" y="18369915"/>
          <a:ext cx="525145" cy="525145"/>
        </a:xfrm>
        <a:prstGeom prst="rect">
          <a:avLst/>
        </a:prstGeom>
      </xdr:spPr>
    </xdr:pic>
    <xdr:clientData/>
  </xdr:twoCellAnchor>
  <xdr:twoCellAnchor editAs="oneCell">
    <xdr:from>
      <xdr:col>6</xdr:col>
      <xdr:colOff>521804</xdr:colOff>
      <xdr:row>99</xdr:row>
      <xdr:rowOff>49799</xdr:rowOff>
    </xdr:from>
    <xdr:to>
      <xdr:col>6</xdr:col>
      <xdr:colOff>894521</xdr:colOff>
      <xdr:row>101</xdr:row>
      <xdr:rowOff>90882</xdr:rowOff>
    </xdr:to>
    <xdr:pic>
      <xdr:nvPicPr>
        <xdr:cNvPr id="64" name="Picture 63"/>
        <xdr:cNvPicPr>
          <a:picLocks noChangeAspect="1"/>
        </xdr:cNvPicPr>
      </xdr:nvPicPr>
      <xdr:blipFill>
        <a:blip r:embed="rId34"/>
        <a:srcRect l="14268" t="13589" b="8141"/>
        <a:stretch>
          <a:fillRect/>
        </a:stretch>
      </xdr:blipFill>
      <xdr:spPr>
        <a:xfrm>
          <a:off x="7893685" y="14416405"/>
          <a:ext cx="372745" cy="346075"/>
        </a:xfrm>
        <a:prstGeom prst="rect">
          <a:avLst/>
        </a:prstGeom>
      </xdr:spPr>
    </xdr:pic>
    <xdr:clientData/>
  </xdr:twoCellAnchor>
  <xdr:twoCellAnchor editAs="oneCell">
    <xdr:from>
      <xdr:col>6</xdr:col>
      <xdr:colOff>430695</xdr:colOff>
      <xdr:row>136</xdr:row>
      <xdr:rowOff>41412</xdr:rowOff>
    </xdr:from>
    <xdr:to>
      <xdr:col>6</xdr:col>
      <xdr:colOff>1076927</xdr:colOff>
      <xdr:row>136</xdr:row>
      <xdr:rowOff>712030</xdr:rowOff>
    </xdr:to>
    <xdr:pic>
      <xdr:nvPicPr>
        <xdr:cNvPr id="4" name="Picture 3"/>
        <xdr:cNvPicPr>
          <a:picLocks noChangeAspect="1"/>
        </xdr:cNvPicPr>
      </xdr:nvPicPr>
      <xdr:blipFill>
        <a:blip r:embed="rId35"/>
        <a:stretch>
          <a:fillRect/>
        </a:stretch>
      </xdr:blipFill>
      <xdr:spPr>
        <a:xfrm>
          <a:off x="7802880" y="24114125"/>
          <a:ext cx="645795" cy="670560"/>
        </a:xfrm>
        <a:prstGeom prst="rect">
          <a:avLst/>
        </a:prstGeom>
      </xdr:spPr>
    </xdr:pic>
    <xdr:clientData/>
  </xdr:twoCellAnchor>
  <xdr:twoCellAnchor editAs="oneCell">
    <xdr:from>
      <xdr:col>6</xdr:col>
      <xdr:colOff>346138</xdr:colOff>
      <xdr:row>46</xdr:row>
      <xdr:rowOff>99391</xdr:rowOff>
    </xdr:from>
    <xdr:to>
      <xdr:col>6</xdr:col>
      <xdr:colOff>1199246</xdr:colOff>
      <xdr:row>52</xdr:row>
      <xdr:rowOff>82769</xdr:rowOff>
    </xdr:to>
    <xdr:pic>
      <xdr:nvPicPr>
        <xdr:cNvPr id="45" name="Picture 44"/>
        <xdr:cNvPicPr>
          <a:picLocks noChangeAspect="1"/>
        </xdr:cNvPicPr>
      </xdr:nvPicPr>
      <xdr:blipFill>
        <a:blip r:embed="rId36"/>
        <a:stretch>
          <a:fillRect/>
        </a:stretch>
      </xdr:blipFill>
      <xdr:spPr>
        <a:xfrm>
          <a:off x="7718425" y="6388735"/>
          <a:ext cx="852805" cy="897890"/>
        </a:xfrm>
        <a:prstGeom prst="rect">
          <a:avLst/>
        </a:prstGeom>
      </xdr:spPr>
    </xdr:pic>
    <xdr:clientData/>
  </xdr:twoCellAnchor>
  <xdr:twoCellAnchor editAs="oneCell">
    <xdr:from>
      <xdr:col>6</xdr:col>
      <xdr:colOff>430695</xdr:colOff>
      <xdr:row>108</xdr:row>
      <xdr:rowOff>629477</xdr:rowOff>
    </xdr:from>
    <xdr:to>
      <xdr:col>6</xdr:col>
      <xdr:colOff>1143000</xdr:colOff>
      <xdr:row>110</xdr:row>
      <xdr:rowOff>0</xdr:rowOff>
    </xdr:to>
    <xdr:pic>
      <xdr:nvPicPr>
        <xdr:cNvPr id="6" name="Picture 5"/>
        <xdr:cNvPicPr>
          <a:picLocks noChangeAspect="1"/>
        </xdr:cNvPicPr>
      </xdr:nvPicPr>
      <xdr:blipFill>
        <a:blip r:embed="rId37"/>
        <a:stretch>
          <a:fillRect/>
        </a:stretch>
      </xdr:blipFill>
      <xdr:spPr>
        <a:xfrm>
          <a:off x="7802880" y="16967835"/>
          <a:ext cx="712470" cy="704215"/>
        </a:xfrm>
        <a:prstGeom prst="rect">
          <a:avLst/>
        </a:prstGeom>
      </xdr:spPr>
    </xdr:pic>
    <xdr:clientData/>
  </xdr:twoCellAnchor>
  <xdr:twoCellAnchor editAs="oneCell">
    <xdr:from>
      <xdr:col>6</xdr:col>
      <xdr:colOff>355198</xdr:colOff>
      <xdr:row>148</xdr:row>
      <xdr:rowOff>149086</xdr:rowOff>
    </xdr:from>
    <xdr:to>
      <xdr:col>6</xdr:col>
      <xdr:colOff>1080563</xdr:colOff>
      <xdr:row>153</xdr:row>
      <xdr:rowOff>129017</xdr:rowOff>
    </xdr:to>
    <xdr:pic>
      <xdr:nvPicPr>
        <xdr:cNvPr id="11" name="Picture 10"/>
        <xdr:cNvPicPr>
          <a:picLocks noChangeAspect="1"/>
        </xdr:cNvPicPr>
      </xdr:nvPicPr>
      <xdr:blipFill>
        <a:blip r:embed="rId38"/>
        <a:stretch>
          <a:fillRect/>
        </a:stretch>
      </xdr:blipFill>
      <xdr:spPr>
        <a:xfrm>
          <a:off x="7727315" y="26993215"/>
          <a:ext cx="725170" cy="742315"/>
        </a:xfrm>
        <a:prstGeom prst="rect">
          <a:avLst/>
        </a:prstGeom>
      </xdr:spPr>
    </xdr:pic>
    <xdr:clientData/>
  </xdr:twoCellAnchor>
  <xdr:twoCellAnchor editAs="oneCell">
    <xdr:from>
      <xdr:col>6</xdr:col>
      <xdr:colOff>331305</xdr:colOff>
      <xdr:row>157</xdr:row>
      <xdr:rowOff>84737</xdr:rowOff>
    </xdr:from>
    <xdr:to>
      <xdr:col>6</xdr:col>
      <xdr:colOff>1115286</xdr:colOff>
      <xdr:row>162</xdr:row>
      <xdr:rowOff>123283</xdr:rowOff>
    </xdr:to>
    <xdr:pic>
      <xdr:nvPicPr>
        <xdr:cNvPr id="12" name="Picture 11"/>
        <xdr:cNvPicPr>
          <a:picLocks noChangeAspect="1"/>
        </xdr:cNvPicPr>
      </xdr:nvPicPr>
      <xdr:blipFill>
        <a:blip r:embed="rId39"/>
        <a:stretch>
          <a:fillRect/>
        </a:stretch>
      </xdr:blipFill>
      <xdr:spPr>
        <a:xfrm>
          <a:off x="7703185" y="28300680"/>
          <a:ext cx="784225" cy="800735"/>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35</xdr:row>
      <xdr:rowOff>133350</xdr:rowOff>
    </xdr:from>
    <xdr:to>
      <xdr:col>2</xdr:col>
      <xdr:colOff>1371689</xdr:colOff>
      <xdr:row>49</xdr:row>
      <xdr:rowOff>109149</xdr:rowOff>
    </xdr:to>
    <xdr:pic>
      <xdr:nvPicPr>
        <xdr:cNvPr id="2" name="Picture 1"/>
        <xdr:cNvPicPr>
          <a:picLocks noChangeAspect="1"/>
        </xdr:cNvPicPr>
      </xdr:nvPicPr>
      <xdr:blipFill>
        <a:blip r:embed="rId1"/>
        <a:stretch>
          <a:fillRect/>
        </a:stretch>
      </xdr:blipFill>
      <xdr:spPr>
        <a:xfrm>
          <a:off x="0" y="8458200"/>
          <a:ext cx="5419725" cy="2108835"/>
        </a:xfrm>
        <a:prstGeom prst="rect">
          <a:avLst/>
        </a:prstGeom>
      </xdr:spPr>
    </xdr:pic>
    <xdr:clientData/>
  </xdr:twoCellAnchor>
  <xdr:twoCellAnchor editAs="oneCell">
    <xdr:from>
      <xdr:col>2</xdr:col>
      <xdr:colOff>3171825</xdr:colOff>
      <xdr:row>35</xdr:row>
      <xdr:rowOff>47625</xdr:rowOff>
    </xdr:from>
    <xdr:to>
      <xdr:col>8</xdr:col>
      <xdr:colOff>161925</xdr:colOff>
      <xdr:row>49</xdr:row>
      <xdr:rowOff>90486</xdr:rowOff>
    </xdr:to>
    <xdr:pic>
      <xdr:nvPicPr>
        <xdr:cNvPr id="3" name="Picture 2"/>
        <xdr:cNvPicPr>
          <a:picLocks noChangeAspect="1"/>
        </xdr:cNvPicPr>
      </xdr:nvPicPr>
      <xdr:blipFill>
        <a:blip r:embed="rId2"/>
        <a:stretch>
          <a:fillRect/>
        </a:stretch>
      </xdr:blipFill>
      <xdr:spPr>
        <a:xfrm>
          <a:off x="6181725" y="8372475"/>
          <a:ext cx="4371975" cy="2176145"/>
        </a:xfrm>
        <a:prstGeom prst="rect">
          <a:avLst/>
        </a:prstGeom>
      </xdr:spPr>
    </xdr:pic>
    <xdr:clientData/>
  </xdr:twoCellAnchor>
  <xdr:twoCellAnchor editAs="oneCell">
    <xdr:from>
      <xdr:col>0</xdr:col>
      <xdr:colOff>635</xdr:colOff>
      <xdr:row>53</xdr:row>
      <xdr:rowOff>123825</xdr:rowOff>
    </xdr:from>
    <xdr:to>
      <xdr:col>2</xdr:col>
      <xdr:colOff>390783</xdr:colOff>
      <xdr:row>71</xdr:row>
      <xdr:rowOff>38711</xdr:rowOff>
    </xdr:to>
    <xdr:pic>
      <xdr:nvPicPr>
        <xdr:cNvPr id="6" name="Picture 5"/>
        <xdr:cNvPicPr>
          <a:picLocks noChangeAspect="1"/>
        </xdr:cNvPicPr>
      </xdr:nvPicPr>
      <xdr:blipFill>
        <a:blip r:embed="rId3"/>
        <a:stretch>
          <a:fillRect/>
        </a:stretch>
      </xdr:blipFill>
      <xdr:spPr>
        <a:xfrm>
          <a:off x="635" y="11191875"/>
          <a:ext cx="4438015" cy="2657475"/>
        </a:xfrm>
        <a:prstGeom prst="rect">
          <a:avLst/>
        </a:prstGeom>
      </xdr:spPr>
    </xdr:pic>
    <xdr:clientData/>
  </xdr:twoCellAnchor>
  <xdr:twoCellAnchor editAs="oneCell">
    <xdr:from>
      <xdr:col>2</xdr:col>
      <xdr:colOff>2028825</xdr:colOff>
      <xdr:row>52</xdr:row>
      <xdr:rowOff>19050</xdr:rowOff>
    </xdr:from>
    <xdr:to>
      <xdr:col>8</xdr:col>
      <xdr:colOff>586784</xdr:colOff>
      <xdr:row>69</xdr:row>
      <xdr:rowOff>0</xdr:rowOff>
    </xdr:to>
    <xdr:pic>
      <xdr:nvPicPr>
        <xdr:cNvPr id="7" name="Picture 6"/>
        <xdr:cNvPicPr>
          <a:picLocks noChangeAspect="1"/>
        </xdr:cNvPicPr>
      </xdr:nvPicPr>
      <xdr:blipFill>
        <a:blip r:embed="rId4"/>
        <a:stretch>
          <a:fillRect/>
        </a:stretch>
      </xdr:blipFill>
      <xdr:spPr>
        <a:xfrm>
          <a:off x="6076950" y="10934700"/>
          <a:ext cx="4901565" cy="2571750"/>
        </a:xfrm>
        <a:prstGeom prst="rect">
          <a:avLst/>
        </a:prstGeom>
      </xdr:spPr>
    </xdr:pic>
    <xdr:clientData/>
  </xdr:twoCellAnchor>
  <xdr:twoCellAnchor editAs="oneCell">
    <xdr:from>
      <xdr:col>11</xdr:col>
      <xdr:colOff>161925</xdr:colOff>
      <xdr:row>33</xdr:row>
      <xdr:rowOff>104775</xdr:rowOff>
    </xdr:from>
    <xdr:to>
      <xdr:col>17</xdr:col>
      <xdr:colOff>314655</xdr:colOff>
      <xdr:row>50</xdr:row>
      <xdr:rowOff>19648</xdr:rowOff>
    </xdr:to>
    <xdr:pic>
      <xdr:nvPicPr>
        <xdr:cNvPr id="8" name="Picture 7"/>
        <xdr:cNvPicPr>
          <a:picLocks noChangeAspect="1"/>
        </xdr:cNvPicPr>
      </xdr:nvPicPr>
      <xdr:blipFill>
        <a:blip r:embed="rId5"/>
        <a:stretch>
          <a:fillRect/>
        </a:stretch>
      </xdr:blipFill>
      <xdr:spPr>
        <a:xfrm>
          <a:off x="12382500" y="8124825"/>
          <a:ext cx="3810000" cy="2505075"/>
        </a:xfrm>
        <a:prstGeom prst="rect">
          <a:avLst/>
        </a:prstGeom>
      </xdr:spPr>
    </xdr:pic>
    <xdr:clientData/>
  </xdr:twoCellAnchor>
  <xdr:twoCellAnchor editAs="oneCell">
    <xdr:from>
      <xdr:col>4</xdr:col>
      <xdr:colOff>283845</xdr:colOff>
      <xdr:row>28</xdr:row>
      <xdr:rowOff>1270</xdr:rowOff>
    </xdr:from>
    <xdr:to>
      <xdr:col>4</xdr:col>
      <xdr:colOff>942852</xdr:colOff>
      <xdr:row>30</xdr:row>
      <xdr:rowOff>145756</xdr:rowOff>
    </xdr:to>
    <xdr:pic>
      <xdr:nvPicPr>
        <xdr:cNvPr id="9" name="Picture 8"/>
        <xdr:cNvPicPr>
          <a:picLocks noChangeAspect="1"/>
        </xdr:cNvPicPr>
      </xdr:nvPicPr>
      <xdr:blipFill>
        <a:blip r:embed="rId6"/>
        <a:srcRect t="19757" b="19237"/>
        <a:stretch>
          <a:fillRect/>
        </a:stretch>
      </xdr:blipFill>
      <xdr:spPr>
        <a:xfrm>
          <a:off x="7560945" y="7164070"/>
          <a:ext cx="658495" cy="496570"/>
        </a:xfrm>
        <a:prstGeom prst="rect">
          <a:avLst/>
        </a:prstGeom>
      </xdr:spPr>
    </xdr:pic>
    <xdr:clientData/>
  </xdr:twoCellAnchor>
  <xdr:twoCellAnchor editAs="oneCell">
    <xdr:from>
      <xdr:col>4</xdr:col>
      <xdr:colOff>142875</xdr:colOff>
      <xdr:row>26</xdr:row>
      <xdr:rowOff>78105</xdr:rowOff>
    </xdr:from>
    <xdr:to>
      <xdr:col>4</xdr:col>
      <xdr:colOff>896594</xdr:colOff>
      <xdr:row>28</xdr:row>
      <xdr:rowOff>23876</xdr:rowOff>
    </xdr:to>
    <xdr:pic>
      <xdr:nvPicPr>
        <xdr:cNvPr id="10" name="Picture 9"/>
        <xdr:cNvPicPr>
          <a:picLocks noChangeAspect="1"/>
        </xdr:cNvPicPr>
      </xdr:nvPicPr>
      <xdr:blipFill>
        <a:blip r:embed="rId7"/>
        <a:srcRect t="15356" b="19791"/>
        <a:stretch>
          <a:fillRect/>
        </a:stretch>
      </xdr:blipFill>
      <xdr:spPr>
        <a:xfrm>
          <a:off x="7419975" y="6631305"/>
          <a:ext cx="753110" cy="554990"/>
        </a:xfrm>
        <a:prstGeom prst="rect">
          <a:avLst/>
        </a:prstGeom>
      </xdr:spPr>
    </xdr:pic>
    <xdr:clientData/>
  </xdr:twoCellAnchor>
  <xdr:twoCellAnchor editAs="oneCell">
    <xdr:from>
      <xdr:col>4</xdr:col>
      <xdr:colOff>299720</xdr:colOff>
      <xdr:row>24</xdr:row>
      <xdr:rowOff>57150</xdr:rowOff>
    </xdr:from>
    <xdr:to>
      <xdr:col>4</xdr:col>
      <xdr:colOff>862937</xdr:colOff>
      <xdr:row>25</xdr:row>
      <xdr:rowOff>339756</xdr:rowOff>
    </xdr:to>
    <xdr:pic>
      <xdr:nvPicPr>
        <xdr:cNvPr id="11" name="Picture 10"/>
        <xdr:cNvPicPr>
          <a:picLocks noChangeAspect="1"/>
        </xdr:cNvPicPr>
      </xdr:nvPicPr>
      <xdr:blipFill>
        <a:blip r:embed="rId8"/>
        <a:srcRect l="23019" r="26415"/>
        <a:stretch>
          <a:fillRect/>
        </a:stretch>
      </xdr:blipFill>
      <xdr:spPr>
        <a:xfrm>
          <a:off x="7576820" y="5581650"/>
          <a:ext cx="562610" cy="904875"/>
        </a:xfrm>
        <a:prstGeom prst="rect">
          <a:avLst/>
        </a:prstGeom>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oneCellAnchor>
    <xdr:from>
      <xdr:col>24</xdr:col>
      <xdr:colOff>39503</xdr:colOff>
      <xdr:row>81</xdr:row>
      <xdr:rowOff>0</xdr:rowOff>
    </xdr:from>
    <xdr:ext cx="1468857" cy="898344"/>
    <xdr:pic>
      <xdr:nvPicPr>
        <xdr:cNvPr id="2" name="ctl00_ContentPlaceHolder1_ippDataList_ctl04_ippItem_ippImg" descr="http://www.ra.danfoss.com/TechnicalInfo/Approvals/Files/RAPIDFiles/17/Photo/CC01-0006/S125-160-185-c.jpg"/>
        <xdr:cNvPicPr>
          <a:picLocks noChangeAspect="1" noChangeArrowheads="1"/>
        </xdr:cNvPicPr>
      </xdr:nvPicPr>
      <xdr:blipFill>
        <a:blip r:embed="rId1" cstate="print"/>
        <a:srcRect t="4140"/>
        <a:stretch>
          <a:fillRect/>
        </a:stretch>
      </xdr:blipFill>
      <xdr:spPr>
        <a:xfrm>
          <a:off x="19104610" y="12677775"/>
          <a:ext cx="1468755" cy="897890"/>
        </a:xfrm>
        <a:prstGeom prst="rect">
          <a:avLst/>
        </a:prstGeom>
        <a:noFill/>
      </xdr:spPr>
    </xdr:pic>
    <xdr:clientData/>
  </xdr:oneCellAnchor>
  <xdr:oneCellAnchor>
    <xdr:from>
      <xdr:col>24</xdr:col>
      <xdr:colOff>536141</xdr:colOff>
      <xdr:row>187</xdr:row>
      <xdr:rowOff>0</xdr:rowOff>
    </xdr:from>
    <xdr:ext cx="530085" cy="658318"/>
    <xdr:pic>
      <xdr:nvPicPr>
        <xdr:cNvPr id="3076" name="Picture 4"/>
        <xdr:cNvPicPr>
          <a:picLocks noChangeAspect="1" noChangeArrowheads="1"/>
        </xdr:cNvPicPr>
      </xdr:nvPicPr>
      <xdr:blipFill>
        <a:blip r:embed="rId2"/>
        <a:srcRect l="10092" r="7339" b="3363"/>
        <a:stretch>
          <a:fillRect/>
        </a:stretch>
      </xdr:blipFill>
      <xdr:spPr>
        <a:xfrm>
          <a:off x="19601180" y="29000450"/>
          <a:ext cx="530225" cy="657860"/>
        </a:xfrm>
        <a:prstGeom prst="rect">
          <a:avLst/>
        </a:prstGeom>
        <a:noFill/>
      </xdr:spPr>
    </xdr:pic>
    <xdr:clientData/>
  </xdr:oneCellAnchor>
  <xdr:oneCellAnchor>
    <xdr:from>
      <xdr:col>24</xdr:col>
      <xdr:colOff>465746</xdr:colOff>
      <xdr:row>91</xdr:row>
      <xdr:rowOff>49696</xdr:rowOff>
    </xdr:from>
    <xdr:ext cx="737217" cy="1172688"/>
    <xdr:pic>
      <xdr:nvPicPr>
        <xdr:cNvPr id="3078" name="Picture 6"/>
        <xdr:cNvPicPr>
          <a:picLocks noChangeAspect="1" noChangeArrowheads="1"/>
        </xdr:cNvPicPr>
      </xdr:nvPicPr>
      <xdr:blipFill>
        <a:blip r:embed="rId3" cstate="print"/>
        <a:srcRect/>
        <a:stretch>
          <a:fillRect/>
        </a:stretch>
      </xdr:blipFill>
      <xdr:spPr>
        <a:xfrm>
          <a:off x="19530695" y="14156055"/>
          <a:ext cx="737235" cy="1172845"/>
        </a:xfrm>
        <a:prstGeom prst="rect">
          <a:avLst/>
        </a:prstGeom>
        <a:noFill/>
      </xdr:spPr>
    </xdr:pic>
    <xdr:clientData/>
  </xdr:oneCellAnchor>
  <xdr:oneCellAnchor>
    <xdr:from>
      <xdr:col>24</xdr:col>
      <xdr:colOff>163345</xdr:colOff>
      <xdr:row>158</xdr:row>
      <xdr:rowOff>0</xdr:rowOff>
    </xdr:from>
    <xdr:ext cx="564608" cy="781785"/>
    <xdr:pic>
      <xdr:nvPicPr>
        <xdr:cNvPr id="3080" name="Picture 8"/>
        <xdr:cNvPicPr>
          <a:picLocks noChangeAspect="1" noChangeArrowheads="1"/>
        </xdr:cNvPicPr>
      </xdr:nvPicPr>
      <xdr:blipFill>
        <a:blip r:embed="rId4" cstate="print"/>
        <a:srcRect/>
        <a:stretch>
          <a:fillRect/>
        </a:stretch>
      </xdr:blipFill>
      <xdr:spPr>
        <a:xfrm>
          <a:off x="19228435" y="24514175"/>
          <a:ext cx="564515" cy="781685"/>
        </a:xfrm>
        <a:prstGeom prst="rect">
          <a:avLst/>
        </a:prstGeom>
        <a:noFill/>
      </xdr:spPr>
    </xdr:pic>
    <xdr:clientData/>
  </xdr:oneCellAnchor>
  <xdr:oneCellAnchor>
    <xdr:from>
      <xdr:col>24</xdr:col>
      <xdr:colOff>856297</xdr:colOff>
      <xdr:row>158</xdr:row>
      <xdr:rowOff>0</xdr:rowOff>
    </xdr:from>
    <xdr:ext cx="629478" cy="866874"/>
    <xdr:pic>
      <xdr:nvPicPr>
        <xdr:cNvPr id="3081" name="Picture 9" descr="Sanyo  Conditioning on Scroll Compressors For Air Conditioning  Heat Pumps And Refrigeration"/>
        <xdr:cNvPicPr>
          <a:picLocks noChangeAspect="1" noChangeArrowheads="1"/>
        </xdr:cNvPicPr>
      </xdr:nvPicPr>
      <xdr:blipFill>
        <a:blip r:embed="rId5"/>
        <a:srcRect l="8265" r="63676" b="3438"/>
        <a:stretch>
          <a:fillRect/>
        </a:stretch>
      </xdr:blipFill>
      <xdr:spPr>
        <a:xfrm>
          <a:off x="19921220" y="24514175"/>
          <a:ext cx="629285" cy="866775"/>
        </a:xfrm>
        <a:prstGeom prst="rect">
          <a:avLst/>
        </a:prstGeom>
        <a:noFill/>
      </xdr:spPr>
    </xdr:pic>
    <xdr:clientData/>
  </xdr:oneCellAnchor>
  <xdr:oneCellAnchor>
    <xdr:from>
      <xdr:col>24</xdr:col>
      <xdr:colOff>34213</xdr:colOff>
      <xdr:row>8</xdr:row>
      <xdr:rowOff>295780</xdr:rowOff>
    </xdr:from>
    <xdr:ext cx="1382113" cy="741619"/>
    <xdr:pic>
      <xdr:nvPicPr>
        <xdr:cNvPr id="1026" name="Picture 2"/>
        <xdr:cNvPicPr>
          <a:picLocks noChangeAspect="1" noChangeArrowheads="1"/>
        </xdr:cNvPicPr>
      </xdr:nvPicPr>
      <xdr:blipFill>
        <a:blip r:embed="rId6" cstate="print"/>
        <a:srcRect/>
        <a:stretch>
          <a:fillRect/>
        </a:stretch>
      </xdr:blipFill>
      <xdr:spPr>
        <a:xfrm>
          <a:off x="19098895" y="1752600"/>
          <a:ext cx="1382395" cy="741045"/>
        </a:xfrm>
        <a:prstGeom prst="rect">
          <a:avLst/>
        </a:prstGeom>
        <a:noFill/>
      </xdr:spPr>
    </xdr:pic>
    <xdr:clientData/>
  </xdr:oneCellAnchor>
  <xdr:oneCellAnchor>
    <xdr:from>
      <xdr:col>24</xdr:col>
      <xdr:colOff>190500</xdr:colOff>
      <xdr:row>17</xdr:row>
      <xdr:rowOff>91135</xdr:rowOff>
    </xdr:from>
    <xdr:ext cx="1319722" cy="877419"/>
    <xdr:pic>
      <xdr:nvPicPr>
        <xdr:cNvPr id="7" name="Picture 6"/>
        <xdr:cNvPicPr>
          <a:picLocks noChangeAspect="1" noChangeArrowheads="1"/>
        </xdr:cNvPicPr>
      </xdr:nvPicPr>
      <xdr:blipFill>
        <a:blip r:embed="rId7" cstate="print"/>
        <a:srcRect/>
        <a:stretch>
          <a:fillRect/>
        </a:stretch>
      </xdr:blipFill>
      <xdr:spPr>
        <a:xfrm>
          <a:off x="19255740" y="2986405"/>
          <a:ext cx="1319530" cy="877570"/>
        </a:xfrm>
        <a:prstGeom prst="rect">
          <a:avLst/>
        </a:prstGeom>
        <a:noFill/>
      </xdr:spPr>
    </xdr:pic>
    <xdr:clientData/>
  </xdr:oneCellAnchor>
  <xdr:oneCellAnchor>
    <xdr:from>
      <xdr:col>24</xdr:col>
      <xdr:colOff>521806</xdr:colOff>
      <xdr:row>189</xdr:row>
      <xdr:rowOff>0</xdr:rowOff>
    </xdr:from>
    <xdr:ext cx="565502" cy="757986"/>
    <xdr:pic>
      <xdr:nvPicPr>
        <xdr:cNvPr id="10" name="Picture 6"/>
        <xdr:cNvPicPr>
          <a:picLocks noChangeAspect="1" noChangeArrowheads="1"/>
        </xdr:cNvPicPr>
      </xdr:nvPicPr>
      <xdr:blipFill>
        <a:blip r:embed="rId8"/>
        <a:srcRect/>
        <a:stretch>
          <a:fillRect/>
        </a:stretch>
      </xdr:blipFill>
      <xdr:spPr>
        <a:xfrm>
          <a:off x="19586575" y="29286200"/>
          <a:ext cx="565785" cy="757555"/>
        </a:xfrm>
        <a:prstGeom prst="rect">
          <a:avLst/>
        </a:prstGeom>
        <a:noFill/>
      </xdr:spPr>
    </xdr:pic>
    <xdr:clientData/>
  </xdr:oneCellAnchor>
  <xdr:oneCellAnchor>
    <xdr:from>
      <xdr:col>24</xdr:col>
      <xdr:colOff>157690</xdr:colOff>
      <xdr:row>36</xdr:row>
      <xdr:rowOff>41414</xdr:rowOff>
    </xdr:from>
    <xdr:ext cx="784280" cy="2865782"/>
    <xdr:pic>
      <xdr:nvPicPr>
        <xdr:cNvPr id="5" name="Picture 4"/>
        <xdr:cNvPicPr>
          <a:picLocks noChangeAspect="1"/>
        </xdr:cNvPicPr>
      </xdr:nvPicPr>
      <xdr:blipFill>
        <a:blip r:embed="rId9"/>
        <a:stretch>
          <a:fillRect/>
        </a:stretch>
      </xdr:blipFill>
      <xdr:spPr>
        <a:xfrm>
          <a:off x="19222720" y="5699125"/>
          <a:ext cx="784225" cy="2865755"/>
        </a:xfrm>
        <a:prstGeom prst="rect">
          <a:avLst/>
        </a:prstGeom>
      </xdr:spPr>
    </xdr:pic>
    <xdr:clientData/>
  </xdr:oneCellAnchor>
  <xdr:twoCellAnchor editAs="oneCell">
    <xdr:from>
      <xdr:col>24</xdr:col>
      <xdr:colOff>77698</xdr:colOff>
      <xdr:row>75</xdr:row>
      <xdr:rowOff>24847</xdr:rowOff>
    </xdr:from>
    <xdr:to>
      <xdr:col>24</xdr:col>
      <xdr:colOff>1441172</xdr:colOff>
      <xdr:row>83</xdr:row>
      <xdr:rowOff>11264</xdr:rowOff>
    </xdr:to>
    <xdr:pic>
      <xdr:nvPicPr>
        <xdr:cNvPr id="17" name="Picture 16"/>
        <xdr:cNvPicPr>
          <a:picLocks noChangeAspect="1"/>
        </xdr:cNvPicPr>
      </xdr:nvPicPr>
      <xdr:blipFill>
        <a:blip r:embed="rId10"/>
        <a:srcRect l="7193" t="9325" r="7582" b="5467"/>
        <a:stretch>
          <a:fillRect/>
        </a:stretch>
      </xdr:blipFill>
      <xdr:spPr>
        <a:xfrm>
          <a:off x="19142710" y="11845290"/>
          <a:ext cx="1363345" cy="1129030"/>
        </a:xfrm>
        <a:prstGeom prst="rect">
          <a:avLst/>
        </a:prstGeom>
      </xdr:spPr>
    </xdr:pic>
    <xdr:clientData/>
  </xdr:twoCellAnchor>
  <xdr:twoCellAnchor editAs="oneCell">
    <xdr:from>
      <xdr:col>24</xdr:col>
      <xdr:colOff>281608</xdr:colOff>
      <xdr:row>110</xdr:row>
      <xdr:rowOff>99391</xdr:rowOff>
    </xdr:from>
    <xdr:to>
      <xdr:col>24</xdr:col>
      <xdr:colOff>1363572</xdr:colOff>
      <xdr:row>117</xdr:row>
      <xdr:rowOff>65844</xdr:rowOff>
    </xdr:to>
    <xdr:pic>
      <xdr:nvPicPr>
        <xdr:cNvPr id="16" name="Picture 15"/>
        <xdr:cNvPicPr>
          <a:picLocks noChangeAspect="1" noChangeArrowheads="1"/>
        </xdr:cNvPicPr>
      </xdr:nvPicPr>
      <xdr:blipFill>
        <a:blip r:embed="rId11" cstate="print">
          <a:extLst>
            <a:ext uri="{28A0092B-C50C-407E-A947-70E740481C1C}">
              <a14:useLocalDpi xmlns:a14="http://schemas.microsoft.com/office/drawing/2010/main" val="0"/>
            </a:ext>
          </a:extLst>
        </a:blip>
        <a:srcRect/>
        <a:stretch>
          <a:fillRect/>
        </a:stretch>
      </xdr:blipFill>
      <xdr:spPr>
        <a:xfrm>
          <a:off x="19346545" y="16920210"/>
          <a:ext cx="1082040" cy="11664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265043</xdr:colOff>
      <xdr:row>170</xdr:row>
      <xdr:rowOff>49695</xdr:rowOff>
    </xdr:from>
    <xdr:to>
      <xdr:col>24</xdr:col>
      <xdr:colOff>1250174</xdr:colOff>
      <xdr:row>174</xdr:row>
      <xdr:rowOff>79457</xdr:rowOff>
    </xdr:to>
    <xdr:pic>
      <xdr:nvPicPr>
        <xdr:cNvPr id="18" name="Picture 17"/>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19330035" y="26335355"/>
          <a:ext cx="984885" cy="601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289891</xdr:colOff>
      <xdr:row>176</xdr:row>
      <xdr:rowOff>8282</xdr:rowOff>
    </xdr:from>
    <xdr:to>
      <xdr:col>24</xdr:col>
      <xdr:colOff>1256892</xdr:colOff>
      <xdr:row>182</xdr:row>
      <xdr:rowOff>93527</xdr:rowOff>
    </xdr:to>
    <xdr:pic>
      <xdr:nvPicPr>
        <xdr:cNvPr id="19" name="Picture 18"/>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19354800" y="27151330"/>
          <a:ext cx="967105" cy="1085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339587</xdr:colOff>
      <xdr:row>99</xdr:row>
      <xdr:rowOff>57978</xdr:rowOff>
    </xdr:from>
    <xdr:to>
      <xdr:col>24</xdr:col>
      <xdr:colOff>1306588</xdr:colOff>
      <xdr:row>108</xdr:row>
      <xdr:rowOff>2421</xdr:rowOff>
    </xdr:to>
    <xdr:pic>
      <xdr:nvPicPr>
        <xdr:cNvPr id="21" name="Picture 20"/>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19404330" y="15307310"/>
          <a:ext cx="967105" cy="12299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24</xdr:col>
      <xdr:colOff>299085</xdr:colOff>
      <xdr:row>119</xdr:row>
      <xdr:rowOff>56515</xdr:rowOff>
    </xdr:from>
    <xdr:to>
      <xdr:col>24</xdr:col>
      <xdr:colOff>971550</xdr:colOff>
      <xdr:row>122</xdr:row>
      <xdr:rowOff>11430</xdr:rowOff>
    </xdr:to>
    <xdr:pic>
      <xdr:nvPicPr>
        <xdr:cNvPr id="3" name="Picture 2" descr=" "/>
        <xdr:cNvPicPr/>
      </xdr:nvPicPr>
      <xdr:blipFill>
        <a:blip r:embed="rId14"/>
        <a:srcRect/>
        <a:stretch>
          <a:fillRect/>
        </a:stretch>
      </xdr:blipFill>
      <xdr:spPr>
        <a:xfrm>
          <a:off x="19364325" y="18401665"/>
          <a:ext cx="672465" cy="516890"/>
        </a:xfrm>
        <a:prstGeom prst="rect">
          <a:avLst/>
        </a:prstGeom>
        <a:noFill/>
        <a:ln>
          <a:noFill/>
        </a:ln>
        <a:effectLst/>
      </xdr:spPr>
    </xdr:pic>
    <xdr:clientData/>
  </xdr:twoCellAnchor>
  <xdr:twoCellAnchor editAs="oneCell">
    <xdr:from>
      <xdr:col>24</xdr:col>
      <xdr:colOff>421005</xdr:colOff>
      <xdr:row>122</xdr:row>
      <xdr:rowOff>138430</xdr:rowOff>
    </xdr:from>
    <xdr:to>
      <xdr:col>24</xdr:col>
      <xdr:colOff>845185</xdr:colOff>
      <xdr:row>123</xdr:row>
      <xdr:rowOff>539115</xdr:rowOff>
    </xdr:to>
    <xdr:pic>
      <xdr:nvPicPr>
        <xdr:cNvPr id="4" name="Picture 3" descr="WhatsApp Image 2024-12-13 at 1.23.15 PM (2)"/>
        <xdr:cNvPicPr>
          <a:picLocks noChangeAspect="1"/>
        </xdr:cNvPicPr>
      </xdr:nvPicPr>
      <xdr:blipFill>
        <a:blip r:embed="rId15"/>
        <a:stretch>
          <a:fillRect/>
        </a:stretch>
      </xdr:blipFill>
      <xdr:spPr>
        <a:xfrm>
          <a:off x="19486245" y="19045555"/>
          <a:ext cx="424180" cy="543560"/>
        </a:xfrm>
        <a:prstGeom prst="rect">
          <a:avLst/>
        </a:prstGeom>
      </xdr:spPr>
    </xdr:pic>
    <xdr:clientData/>
  </xdr:twoCellAnchor>
  <xdr:twoCellAnchor editAs="oneCell">
    <xdr:from>
      <xdr:col>24</xdr:col>
      <xdr:colOff>60960</xdr:colOff>
      <xdr:row>125</xdr:row>
      <xdr:rowOff>116840</xdr:rowOff>
    </xdr:from>
    <xdr:to>
      <xdr:col>24</xdr:col>
      <xdr:colOff>580390</xdr:colOff>
      <xdr:row>130</xdr:row>
      <xdr:rowOff>53975</xdr:rowOff>
    </xdr:to>
    <xdr:pic>
      <xdr:nvPicPr>
        <xdr:cNvPr id="6" name="Picture 5" descr="WhatsApp Image 2024-12-13 at 1.23.15 PM (1)"/>
        <xdr:cNvPicPr>
          <a:picLocks noChangeAspect="1"/>
        </xdr:cNvPicPr>
      </xdr:nvPicPr>
      <xdr:blipFill>
        <a:blip r:embed="rId16"/>
        <a:stretch>
          <a:fillRect/>
        </a:stretch>
      </xdr:blipFill>
      <xdr:spPr>
        <a:xfrm>
          <a:off x="19126200" y="19868515"/>
          <a:ext cx="519430" cy="651510"/>
        </a:xfrm>
        <a:prstGeom prst="rect">
          <a:avLst/>
        </a:prstGeom>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19</xdr:col>
      <xdr:colOff>323851</xdr:colOff>
      <xdr:row>77</xdr:row>
      <xdr:rowOff>133350</xdr:rowOff>
    </xdr:from>
    <xdr:to>
      <xdr:col>19</xdr:col>
      <xdr:colOff>1223427</xdr:colOff>
      <xdr:row>85</xdr:row>
      <xdr:rowOff>110377</xdr:rowOff>
    </xdr:to>
    <xdr:pic>
      <xdr:nvPicPr>
        <xdr:cNvPr id="5" name="Picture 4"/>
        <xdr:cNvPicPr>
          <a:picLocks noChangeAspect="1"/>
        </xdr:cNvPicPr>
      </xdr:nvPicPr>
      <xdr:blipFill>
        <a:blip r:embed="rId1"/>
        <a:stretch>
          <a:fillRect/>
        </a:stretch>
      </xdr:blipFill>
      <xdr:spPr>
        <a:xfrm>
          <a:off x="21443315" y="14795500"/>
          <a:ext cx="899160" cy="1449705"/>
        </a:xfrm>
        <a:prstGeom prst="rect">
          <a:avLst/>
        </a:prstGeom>
      </xdr:spPr>
    </xdr:pic>
    <xdr:clientData/>
  </xdr:twoCellAnchor>
  <xdr:twoCellAnchor editAs="oneCell">
    <xdr:from>
      <xdr:col>19</xdr:col>
      <xdr:colOff>341840</xdr:colOff>
      <xdr:row>63</xdr:row>
      <xdr:rowOff>65388</xdr:rowOff>
    </xdr:from>
    <xdr:to>
      <xdr:col>19</xdr:col>
      <xdr:colOff>1219200</xdr:colOff>
      <xdr:row>70</xdr:row>
      <xdr:rowOff>69606</xdr:rowOff>
    </xdr:to>
    <xdr:pic>
      <xdr:nvPicPr>
        <xdr:cNvPr id="7" name="Picture 6"/>
        <xdr:cNvPicPr>
          <a:picLocks noChangeAspect="1"/>
        </xdr:cNvPicPr>
      </xdr:nvPicPr>
      <xdr:blipFill>
        <a:blip r:embed="rId2"/>
        <a:stretch>
          <a:fillRect/>
        </a:stretch>
      </xdr:blipFill>
      <xdr:spPr>
        <a:xfrm>
          <a:off x="21461095" y="12269470"/>
          <a:ext cx="877570" cy="1280795"/>
        </a:xfrm>
        <a:prstGeom prst="rect">
          <a:avLst/>
        </a:prstGeom>
      </xdr:spPr>
    </xdr:pic>
    <xdr:clientData/>
  </xdr:twoCellAnchor>
  <xdr:twoCellAnchor editAs="oneCell">
    <xdr:from>
      <xdr:col>19</xdr:col>
      <xdr:colOff>161924</xdr:colOff>
      <xdr:row>55</xdr:row>
      <xdr:rowOff>56086</xdr:rowOff>
    </xdr:from>
    <xdr:to>
      <xdr:col>19</xdr:col>
      <xdr:colOff>1285875</xdr:colOff>
      <xdr:row>59</xdr:row>
      <xdr:rowOff>28575</xdr:rowOff>
    </xdr:to>
    <xdr:pic>
      <xdr:nvPicPr>
        <xdr:cNvPr id="19" name="Picture 18"/>
        <xdr:cNvPicPr>
          <a:picLocks noChangeAspect="1"/>
        </xdr:cNvPicPr>
      </xdr:nvPicPr>
      <xdr:blipFill>
        <a:blip r:embed="rId3"/>
        <a:stretch>
          <a:fillRect/>
        </a:stretch>
      </xdr:blipFill>
      <xdr:spPr>
        <a:xfrm>
          <a:off x="21280755" y="10622280"/>
          <a:ext cx="1124585" cy="810895"/>
        </a:xfrm>
        <a:prstGeom prst="rect">
          <a:avLst/>
        </a:prstGeom>
      </xdr:spPr>
    </xdr:pic>
    <xdr:clientData/>
  </xdr:twoCellAnchor>
  <xdr:twoCellAnchor editAs="oneCell">
    <xdr:from>
      <xdr:col>19</xdr:col>
      <xdr:colOff>371475</xdr:colOff>
      <xdr:row>3</xdr:row>
      <xdr:rowOff>600075</xdr:rowOff>
    </xdr:from>
    <xdr:to>
      <xdr:col>19</xdr:col>
      <xdr:colOff>1127445</xdr:colOff>
      <xdr:row>8</xdr:row>
      <xdr:rowOff>13633</xdr:rowOff>
    </xdr:to>
    <xdr:pic>
      <xdr:nvPicPr>
        <xdr:cNvPr id="8" name="Picture 7"/>
        <xdr:cNvPicPr>
          <a:picLocks noChangeAspect="1"/>
        </xdr:cNvPicPr>
      </xdr:nvPicPr>
      <xdr:blipFill>
        <a:blip r:embed="rId4"/>
        <a:stretch>
          <a:fillRect/>
        </a:stretch>
      </xdr:blipFill>
      <xdr:spPr>
        <a:xfrm>
          <a:off x="21490940" y="1079500"/>
          <a:ext cx="755650" cy="511810"/>
        </a:xfrm>
        <a:prstGeom prst="rect">
          <a:avLst/>
        </a:prstGeom>
      </xdr:spPr>
    </xdr:pic>
    <xdr:clientData/>
  </xdr:twoCellAnchor>
  <xdr:twoCellAnchor editAs="oneCell">
    <xdr:from>
      <xdr:col>19</xdr:col>
      <xdr:colOff>342900</xdr:colOff>
      <xdr:row>16</xdr:row>
      <xdr:rowOff>105410</xdr:rowOff>
    </xdr:from>
    <xdr:to>
      <xdr:col>19</xdr:col>
      <xdr:colOff>1176833</xdr:colOff>
      <xdr:row>20</xdr:row>
      <xdr:rowOff>105410</xdr:rowOff>
    </xdr:to>
    <xdr:pic>
      <xdr:nvPicPr>
        <xdr:cNvPr id="10" name="Picture 9"/>
        <xdr:cNvPicPr>
          <a:picLocks noChangeAspect="1"/>
        </xdr:cNvPicPr>
      </xdr:nvPicPr>
      <xdr:blipFill>
        <a:blip r:embed="rId5"/>
        <a:srcRect l="13502" t="9002" r="14489" b="7655"/>
        <a:stretch>
          <a:fillRect/>
        </a:stretch>
      </xdr:blipFill>
      <xdr:spPr>
        <a:xfrm>
          <a:off x="21462365" y="3302635"/>
          <a:ext cx="833755" cy="723900"/>
        </a:xfrm>
        <a:prstGeom prst="rect">
          <a:avLst/>
        </a:prstGeom>
      </xdr:spPr>
    </xdr:pic>
    <xdr:clientData/>
  </xdr:two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15</xdr:col>
      <xdr:colOff>138733</xdr:colOff>
      <xdr:row>28</xdr:row>
      <xdr:rowOff>48453</xdr:rowOff>
    </xdr:from>
    <xdr:to>
      <xdr:col>15</xdr:col>
      <xdr:colOff>1253984</xdr:colOff>
      <xdr:row>34</xdr:row>
      <xdr:rowOff>5508</xdr:rowOff>
    </xdr:to>
    <xdr:pic>
      <xdr:nvPicPr>
        <xdr:cNvPr id="1026" name="Picture 2"/>
        <xdr:cNvPicPr>
          <a:picLocks noChangeAspect="1" noChangeArrowheads="1"/>
        </xdr:cNvPicPr>
      </xdr:nvPicPr>
      <xdr:blipFill>
        <a:blip r:embed="rId1" cstate="print"/>
        <a:srcRect/>
        <a:stretch>
          <a:fillRect/>
        </a:stretch>
      </xdr:blipFill>
      <xdr:spPr>
        <a:xfrm>
          <a:off x="18493105" y="5048885"/>
          <a:ext cx="1115060" cy="947420"/>
        </a:xfrm>
        <a:prstGeom prst="rect">
          <a:avLst/>
        </a:prstGeom>
        <a:noFill/>
      </xdr:spPr>
    </xdr:pic>
    <xdr:clientData/>
  </xdr:twoCellAnchor>
  <xdr:twoCellAnchor editAs="oneCell">
    <xdr:from>
      <xdr:col>15</xdr:col>
      <xdr:colOff>1407214</xdr:colOff>
      <xdr:row>28</xdr:row>
      <xdr:rowOff>28091</xdr:rowOff>
    </xdr:from>
    <xdr:to>
      <xdr:col>15</xdr:col>
      <xdr:colOff>2440488</xdr:colOff>
      <xdr:row>33</xdr:row>
      <xdr:rowOff>85707</xdr:rowOff>
    </xdr:to>
    <xdr:pic>
      <xdr:nvPicPr>
        <xdr:cNvPr id="1028" name="Picture 4"/>
        <xdr:cNvPicPr>
          <a:picLocks noChangeAspect="1" noChangeArrowheads="1"/>
        </xdr:cNvPicPr>
      </xdr:nvPicPr>
      <xdr:blipFill>
        <a:blip r:embed="rId2" cstate="print"/>
        <a:srcRect/>
        <a:stretch>
          <a:fillRect/>
        </a:stretch>
      </xdr:blipFill>
      <xdr:spPr>
        <a:xfrm>
          <a:off x="19761835" y="5028565"/>
          <a:ext cx="1033145" cy="895350"/>
        </a:xfrm>
        <a:prstGeom prst="rect">
          <a:avLst/>
        </a:prstGeom>
        <a:noFill/>
      </xdr:spPr>
    </xdr:pic>
    <xdr:clientData/>
  </xdr:twoCellAnchor>
  <xdr:twoCellAnchor editAs="oneCell">
    <xdr:from>
      <xdr:col>15</xdr:col>
      <xdr:colOff>480391</xdr:colOff>
      <xdr:row>32</xdr:row>
      <xdr:rowOff>18188</xdr:rowOff>
    </xdr:from>
    <xdr:to>
      <xdr:col>15</xdr:col>
      <xdr:colOff>1847850</xdr:colOff>
      <xdr:row>38</xdr:row>
      <xdr:rowOff>38100</xdr:rowOff>
    </xdr:to>
    <xdr:pic>
      <xdr:nvPicPr>
        <xdr:cNvPr id="1034" name="Picture 10"/>
        <xdr:cNvPicPr>
          <a:picLocks noChangeAspect="1" noChangeArrowheads="1"/>
        </xdr:cNvPicPr>
      </xdr:nvPicPr>
      <xdr:blipFill>
        <a:blip r:embed="rId3" cstate="print"/>
        <a:srcRect/>
        <a:stretch>
          <a:fillRect/>
        </a:stretch>
      </xdr:blipFill>
      <xdr:spPr>
        <a:xfrm>
          <a:off x="18834735" y="5704205"/>
          <a:ext cx="1367790" cy="934720"/>
        </a:xfrm>
        <a:prstGeom prst="rect">
          <a:avLst/>
        </a:prstGeom>
        <a:noFill/>
      </xdr:spPr>
    </xdr:pic>
    <xdr:clientData/>
  </xdr:twoCellAnchor>
  <xdr:twoCellAnchor editAs="oneCell">
    <xdr:from>
      <xdr:col>15</xdr:col>
      <xdr:colOff>502610</xdr:colOff>
      <xdr:row>47</xdr:row>
      <xdr:rowOff>117051</xdr:rowOff>
    </xdr:from>
    <xdr:to>
      <xdr:col>15</xdr:col>
      <xdr:colOff>1046630</xdr:colOff>
      <xdr:row>48</xdr:row>
      <xdr:rowOff>112106</xdr:rowOff>
    </xdr:to>
    <xdr:pic>
      <xdr:nvPicPr>
        <xdr:cNvPr id="1036" name="Picture 12"/>
        <xdr:cNvPicPr>
          <a:picLocks noChangeAspect="1" noChangeArrowheads="1"/>
        </xdr:cNvPicPr>
      </xdr:nvPicPr>
      <xdr:blipFill>
        <a:blip r:embed="rId4" cstate="print"/>
        <a:srcRect/>
        <a:stretch>
          <a:fillRect/>
        </a:stretch>
      </xdr:blipFill>
      <xdr:spPr>
        <a:xfrm>
          <a:off x="18856960" y="9251315"/>
          <a:ext cx="544195" cy="956945"/>
        </a:xfrm>
        <a:prstGeom prst="rect">
          <a:avLst/>
        </a:prstGeom>
        <a:noFill/>
      </xdr:spPr>
    </xdr:pic>
    <xdr:clientData/>
  </xdr:twoCellAnchor>
  <xdr:twoCellAnchor editAs="oneCell">
    <xdr:from>
      <xdr:col>15</xdr:col>
      <xdr:colOff>176005</xdr:colOff>
      <xdr:row>52</xdr:row>
      <xdr:rowOff>37816</xdr:rowOff>
    </xdr:from>
    <xdr:to>
      <xdr:col>15</xdr:col>
      <xdr:colOff>676841</xdr:colOff>
      <xdr:row>54</xdr:row>
      <xdr:rowOff>285750</xdr:rowOff>
    </xdr:to>
    <xdr:pic>
      <xdr:nvPicPr>
        <xdr:cNvPr id="1038" name="Picture 14"/>
        <xdr:cNvPicPr>
          <a:picLocks noChangeAspect="1" noChangeArrowheads="1"/>
        </xdr:cNvPicPr>
      </xdr:nvPicPr>
      <xdr:blipFill>
        <a:blip r:embed="rId5" cstate="print"/>
        <a:srcRect/>
        <a:stretch>
          <a:fillRect/>
        </a:stretch>
      </xdr:blipFill>
      <xdr:spPr>
        <a:xfrm>
          <a:off x="18530570" y="13458190"/>
          <a:ext cx="500380" cy="1029335"/>
        </a:xfrm>
        <a:prstGeom prst="rect">
          <a:avLst/>
        </a:prstGeom>
        <a:noFill/>
      </xdr:spPr>
    </xdr:pic>
    <xdr:clientData/>
  </xdr:twoCellAnchor>
  <xdr:twoCellAnchor editAs="oneCell">
    <xdr:from>
      <xdr:col>15</xdr:col>
      <xdr:colOff>1125607</xdr:colOff>
      <xdr:row>51</xdr:row>
      <xdr:rowOff>655941</xdr:rowOff>
    </xdr:from>
    <xdr:to>
      <xdr:col>15</xdr:col>
      <xdr:colOff>1657350</xdr:colOff>
      <xdr:row>54</xdr:row>
      <xdr:rowOff>304412</xdr:rowOff>
    </xdr:to>
    <xdr:pic>
      <xdr:nvPicPr>
        <xdr:cNvPr id="2051" name="Picture 3"/>
        <xdr:cNvPicPr>
          <a:picLocks noChangeAspect="1" noChangeArrowheads="1"/>
        </xdr:cNvPicPr>
      </xdr:nvPicPr>
      <xdr:blipFill>
        <a:blip r:embed="rId6" cstate="print"/>
        <a:srcRect/>
        <a:stretch>
          <a:fillRect/>
        </a:stretch>
      </xdr:blipFill>
      <xdr:spPr>
        <a:xfrm rot="5400000">
          <a:off x="19197955" y="13691870"/>
          <a:ext cx="1096010" cy="531495"/>
        </a:xfrm>
        <a:prstGeom prst="rect">
          <a:avLst/>
        </a:prstGeom>
        <a:noFill/>
      </xdr:spPr>
    </xdr:pic>
    <xdr:clientData/>
  </xdr:twoCellAnchor>
  <xdr:twoCellAnchor editAs="oneCell">
    <xdr:from>
      <xdr:col>15</xdr:col>
      <xdr:colOff>453058</xdr:colOff>
      <xdr:row>51</xdr:row>
      <xdr:rowOff>15736</xdr:rowOff>
    </xdr:from>
    <xdr:to>
      <xdr:col>15</xdr:col>
      <xdr:colOff>1688493</xdr:colOff>
      <xdr:row>51</xdr:row>
      <xdr:rowOff>593173</xdr:rowOff>
    </xdr:to>
    <xdr:pic>
      <xdr:nvPicPr>
        <xdr:cNvPr id="2053" name="Picture 5"/>
        <xdr:cNvPicPr>
          <a:picLocks noChangeAspect="1" noChangeArrowheads="1"/>
        </xdr:cNvPicPr>
      </xdr:nvPicPr>
      <xdr:blipFill>
        <a:blip r:embed="rId7" cstate="print"/>
        <a:srcRect/>
        <a:stretch>
          <a:fillRect/>
        </a:stretch>
      </xdr:blipFill>
      <xdr:spPr>
        <a:xfrm>
          <a:off x="18807430" y="12769215"/>
          <a:ext cx="1235710" cy="577850"/>
        </a:xfrm>
        <a:prstGeom prst="rect">
          <a:avLst/>
        </a:prstGeom>
        <a:noFill/>
      </xdr:spPr>
    </xdr:pic>
    <xdr:clientData/>
  </xdr:twoCellAnchor>
  <xdr:twoCellAnchor editAs="oneCell">
    <xdr:from>
      <xdr:col>15</xdr:col>
      <xdr:colOff>801598</xdr:colOff>
      <xdr:row>66</xdr:row>
      <xdr:rowOff>0</xdr:rowOff>
    </xdr:from>
    <xdr:to>
      <xdr:col>15</xdr:col>
      <xdr:colOff>2026789</xdr:colOff>
      <xdr:row>72</xdr:row>
      <xdr:rowOff>132476</xdr:rowOff>
    </xdr:to>
    <xdr:pic>
      <xdr:nvPicPr>
        <xdr:cNvPr id="2055" name="Picture 7"/>
        <xdr:cNvPicPr>
          <a:picLocks noChangeAspect="1" noChangeArrowheads="1"/>
        </xdr:cNvPicPr>
      </xdr:nvPicPr>
      <xdr:blipFill>
        <a:blip r:embed="rId8" cstate="print"/>
        <a:srcRect/>
        <a:stretch>
          <a:fillRect/>
        </a:stretch>
      </xdr:blipFill>
      <xdr:spPr>
        <a:xfrm>
          <a:off x="19156045" y="24784050"/>
          <a:ext cx="1224915" cy="1046480"/>
        </a:xfrm>
        <a:prstGeom prst="rect">
          <a:avLst/>
        </a:prstGeom>
        <a:noFill/>
      </xdr:spPr>
    </xdr:pic>
    <xdr:clientData/>
  </xdr:twoCellAnchor>
  <xdr:twoCellAnchor editAs="oneCell">
    <xdr:from>
      <xdr:col>5</xdr:col>
      <xdr:colOff>364436</xdr:colOff>
      <xdr:row>113</xdr:row>
      <xdr:rowOff>49131</xdr:rowOff>
    </xdr:from>
    <xdr:to>
      <xdr:col>6</xdr:col>
      <xdr:colOff>1645340</xdr:colOff>
      <xdr:row>127</xdr:row>
      <xdr:rowOff>94423</xdr:rowOff>
    </xdr:to>
    <xdr:pic>
      <xdr:nvPicPr>
        <xdr:cNvPr id="2050" name="Picture 2"/>
        <xdr:cNvPicPr>
          <a:picLocks noChangeAspect="1" noChangeArrowheads="1"/>
        </xdr:cNvPicPr>
      </xdr:nvPicPr>
      <xdr:blipFill>
        <a:blip r:embed="rId9" cstate="print"/>
        <a:srcRect/>
        <a:stretch>
          <a:fillRect/>
        </a:stretch>
      </xdr:blipFill>
      <xdr:spPr>
        <a:xfrm>
          <a:off x="8793480" y="35567620"/>
          <a:ext cx="2367280" cy="2178685"/>
        </a:xfrm>
        <a:prstGeom prst="rect">
          <a:avLst/>
        </a:prstGeom>
        <a:noFill/>
      </xdr:spPr>
    </xdr:pic>
    <xdr:clientData/>
  </xdr:twoCellAnchor>
  <xdr:twoCellAnchor editAs="oneCell">
    <xdr:from>
      <xdr:col>15</xdr:col>
      <xdr:colOff>793012</xdr:colOff>
      <xdr:row>73</xdr:row>
      <xdr:rowOff>0</xdr:rowOff>
    </xdr:from>
    <xdr:to>
      <xdr:col>15</xdr:col>
      <xdr:colOff>1949617</xdr:colOff>
      <xdr:row>79</xdr:row>
      <xdr:rowOff>59791</xdr:rowOff>
    </xdr:to>
    <xdr:pic>
      <xdr:nvPicPr>
        <xdr:cNvPr id="3" name="Picture 2"/>
        <xdr:cNvPicPr>
          <a:picLocks noChangeAspect="1" noChangeArrowheads="1"/>
        </xdr:cNvPicPr>
      </xdr:nvPicPr>
      <xdr:blipFill>
        <a:blip r:embed="rId10" cstate="print"/>
        <a:srcRect/>
        <a:stretch>
          <a:fillRect/>
        </a:stretch>
      </xdr:blipFill>
      <xdr:spPr>
        <a:xfrm rot="5400000">
          <a:off x="19238595" y="25759410"/>
          <a:ext cx="974090" cy="1156335"/>
        </a:xfrm>
        <a:prstGeom prst="rect">
          <a:avLst/>
        </a:prstGeom>
        <a:noFill/>
      </xdr:spPr>
    </xdr:pic>
    <xdr:clientData/>
  </xdr:twoCellAnchor>
  <xdr:twoCellAnchor editAs="oneCell">
    <xdr:from>
      <xdr:col>15</xdr:col>
      <xdr:colOff>1380711</xdr:colOff>
      <xdr:row>47</xdr:row>
      <xdr:rowOff>64191</xdr:rowOff>
    </xdr:from>
    <xdr:to>
      <xdr:col>15</xdr:col>
      <xdr:colOff>2085146</xdr:colOff>
      <xdr:row>48</xdr:row>
      <xdr:rowOff>95250</xdr:rowOff>
    </xdr:to>
    <xdr:pic>
      <xdr:nvPicPr>
        <xdr:cNvPr id="18" name="Picture 2"/>
        <xdr:cNvPicPr>
          <a:picLocks noChangeAspect="1" noChangeArrowheads="1"/>
        </xdr:cNvPicPr>
      </xdr:nvPicPr>
      <xdr:blipFill>
        <a:blip r:embed="rId11" cstate="print"/>
        <a:srcRect/>
        <a:stretch>
          <a:fillRect/>
        </a:stretch>
      </xdr:blipFill>
      <xdr:spPr>
        <a:xfrm>
          <a:off x="19735165" y="9198610"/>
          <a:ext cx="704215" cy="993140"/>
        </a:xfrm>
        <a:prstGeom prst="rect">
          <a:avLst/>
        </a:prstGeom>
        <a:noFill/>
      </xdr:spPr>
    </xdr:pic>
    <xdr:clientData/>
  </xdr:twoCellAnchor>
  <xdr:twoCellAnchor editAs="oneCell">
    <xdr:from>
      <xdr:col>15</xdr:col>
      <xdr:colOff>497426</xdr:colOff>
      <xdr:row>62</xdr:row>
      <xdr:rowOff>172277</xdr:rowOff>
    </xdr:from>
    <xdr:to>
      <xdr:col>15</xdr:col>
      <xdr:colOff>1246117</xdr:colOff>
      <xdr:row>62</xdr:row>
      <xdr:rowOff>859735</xdr:rowOff>
    </xdr:to>
    <xdr:pic>
      <xdr:nvPicPr>
        <xdr:cNvPr id="4" name="Picture 2"/>
        <xdr:cNvPicPr>
          <a:picLocks noChangeAspect="1" noChangeArrowheads="1"/>
        </xdr:cNvPicPr>
      </xdr:nvPicPr>
      <xdr:blipFill>
        <a:blip r:embed="rId12" cstate="print"/>
        <a:srcRect/>
        <a:stretch>
          <a:fillRect/>
        </a:stretch>
      </xdr:blipFill>
      <xdr:spPr>
        <a:xfrm>
          <a:off x="18851880" y="22117685"/>
          <a:ext cx="748665" cy="687070"/>
        </a:xfrm>
        <a:prstGeom prst="rect">
          <a:avLst/>
        </a:prstGeom>
        <a:noFill/>
      </xdr:spPr>
    </xdr:pic>
    <xdr:clientData/>
  </xdr:twoCellAnchor>
  <xdr:twoCellAnchor editAs="oneCell">
    <xdr:from>
      <xdr:col>15</xdr:col>
      <xdr:colOff>428211</xdr:colOff>
      <xdr:row>64</xdr:row>
      <xdr:rowOff>235226</xdr:rowOff>
    </xdr:from>
    <xdr:to>
      <xdr:col>15</xdr:col>
      <xdr:colOff>1256472</xdr:colOff>
      <xdr:row>64</xdr:row>
      <xdr:rowOff>715597</xdr:rowOff>
    </xdr:to>
    <xdr:pic>
      <xdr:nvPicPr>
        <xdr:cNvPr id="20" name="Picture 2"/>
        <xdr:cNvPicPr>
          <a:picLocks noChangeAspect="1" noChangeArrowheads="1"/>
        </xdr:cNvPicPr>
      </xdr:nvPicPr>
      <xdr:blipFill>
        <a:blip r:embed="rId13" cstate="print"/>
        <a:srcRect/>
        <a:stretch>
          <a:fillRect/>
        </a:stretch>
      </xdr:blipFill>
      <xdr:spPr>
        <a:xfrm>
          <a:off x="18782665" y="23971250"/>
          <a:ext cx="828040" cy="480060"/>
        </a:xfrm>
        <a:prstGeom prst="rect">
          <a:avLst/>
        </a:prstGeom>
        <a:noFill/>
      </xdr:spPr>
    </xdr:pic>
    <xdr:clientData/>
  </xdr:twoCellAnchor>
  <xdr:twoCellAnchor>
    <xdr:from>
      <xdr:col>15</xdr:col>
      <xdr:colOff>276224</xdr:colOff>
      <xdr:row>59</xdr:row>
      <xdr:rowOff>152399</xdr:rowOff>
    </xdr:from>
    <xdr:to>
      <xdr:col>15</xdr:col>
      <xdr:colOff>1712100</xdr:colOff>
      <xdr:row>59</xdr:row>
      <xdr:rowOff>1019174</xdr:rowOff>
    </xdr:to>
    <xdr:pic>
      <xdr:nvPicPr>
        <xdr:cNvPr id="23" name="Picture 2"/>
        <xdr:cNvPicPr>
          <a:picLocks noChangeAspect="1" noChangeArrowheads="1"/>
        </xdr:cNvPicPr>
      </xdr:nvPicPr>
      <xdr:blipFill>
        <a:blip r:embed="rId14" cstate="print"/>
        <a:srcRect l="11111" t="9436" r="13132"/>
        <a:stretch>
          <a:fillRect/>
        </a:stretch>
      </xdr:blipFill>
      <xdr:spPr>
        <a:xfrm flipH="1">
          <a:off x="18630265" y="19506565"/>
          <a:ext cx="1436370" cy="866775"/>
        </a:xfrm>
        <a:prstGeom prst="rect">
          <a:avLst/>
        </a:prstGeom>
        <a:noFill/>
        <a:ln w="9525">
          <a:noFill/>
          <a:miter lim="800000"/>
          <a:headEnd/>
          <a:tailEnd/>
        </a:ln>
      </xdr:spPr>
    </xdr:pic>
    <xdr:clientData/>
  </xdr:twoCellAnchor>
  <xdr:twoCellAnchor editAs="oneCell">
    <xdr:from>
      <xdr:col>15</xdr:col>
      <xdr:colOff>466725</xdr:colOff>
      <xdr:row>55</xdr:row>
      <xdr:rowOff>123825</xdr:rowOff>
    </xdr:from>
    <xdr:to>
      <xdr:col>15</xdr:col>
      <xdr:colOff>1087092</xdr:colOff>
      <xdr:row>55</xdr:row>
      <xdr:rowOff>860977</xdr:rowOff>
    </xdr:to>
    <xdr:pic>
      <xdr:nvPicPr>
        <xdr:cNvPr id="24" name="Picture 23" descr="Image result for IWAKI  PUMP ES-B11VC-230N1"/>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18821400" y="14716125"/>
          <a:ext cx="619760" cy="736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361950</xdr:colOff>
      <xdr:row>56</xdr:row>
      <xdr:rowOff>295275</xdr:rowOff>
    </xdr:from>
    <xdr:to>
      <xdr:col>15</xdr:col>
      <xdr:colOff>1493445</xdr:colOff>
      <xdr:row>56</xdr:row>
      <xdr:rowOff>875636</xdr:rowOff>
    </xdr:to>
    <xdr:pic>
      <xdr:nvPicPr>
        <xdr:cNvPr id="25" name="Picture 24"/>
        <xdr:cNvPicPr>
          <a:picLocks noChangeAspect="1"/>
        </xdr:cNvPicPr>
      </xdr:nvPicPr>
      <xdr:blipFill>
        <a:blip r:embed="rId16"/>
        <a:stretch>
          <a:fillRect/>
        </a:stretch>
      </xdr:blipFill>
      <xdr:spPr>
        <a:xfrm>
          <a:off x="18716625" y="16078200"/>
          <a:ext cx="1130935" cy="579755"/>
        </a:xfrm>
        <a:prstGeom prst="rect">
          <a:avLst/>
        </a:prstGeom>
      </xdr:spPr>
    </xdr:pic>
    <xdr:clientData/>
  </xdr:twoCellAnchor>
  <xdr:twoCellAnchor editAs="oneCell">
    <xdr:from>
      <xdr:col>15</xdr:col>
      <xdr:colOff>247650</xdr:colOff>
      <xdr:row>6</xdr:row>
      <xdr:rowOff>19050</xdr:rowOff>
    </xdr:from>
    <xdr:to>
      <xdr:col>15</xdr:col>
      <xdr:colOff>2276219</xdr:colOff>
      <xdr:row>13</xdr:row>
      <xdr:rowOff>148005</xdr:rowOff>
    </xdr:to>
    <xdr:pic>
      <xdr:nvPicPr>
        <xdr:cNvPr id="35" name="Picture 34" descr="Image result for ice flake scraper"/>
        <xdr:cNvPicPr>
          <a:picLocks noChangeAspect="1" noChangeArrowheads="1"/>
        </xdr:cNvPicPr>
      </xdr:nvPicPr>
      <xdr:blipFill>
        <a:blip r:embed="rId17" cstate="print">
          <a:extLst>
            <a:ext uri="{28A0092B-C50C-407E-A947-70E740481C1C}">
              <a14:useLocalDpi xmlns:a14="http://schemas.microsoft.com/office/drawing/2010/main" val="0"/>
            </a:ext>
          </a:extLst>
        </a:blip>
        <a:srcRect l="3080" t="8899" r="3515" b="11629"/>
        <a:stretch>
          <a:fillRect/>
        </a:stretch>
      </xdr:blipFill>
      <xdr:spPr>
        <a:xfrm>
          <a:off x="18602325" y="1419225"/>
          <a:ext cx="2028190" cy="1443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514350</xdr:colOff>
      <xdr:row>42</xdr:row>
      <xdr:rowOff>180975</xdr:rowOff>
    </xdr:from>
    <xdr:to>
      <xdr:col>15</xdr:col>
      <xdr:colOff>1681621</xdr:colOff>
      <xdr:row>45</xdr:row>
      <xdr:rowOff>247685</xdr:rowOff>
    </xdr:to>
    <xdr:pic>
      <xdr:nvPicPr>
        <xdr:cNvPr id="37" name="Picture 36"/>
        <xdr:cNvPicPr>
          <a:picLocks noChangeAspect="1"/>
        </xdr:cNvPicPr>
      </xdr:nvPicPr>
      <xdr:blipFill>
        <a:blip r:embed="rId18"/>
        <a:stretch>
          <a:fillRect/>
        </a:stretch>
      </xdr:blipFill>
      <xdr:spPr>
        <a:xfrm rot="16200000" flipH="1">
          <a:off x="19176365" y="7054850"/>
          <a:ext cx="552450" cy="1167765"/>
        </a:xfrm>
        <a:prstGeom prst="rect">
          <a:avLst/>
        </a:prstGeom>
      </xdr:spPr>
    </xdr:pic>
    <xdr:clientData/>
  </xdr:twoCellAnchor>
  <xdr:twoCellAnchor editAs="oneCell">
    <xdr:from>
      <xdr:col>15</xdr:col>
      <xdr:colOff>444504</xdr:colOff>
      <xdr:row>60</xdr:row>
      <xdr:rowOff>161925</xdr:rowOff>
    </xdr:from>
    <xdr:to>
      <xdr:col>15</xdr:col>
      <xdr:colOff>1725013</xdr:colOff>
      <xdr:row>60</xdr:row>
      <xdr:rowOff>682136</xdr:rowOff>
    </xdr:to>
    <xdr:pic>
      <xdr:nvPicPr>
        <xdr:cNvPr id="40" name="Picture 39" descr="Image result for float valve"/>
        <xdr:cNvPicPr>
          <a:picLocks noChangeAspect="1" noChangeArrowheads="1"/>
        </xdr:cNvPicPr>
      </xdr:nvPicPr>
      <xdr:blipFill>
        <a:blip r:embed="rId19" cstate="print">
          <a:extLst>
            <a:ext uri="{28A0092B-C50C-407E-A947-70E740481C1C}">
              <a14:useLocalDpi xmlns:a14="http://schemas.microsoft.com/office/drawing/2010/main" val="0"/>
            </a:ext>
          </a:extLst>
        </a:blip>
        <a:srcRect t="19633" b="25212"/>
        <a:stretch>
          <a:fillRect/>
        </a:stretch>
      </xdr:blipFill>
      <xdr:spPr>
        <a:xfrm>
          <a:off x="18799175" y="20593050"/>
          <a:ext cx="1280160" cy="520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314325</xdr:colOff>
      <xdr:row>61</xdr:row>
      <xdr:rowOff>70211</xdr:rowOff>
    </xdr:from>
    <xdr:to>
      <xdr:col>15</xdr:col>
      <xdr:colOff>1863174</xdr:colOff>
      <xdr:row>61</xdr:row>
      <xdr:rowOff>691146</xdr:rowOff>
    </xdr:to>
    <xdr:pic>
      <xdr:nvPicPr>
        <xdr:cNvPr id="41" name="Picture 40" descr="Image result for float valve"/>
        <xdr:cNvPicPr>
          <a:picLocks noChangeAspect="1" noChangeArrowheads="1"/>
        </xdr:cNvPicPr>
      </xdr:nvPicPr>
      <xdr:blipFill>
        <a:blip r:embed="rId20" cstate="print">
          <a:extLst>
            <a:ext uri="{28A0092B-C50C-407E-A947-70E740481C1C}">
              <a14:useLocalDpi xmlns:a14="http://schemas.microsoft.com/office/drawing/2010/main" val="0"/>
            </a:ext>
          </a:extLst>
        </a:blip>
        <a:srcRect l="1303" t="30756" r="2237" b="30141"/>
        <a:stretch>
          <a:fillRect/>
        </a:stretch>
      </xdr:blipFill>
      <xdr:spPr>
        <a:xfrm>
          <a:off x="18669000" y="21272500"/>
          <a:ext cx="1548765" cy="621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409575</xdr:colOff>
      <xdr:row>84</xdr:row>
      <xdr:rowOff>95250</xdr:rowOff>
    </xdr:from>
    <xdr:to>
      <xdr:col>15</xdr:col>
      <xdr:colOff>2226340</xdr:colOff>
      <xdr:row>87</xdr:row>
      <xdr:rowOff>155174</xdr:rowOff>
    </xdr:to>
    <xdr:pic>
      <xdr:nvPicPr>
        <xdr:cNvPr id="2" name="Picture 1"/>
        <xdr:cNvPicPr>
          <a:picLocks noChangeAspect="1"/>
        </xdr:cNvPicPr>
      </xdr:nvPicPr>
      <xdr:blipFill>
        <a:blip r:embed="rId21"/>
        <a:stretch>
          <a:fillRect/>
        </a:stretch>
      </xdr:blipFill>
      <xdr:spPr>
        <a:xfrm>
          <a:off x="18764250" y="28575000"/>
          <a:ext cx="1816735" cy="1231265"/>
        </a:xfrm>
        <a:prstGeom prst="rect">
          <a:avLst/>
        </a:prstGeom>
      </xdr:spPr>
    </xdr:pic>
    <xdr:clientData/>
  </xdr:twoCellAnchor>
  <xdr:twoCellAnchor editAs="oneCell">
    <xdr:from>
      <xdr:col>15</xdr:col>
      <xdr:colOff>523875</xdr:colOff>
      <xdr:row>57</xdr:row>
      <xdr:rowOff>190500</xdr:rowOff>
    </xdr:from>
    <xdr:to>
      <xdr:col>15</xdr:col>
      <xdr:colOff>1487126</xdr:colOff>
      <xdr:row>57</xdr:row>
      <xdr:rowOff>909890</xdr:rowOff>
    </xdr:to>
    <xdr:pic>
      <xdr:nvPicPr>
        <xdr:cNvPr id="6" name="Picture 5"/>
        <xdr:cNvPicPr>
          <a:picLocks noChangeAspect="1"/>
        </xdr:cNvPicPr>
      </xdr:nvPicPr>
      <xdr:blipFill>
        <a:blip r:embed="rId22"/>
        <a:stretch>
          <a:fillRect/>
        </a:stretch>
      </xdr:blipFill>
      <xdr:spPr>
        <a:xfrm>
          <a:off x="18878550" y="17164050"/>
          <a:ext cx="962660" cy="718820"/>
        </a:xfrm>
        <a:prstGeom prst="rect">
          <a:avLst/>
        </a:prstGeom>
      </xdr:spPr>
    </xdr:pic>
    <xdr:clientData/>
  </xdr:twoCellAnchor>
  <xdr:twoCellAnchor editAs="oneCell">
    <xdr:from>
      <xdr:col>8</xdr:col>
      <xdr:colOff>85725</xdr:colOff>
      <xdr:row>110</xdr:row>
      <xdr:rowOff>114300</xdr:rowOff>
    </xdr:from>
    <xdr:to>
      <xdr:col>12</xdr:col>
      <xdr:colOff>907926</xdr:colOff>
      <xdr:row>131</xdr:row>
      <xdr:rowOff>102384</xdr:rowOff>
    </xdr:to>
    <xdr:pic>
      <xdr:nvPicPr>
        <xdr:cNvPr id="7" name="Picture 6"/>
        <xdr:cNvPicPr>
          <a:picLocks noChangeAspect="1"/>
        </xdr:cNvPicPr>
      </xdr:nvPicPr>
      <xdr:blipFill>
        <a:blip r:embed="rId23"/>
        <a:stretch>
          <a:fillRect/>
        </a:stretch>
      </xdr:blipFill>
      <xdr:spPr>
        <a:xfrm>
          <a:off x="12011025" y="35175825"/>
          <a:ext cx="4431665" cy="3188335"/>
        </a:xfrm>
        <a:prstGeom prst="rect">
          <a:avLst/>
        </a:prstGeom>
      </xdr:spPr>
    </xdr:pic>
    <xdr:clientData/>
  </xdr:twoCellAnchor>
  <xdr:twoCellAnchor editAs="oneCell">
    <xdr:from>
      <xdr:col>15</xdr:col>
      <xdr:colOff>248602</xdr:colOff>
      <xdr:row>96</xdr:row>
      <xdr:rowOff>148272</xdr:rowOff>
    </xdr:from>
    <xdr:to>
      <xdr:col>15</xdr:col>
      <xdr:colOff>1991042</xdr:colOff>
      <xdr:row>103</xdr:row>
      <xdr:rowOff>76517</xdr:rowOff>
    </xdr:to>
    <xdr:pic>
      <xdr:nvPicPr>
        <xdr:cNvPr id="5" name="Picture 4"/>
        <xdr:cNvPicPr>
          <a:picLocks noChangeAspect="1"/>
        </xdr:cNvPicPr>
      </xdr:nvPicPr>
      <xdr:blipFill>
        <a:blip r:embed="rId24"/>
        <a:srcRect/>
        <a:stretch>
          <a:fillRect/>
        </a:stretch>
      </xdr:blipFill>
      <xdr:spPr>
        <a:xfrm rot="5400000">
          <a:off x="18976340" y="32701865"/>
          <a:ext cx="995045" cy="1742440"/>
        </a:xfrm>
        <a:prstGeom prst="rect">
          <a:avLst/>
        </a:prstGeom>
      </xdr:spPr>
    </xdr:pic>
    <xdr:clientData/>
  </xdr:twoCellAnchor>
  <xdr:twoCellAnchor editAs="oneCell">
    <xdr:from>
      <xdr:col>16</xdr:col>
      <xdr:colOff>497205</xdr:colOff>
      <xdr:row>20</xdr:row>
      <xdr:rowOff>118745</xdr:rowOff>
    </xdr:from>
    <xdr:to>
      <xdr:col>21</xdr:col>
      <xdr:colOff>85090</xdr:colOff>
      <xdr:row>43</xdr:row>
      <xdr:rowOff>13335</xdr:rowOff>
    </xdr:to>
    <xdr:pic>
      <xdr:nvPicPr>
        <xdr:cNvPr id="8" name="Picture 7"/>
        <xdr:cNvPicPr>
          <a:picLocks noChangeAspect="1"/>
        </xdr:cNvPicPr>
      </xdr:nvPicPr>
      <xdr:blipFill>
        <a:blip r:embed="rId25"/>
        <a:stretch>
          <a:fillRect/>
        </a:stretch>
      </xdr:blipFill>
      <xdr:spPr>
        <a:xfrm>
          <a:off x="21395055" y="3900170"/>
          <a:ext cx="2635885" cy="3475990"/>
        </a:xfrm>
        <a:prstGeom prst="rect">
          <a:avLst/>
        </a:prstGeom>
        <a:noFill/>
        <a:ln w="9525">
          <a:noFill/>
        </a:ln>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xdr:from>
      <xdr:col>3</xdr:col>
      <xdr:colOff>1</xdr:colOff>
      <xdr:row>15</xdr:row>
      <xdr:rowOff>129623</xdr:rowOff>
    </xdr:from>
    <xdr:to>
      <xdr:col>4</xdr:col>
      <xdr:colOff>9525</xdr:colOff>
      <xdr:row>17</xdr:row>
      <xdr:rowOff>59773</xdr:rowOff>
    </xdr:to>
    <xdr:pic>
      <xdr:nvPicPr>
        <xdr:cNvPr id="2" name="Picture 1" descr="剪辑0000"/>
        <xdr:cNvPicPr>
          <a:picLocks noChangeAspect="1" noChangeArrowheads="1"/>
        </xdr:cNvPicPr>
      </xdr:nvPicPr>
      <xdr:blipFill>
        <a:blip r:embed="rId1" cstate="print"/>
        <a:srcRect/>
        <a:stretch>
          <a:fillRect/>
        </a:stretch>
      </xdr:blipFill>
      <xdr:spPr>
        <a:xfrm>
          <a:off x="2980690" y="2777490"/>
          <a:ext cx="914400" cy="234950"/>
        </a:xfrm>
        <a:prstGeom prst="rect">
          <a:avLst/>
        </a:prstGeom>
        <a:noFill/>
        <a:ln w="9525">
          <a:noFill/>
          <a:miter lim="800000"/>
          <a:headEnd/>
          <a:tailEnd/>
        </a:ln>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722630</xdr:colOff>
      <xdr:row>123</xdr:row>
      <xdr:rowOff>0</xdr:rowOff>
    </xdr:from>
    <xdr:to>
      <xdr:col>1</xdr:col>
      <xdr:colOff>987740</xdr:colOff>
      <xdr:row>136</xdr:row>
      <xdr:rowOff>33131</xdr:rowOff>
    </xdr:to>
    <xdr:pic>
      <xdr:nvPicPr>
        <xdr:cNvPr id="5" name="Picture 2" descr="http://aa.mg60.mail.yahoo.com/ya/download?mid=1%5f75016%5fAHJ7bHwAAXqjTDvDAAJHgy9UZtU&amp;pid=2&amp;fid=Inbox&amp;inline=1"/>
        <xdr:cNvPicPr>
          <a:picLocks noChangeAspect="1" noChangeArrowheads="1"/>
        </xdr:cNvPicPr>
      </xdr:nvPicPr>
      <xdr:blipFill>
        <a:blip r:embed="rId1" cstate="print"/>
        <a:srcRect b="16489"/>
        <a:stretch>
          <a:fillRect/>
        </a:stretch>
      </xdr:blipFill>
      <xdr:spPr>
        <a:xfrm>
          <a:off x="722630" y="20040600"/>
          <a:ext cx="1407795" cy="1890395"/>
        </a:xfrm>
        <a:prstGeom prst="rect">
          <a:avLst/>
        </a:prstGeom>
        <a:ln>
          <a:noFill/>
        </a:ln>
        <a:effectLst>
          <a:softEdge rad="112500"/>
        </a:effectLst>
      </xdr:spPr>
    </xdr:pic>
    <xdr:clientData/>
  </xdr:twoCellAnchor>
  <xdr:twoCellAnchor editAs="oneCell">
    <xdr:from>
      <xdr:col>2</xdr:col>
      <xdr:colOff>233979</xdr:colOff>
      <xdr:row>30</xdr:row>
      <xdr:rowOff>180144</xdr:rowOff>
    </xdr:from>
    <xdr:to>
      <xdr:col>2</xdr:col>
      <xdr:colOff>1525656</xdr:colOff>
      <xdr:row>38</xdr:row>
      <xdr:rowOff>81486</xdr:rowOff>
    </xdr:to>
    <xdr:pic>
      <xdr:nvPicPr>
        <xdr:cNvPr id="6" name="Picture 10" descr="http://www.bd-heatech.com/brazed_PHE2.jpg"/>
        <xdr:cNvPicPr>
          <a:picLocks noChangeAspect="1" noChangeArrowheads="1"/>
        </xdr:cNvPicPr>
      </xdr:nvPicPr>
      <xdr:blipFill>
        <a:blip r:embed="rId2" cstate="print"/>
        <a:srcRect/>
        <a:stretch>
          <a:fillRect/>
        </a:stretch>
      </xdr:blipFill>
      <xdr:spPr>
        <a:xfrm rot="10800000" flipV="1">
          <a:off x="3557905" y="5867400"/>
          <a:ext cx="1291590" cy="1367155"/>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2</xdr:col>
      <xdr:colOff>458856</xdr:colOff>
      <xdr:row>10</xdr:row>
      <xdr:rowOff>148028</xdr:rowOff>
    </xdr:from>
    <xdr:to>
      <xdr:col>2</xdr:col>
      <xdr:colOff>1118151</xdr:colOff>
      <xdr:row>19</xdr:row>
      <xdr:rowOff>74066</xdr:rowOff>
    </xdr:to>
    <xdr:pic>
      <xdr:nvPicPr>
        <xdr:cNvPr id="7" name="Picture 11" descr="http://www.bd-heatech.com/Evaporator_flow.jpg"/>
        <xdr:cNvPicPr>
          <a:picLocks noChangeAspect="1" noChangeArrowheads="1"/>
        </xdr:cNvPicPr>
      </xdr:nvPicPr>
      <xdr:blipFill>
        <a:blip r:embed="rId3" cstate="print"/>
        <a:srcRect/>
        <a:stretch>
          <a:fillRect/>
        </a:stretch>
      </xdr:blipFill>
      <xdr:spPr>
        <a:xfrm>
          <a:off x="3782695" y="2152650"/>
          <a:ext cx="659130" cy="1216660"/>
        </a:xfrm>
        <a:prstGeom prst="rect">
          <a:avLst/>
        </a:prstGeom>
        <a:ln>
          <a:noFill/>
        </a:ln>
        <a:effectLst>
          <a:softEdge rad="112500"/>
        </a:effectLst>
      </xdr:spPr>
    </xdr:pic>
    <xdr:clientData/>
  </xdr:twoCellAnchor>
  <xdr:twoCellAnchor editAs="oneCell">
    <xdr:from>
      <xdr:col>2</xdr:col>
      <xdr:colOff>121756</xdr:colOff>
      <xdr:row>55</xdr:row>
      <xdr:rowOff>66262</xdr:rowOff>
    </xdr:from>
    <xdr:to>
      <xdr:col>2</xdr:col>
      <xdr:colOff>1581977</xdr:colOff>
      <xdr:row>64</xdr:row>
      <xdr:rowOff>84364</xdr:rowOff>
    </xdr:to>
    <xdr:pic>
      <xdr:nvPicPr>
        <xdr:cNvPr id="1026" name="Picture 2"/>
        <xdr:cNvPicPr>
          <a:picLocks noChangeAspect="1" noChangeArrowheads="1"/>
        </xdr:cNvPicPr>
      </xdr:nvPicPr>
      <xdr:blipFill>
        <a:blip r:embed="rId4" cstate="print"/>
        <a:srcRect/>
        <a:stretch>
          <a:fillRect/>
        </a:stretch>
      </xdr:blipFill>
      <xdr:spPr>
        <a:xfrm>
          <a:off x="3445510" y="10114915"/>
          <a:ext cx="1460500" cy="1370330"/>
        </a:xfrm>
        <a:prstGeom prst="rect">
          <a:avLst/>
        </a:prstGeom>
        <a:noFill/>
      </xdr:spPr>
    </xdr:pic>
    <xdr:clientData/>
  </xdr:twoCellAnchor>
  <xdr:twoCellAnchor editAs="oneCell">
    <xdr:from>
      <xdr:col>2</xdr:col>
      <xdr:colOff>417830</xdr:colOff>
      <xdr:row>126</xdr:row>
      <xdr:rowOff>19050</xdr:rowOff>
    </xdr:from>
    <xdr:to>
      <xdr:col>2</xdr:col>
      <xdr:colOff>1859474</xdr:colOff>
      <xdr:row>134</xdr:row>
      <xdr:rowOff>110158</xdr:rowOff>
    </xdr:to>
    <xdr:pic>
      <xdr:nvPicPr>
        <xdr:cNvPr id="8" name="Picture 1870"/>
        <xdr:cNvPicPr>
          <a:picLocks noChangeAspect="1" noChangeArrowheads="1"/>
        </xdr:cNvPicPr>
      </xdr:nvPicPr>
      <xdr:blipFill>
        <a:blip r:embed="rId5" cstate="print"/>
        <a:srcRect/>
        <a:stretch>
          <a:fillRect/>
        </a:stretch>
      </xdr:blipFill>
      <xdr:spPr>
        <a:xfrm>
          <a:off x="3742055" y="20488275"/>
          <a:ext cx="1441450" cy="1233805"/>
        </a:xfrm>
        <a:prstGeom prst="rect">
          <a:avLst/>
        </a:prstGeom>
        <a:noFill/>
        <a:ln w="9525">
          <a:noFill/>
          <a:miter lim="800000"/>
          <a:headEnd/>
          <a:tailEnd/>
        </a:ln>
      </xdr:spPr>
    </xdr:pic>
    <xdr:clientData/>
  </xdr:twoCellAnchor>
  <xdr:twoCellAnchor editAs="oneCell">
    <xdr:from>
      <xdr:col>2</xdr:col>
      <xdr:colOff>192986</xdr:colOff>
      <xdr:row>89</xdr:row>
      <xdr:rowOff>46796</xdr:rowOff>
    </xdr:from>
    <xdr:to>
      <xdr:col>2</xdr:col>
      <xdr:colOff>1606421</xdr:colOff>
      <xdr:row>92</xdr:row>
      <xdr:rowOff>102404</xdr:rowOff>
    </xdr:to>
    <xdr:pic>
      <xdr:nvPicPr>
        <xdr:cNvPr id="2" name="Picture 2"/>
        <xdr:cNvPicPr>
          <a:picLocks noChangeAspect="1" noChangeArrowheads="1"/>
        </xdr:cNvPicPr>
      </xdr:nvPicPr>
      <xdr:blipFill>
        <a:blip r:embed="rId6" cstate="print"/>
        <a:srcRect/>
        <a:stretch>
          <a:fillRect/>
        </a:stretch>
      </xdr:blipFill>
      <xdr:spPr>
        <a:xfrm>
          <a:off x="3516630" y="15086330"/>
          <a:ext cx="1413510" cy="532130"/>
        </a:xfrm>
        <a:prstGeom prst="rect">
          <a:avLst/>
        </a:prstGeom>
        <a:noFill/>
      </xdr:spPr>
    </xdr:pic>
    <xdr:clientData/>
  </xdr:twoCellAnchor>
  <xdr:twoCellAnchor editAs="oneCell">
    <xdr:from>
      <xdr:col>2</xdr:col>
      <xdr:colOff>82828</xdr:colOff>
      <xdr:row>75</xdr:row>
      <xdr:rowOff>16565</xdr:rowOff>
    </xdr:from>
    <xdr:to>
      <xdr:col>2</xdr:col>
      <xdr:colOff>1568529</xdr:colOff>
      <xdr:row>81</xdr:row>
      <xdr:rowOff>36146</xdr:rowOff>
    </xdr:to>
    <xdr:pic>
      <xdr:nvPicPr>
        <xdr:cNvPr id="27" name="Picture 2"/>
        <xdr:cNvPicPr>
          <a:picLocks noChangeAspect="1" noChangeArrowheads="1"/>
        </xdr:cNvPicPr>
      </xdr:nvPicPr>
      <xdr:blipFill>
        <a:blip r:embed="rId7"/>
        <a:srcRect/>
        <a:stretch>
          <a:fillRect/>
        </a:stretch>
      </xdr:blipFill>
      <xdr:spPr>
        <a:xfrm>
          <a:off x="3406775" y="12989560"/>
          <a:ext cx="1485900" cy="933450"/>
        </a:xfrm>
        <a:prstGeom prst="rect">
          <a:avLst/>
        </a:prstGeom>
        <a:noFill/>
      </xdr:spPr>
    </xdr:pic>
    <xdr:clientData/>
  </xdr:twoCellAnchor>
  <xdr:twoCellAnchor editAs="oneCell">
    <xdr:from>
      <xdr:col>2</xdr:col>
      <xdr:colOff>479564</xdr:colOff>
      <xdr:row>69</xdr:row>
      <xdr:rowOff>46705</xdr:rowOff>
    </xdr:from>
    <xdr:to>
      <xdr:col>2</xdr:col>
      <xdr:colOff>1043609</xdr:colOff>
      <xdr:row>73</xdr:row>
      <xdr:rowOff>111350</xdr:rowOff>
    </xdr:to>
    <xdr:pic>
      <xdr:nvPicPr>
        <xdr:cNvPr id="4" name="Picture 3"/>
        <xdr:cNvPicPr>
          <a:picLocks noChangeAspect="1"/>
        </xdr:cNvPicPr>
      </xdr:nvPicPr>
      <xdr:blipFill>
        <a:blip r:embed="rId8"/>
        <a:stretch>
          <a:fillRect/>
        </a:stretch>
      </xdr:blipFill>
      <xdr:spPr>
        <a:xfrm>
          <a:off x="3803650" y="12162155"/>
          <a:ext cx="563880" cy="636270"/>
        </a:xfrm>
        <a:prstGeom prst="rect">
          <a:avLst/>
        </a:prstGeom>
      </xdr:spPr>
    </xdr:pic>
    <xdr:clientData/>
  </xdr:twoCellAnchor>
  <xdr:twoCellAnchor editAs="oneCell">
    <xdr:from>
      <xdr:col>2</xdr:col>
      <xdr:colOff>85725</xdr:colOff>
      <xdr:row>95</xdr:row>
      <xdr:rowOff>142875</xdr:rowOff>
    </xdr:from>
    <xdr:to>
      <xdr:col>2</xdr:col>
      <xdr:colOff>1457444</xdr:colOff>
      <xdr:row>102</xdr:row>
      <xdr:rowOff>74934</xdr:rowOff>
    </xdr:to>
    <xdr:pic>
      <xdr:nvPicPr>
        <xdr:cNvPr id="17" name="Picture 16"/>
        <xdr:cNvPicPr>
          <a:picLocks noChangeAspect="1"/>
        </xdr:cNvPicPr>
      </xdr:nvPicPr>
      <xdr:blipFill>
        <a:blip r:embed="rId9"/>
        <a:stretch>
          <a:fillRect/>
        </a:stretch>
      </xdr:blipFill>
      <xdr:spPr>
        <a:xfrm>
          <a:off x="3409950" y="16087725"/>
          <a:ext cx="1371600" cy="932180"/>
        </a:xfrm>
        <a:prstGeom prst="rect">
          <a:avLst/>
        </a:prstGeom>
      </xdr:spPr>
    </xdr:pic>
    <xdr:clientData/>
  </xdr:twoCellAnchor>
  <xdr:twoCellAnchor editAs="oneCell">
    <xdr:from>
      <xdr:col>2</xdr:col>
      <xdr:colOff>104776</xdr:colOff>
      <xdr:row>106</xdr:row>
      <xdr:rowOff>104775</xdr:rowOff>
    </xdr:from>
    <xdr:to>
      <xdr:col>2</xdr:col>
      <xdr:colOff>1483712</xdr:colOff>
      <xdr:row>114</xdr:row>
      <xdr:rowOff>19051</xdr:rowOff>
    </xdr:to>
    <xdr:pic>
      <xdr:nvPicPr>
        <xdr:cNvPr id="18" name="Picture 17"/>
        <xdr:cNvPicPr>
          <a:picLocks noChangeAspect="1"/>
        </xdr:cNvPicPr>
      </xdr:nvPicPr>
      <xdr:blipFill>
        <a:blip r:embed="rId10"/>
        <a:stretch>
          <a:fillRect/>
        </a:stretch>
      </xdr:blipFill>
      <xdr:spPr>
        <a:xfrm>
          <a:off x="3429000" y="17621250"/>
          <a:ext cx="1378585" cy="1104900"/>
        </a:xfrm>
        <a:prstGeom prst="rect">
          <a:avLst/>
        </a:prstGeom>
      </xdr:spPr>
    </xdr:pic>
    <xdr:clientData/>
  </xdr:twoCellAnchor>
  <xdr:twoCellAnchor editAs="oneCell">
    <xdr:from>
      <xdr:col>2</xdr:col>
      <xdr:colOff>463826</xdr:colOff>
      <xdr:row>83</xdr:row>
      <xdr:rowOff>33131</xdr:rowOff>
    </xdr:from>
    <xdr:to>
      <xdr:col>2</xdr:col>
      <xdr:colOff>1135150</xdr:colOff>
      <xdr:row>88</xdr:row>
      <xdr:rowOff>7142</xdr:rowOff>
    </xdr:to>
    <xdr:pic>
      <xdr:nvPicPr>
        <xdr:cNvPr id="39" name="Picture 38"/>
        <xdr:cNvPicPr>
          <a:picLocks noChangeAspect="1"/>
        </xdr:cNvPicPr>
      </xdr:nvPicPr>
      <xdr:blipFill>
        <a:blip r:embed="rId11" cstate="print"/>
        <a:stretch>
          <a:fillRect/>
        </a:stretch>
      </xdr:blipFill>
      <xdr:spPr>
        <a:xfrm>
          <a:off x="3787775" y="14206220"/>
          <a:ext cx="671195" cy="697865"/>
        </a:xfrm>
        <a:prstGeom prst="rect">
          <a:avLst/>
        </a:prstGeom>
      </xdr:spPr>
    </xdr:pic>
    <xdr:clientData/>
  </xdr:twoCellAnchor>
  <xdr:twoCellAnchor editAs="oneCell">
    <xdr:from>
      <xdr:col>2</xdr:col>
      <xdr:colOff>737152</xdr:colOff>
      <xdr:row>117</xdr:row>
      <xdr:rowOff>0</xdr:rowOff>
    </xdr:from>
    <xdr:to>
      <xdr:col>2</xdr:col>
      <xdr:colOff>1248189</xdr:colOff>
      <xdr:row>120</xdr:row>
      <xdr:rowOff>92351</xdr:rowOff>
    </xdr:to>
    <xdr:pic>
      <xdr:nvPicPr>
        <xdr:cNvPr id="19" name="Picture 18" descr="8db041ab15a69de3b5c22d8adedd95e.jpg"/>
        <xdr:cNvPicPr>
          <a:picLocks noChangeAspect="1"/>
        </xdr:cNvPicPr>
      </xdr:nvPicPr>
      <xdr:blipFill>
        <a:blip r:embed="rId12" cstate="print"/>
        <a:stretch>
          <a:fillRect/>
        </a:stretch>
      </xdr:blipFill>
      <xdr:spPr>
        <a:xfrm>
          <a:off x="4060825" y="19183350"/>
          <a:ext cx="511175" cy="520700"/>
        </a:xfrm>
        <a:prstGeom prst="rect">
          <a:avLst/>
        </a:prstGeom>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209550</xdr:colOff>
      <xdr:row>8</xdr:row>
      <xdr:rowOff>152400</xdr:rowOff>
    </xdr:from>
    <xdr:to>
      <xdr:col>9</xdr:col>
      <xdr:colOff>1609725</xdr:colOff>
      <xdr:row>15</xdr:row>
      <xdr:rowOff>80352</xdr:rowOff>
    </xdr:to>
    <xdr:pic>
      <xdr:nvPicPr>
        <xdr:cNvPr id="2" name="Picture 97"/>
        <xdr:cNvPicPr>
          <a:picLocks noChangeAspect="1" noChangeArrowheads="1"/>
        </xdr:cNvPicPr>
      </xdr:nvPicPr>
      <xdr:blipFill>
        <a:blip r:embed="rId1" cstate="print"/>
        <a:srcRect/>
        <a:stretch>
          <a:fillRect/>
        </a:stretch>
      </xdr:blipFill>
      <xdr:spPr>
        <a:xfrm>
          <a:off x="9153525" y="2028825"/>
          <a:ext cx="1400175" cy="99441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9</xdr:col>
      <xdr:colOff>104774</xdr:colOff>
      <xdr:row>64</xdr:row>
      <xdr:rowOff>152400</xdr:rowOff>
    </xdr:from>
    <xdr:to>
      <xdr:col>10</xdr:col>
      <xdr:colOff>26057</xdr:colOff>
      <xdr:row>72</xdr:row>
      <xdr:rowOff>28575</xdr:rowOff>
    </xdr:to>
    <xdr:pic>
      <xdr:nvPicPr>
        <xdr:cNvPr id="3" name="Picture 4"/>
        <xdr:cNvPicPr>
          <a:picLocks noChangeAspect="1" noChangeArrowheads="1"/>
        </xdr:cNvPicPr>
      </xdr:nvPicPr>
      <xdr:blipFill>
        <a:blip r:embed="rId2" cstate="print"/>
        <a:srcRect/>
        <a:stretch>
          <a:fillRect/>
        </a:stretch>
      </xdr:blipFill>
      <xdr:spPr>
        <a:xfrm>
          <a:off x="9048115" y="10563225"/>
          <a:ext cx="1703070" cy="1095375"/>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9</xdr:col>
      <xdr:colOff>133351</xdr:colOff>
      <xdr:row>17</xdr:row>
      <xdr:rowOff>0</xdr:rowOff>
    </xdr:from>
    <xdr:to>
      <xdr:col>9</xdr:col>
      <xdr:colOff>1708299</xdr:colOff>
      <xdr:row>24</xdr:row>
      <xdr:rowOff>28575</xdr:rowOff>
    </xdr:to>
    <xdr:pic>
      <xdr:nvPicPr>
        <xdr:cNvPr id="4" name="Picture 2"/>
        <xdr:cNvPicPr>
          <a:picLocks noChangeAspect="1" noChangeArrowheads="1"/>
        </xdr:cNvPicPr>
      </xdr:nvPicPr>
      <xdr:blipFill>
        <a:blip r:embed="rId3" cstate="print"/>
        <a:srcRect/>
        <a:stretch>
          <a:fillRect/>
        </a:stretch>
      </xdr:blipFill>
      <xdr:spPr>
        <a:xfrm>
          <a:off x="9077325" y="3248025"/>
          <a:ext cx="1574800" cy="1095375"/>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9</xdr:col>
      <xdr:colOff>180975</xdr:colOff>
      <xdr:row>15</xdr:row>
      <xdr:rowOff>180975</xdr:rowOff>
    </xdr:from>
    <xdr:to>
      <xdr:col>9</xdr:col>
      <xdr:colOff>1742934</xdr:colOff>
      <xdr:row>23</xdr:row>
      <xdr:rowOff>41910</xdr:rowOff>
    </xdr:to>
    <xdr:pic>
      <xdr:nvPicPr>
        <xdr:cNvPr id="5" name="Picture 4"/>
        <xdr:cNvPicPr>
          <a:picLocks noChangeAspect="1" noChangeArrowheads="1"/>
        </xdr:cNvPicPr>
      </xdr:nvPicPr>
      <xdr:blipFill>
        <a:blip r:embed="rId4" cstate="print"/>
        <a:srcRect/>
        <a:stretch>
          <a:fillRect/>
        </a:stretch>
      </xdr:blipFill>
      <xdr:spPr>
        <a:xfrm>
          <a:off x="9124950" y="3095625"/>
          <a:ext cx="1561465" cy="110871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9</xdr:col>
      <xdr:colOff>388867</xdr:colOff>
      <xdr:row>87</xdr:row>
      <xdr:rowOff>60389</xdr:rowOff>
    </xdr:from>
    <xdr:to>
      <xdr:col>9</xdr:col>
      <xdr:colOff>908543</xdr:colOff>
      <xdr:row>92</xdr:row>
      <xdr:rowOff>87383</xdr:rowOff>
    </xdr:to>
    <xdr:pic>
      <xdr:nvPicPr>
        <xdr:cNvPr id="6" name="Picture 10"/>
        <xdr:cNvPicPr>
          <a:picLocks noChangeAspect="1" noChangeArrowheads="1"/>
        </xdr:cNvPicPr>
      </xdr:nvPicPr>
      <xdr:blipFill>
        <a:blip r:embed="rId5" cstate="print"/>
        <a:srcRect/>
        <a:stretch>
          <a:fillRect/>
        </a:stretch>
      </xdr:blipFill>
      <xdr:spPr>
        <a:xfrm>
          <a:off x="9332595" y="14281150"/>
          <a:ext cx="519430" cy="82677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9</xdr:col>
      <xdr:colOff>262560</xdr:colOff>
      <xdr:row>80</xdr:row>
      <xdr:rowOff>74543</xdr:rowOff>
    </xdr:from>
    <xdr:to>
      <xdr:col>9</xdr:col>
      <xdr:colOff>1081710</xdr:colOff>
      <xdr:row>85</xdr:row>
      <xdr:rowOff>150743</xdr:rowOff>
    </xdr:to>
    <xdr:pic>
      <xdr:nvPicPr>
        <xdr:cNvPr id="7" name="Picture 88"/>
        <xdr:cNvPicPr>
          <a:picLocks noChangeAspect="1" noChangeArrowheads="1"/>
        </xdr:cNvPicPr>
      </xdr:nvPicPr>
      <xdr:blipFill>
        <a:blip r:embed="rId6" cstate="print"/>
        <a:srcRect/>
        <a:stretch>
          <a:fillRect/>
        </a:stretch>
      </xdr:blipFill>
      <xdr:spPr>
        <a:xfrm>
          <a:off x="9206230" y="13228320"/>
          <a:ext cx="819150" cy="8382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9</xdr:col>
      <xdr:colOff>286579</xdr:colOff>
      <xdr:row>117</xdr:row>
      <xdr:rowOff>48452</xdr:rowOff>
    </xdr:from>
    <xdr:to>
      <xdr:col>9</xdr:col>
      <xdr:colOff>995829</xdr:colOff>
      <xdr:row>123</xdr:row>
      <xdr:rowOff>74544</xdr:rowOff>
    </xdr:to>
    <xdr:pic>
      <xdr:nvPicPr>
        <xdr:cNvPr id="8" name="Picture 86"/>
        <xdr:cNvPicPr>
          <a:picLocks noChangeAspect="1" noChangeArrowheads="1"/>
        </xdr:cNvPicPr>
      </xdr:nvPicPr>
      <xdr:blipFill>
        <a:blip r:embed="rId7" cstate="print"/>
        <a:srcRect/>
        <a:stretch>
          <a:fillRect/>
        </a:stretch>
      </xdr:blipFill>
      <xdr:spPr>
        <a:xfrm>
          <a:off x="9230360" y="18879185"/>
          <a:ext cx="709295" cy="940435"/>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9</xdr:col>
      <xdr:colOff>38100</xdr:colOff>
      <xdr:row>26</xdr:row>
      <xdr:rowOff>0</xdr:rowOff>
    </xdr:from>
    <xdr:to>
      <xdr:col>9</xdr:col>
      <xdr:colOff>1677863</xdr:colOff>
      <xdr:row>33</xdr:row>
      <xdr:rowOff>123825</xdr:rowOff>
    </xdr:to>
    <xdr:pic>
      <xdr:nvPicPr>
        <xdr:cNvPr id="9" name="Picture 81"/>
        <xdr:cNvPicPr>
          <a:picLocks noChangeAspect="1" noChangeArrowheads="1"/>
        </xdr:cNvPicPr>
      </xdr:nvPicPr>
      <xdr:blipFill>
        <a:blip r:embed="rId8" cstate="print"/>
        <a:srcRect/>
        <a:stretch>
          <a:fillRect/>
        </a:stretch>
      </xdr:blipFill>
      <xdr:spPr>
        <a:xfrm>
          <a:off x="8982075" y="4619625"/>
          <a:ext cx="1639570" cy="1190625"/>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9</xdr:col>
      <xdr:colOff>85725</xdr:colOff>
      <xdr:row>38</xdr:row>
      <xdr:rowOff>3778</xdr:rowOff>
    </xdr:from>
    <xdr:to>
      <xdr:col>10</xdr:col>
      <xdr:colOff>105669</xdr:colOff>
      <xdr:row>48</xdr:row>
      <xdr:rowOff>38101</xdr:rowOff>
    </xdr:to>
    <xdr:pic>
      <xdr:nvPicPr>
        <xdr:cNvPr id="12" name="Picture 2"/>
        <xdr:cNvPicPr>
          <a:picLocks noChangeAspect="1" noChangeArrowheads="1"/>
        </xdr:cNvPicPr>
      </xdr:nvPicPr>
      <xdr:blipFill>
        <a:blip r:embed="rId9" cstate="print"/>
        <a:srcRect/>
        <a:stretch>
          <a:fillRect/>
        </a:stretch>
      </xdr:blipFill>
      <xdr:spPr>
        <a:xfrm>
          <a:off x="9029700" y="6451600"/>
          <a:ext cx="1800860" cy="1558925"/>
        </a:xfrm>
        <a:prstGeom prst="rect">
          <a:avLst/>
        </a:prstGeom>
        <a:noFill/>
      </xdr:spPr>
    </xdr:pic>
    <xdr:clientData/>
  </xdr:twoCellAnchor>
  <xdr:twoCellAnchor editAs="oneCell">
    <xdr:from>
      <xdr:col>9</xdr:col>
      <xdr:colOff>142876</xdr:colOff>
      <xdr:row>47</xdr:row>
      <xdr:rowOff>187953</xdr:rowOff>
    </xdr:from>
    <xdr:to>
      <xdr:col>10</xdr:col>
      <xdr:colOff>76615</xdr:colOff>
      <xdr:row>57</xdr:row>
      <xdr:rowOff>106324</xdr:rowOff>
    </xdr:to>
    <xdr:pic>
      <xdr:nvPicPr>
        <xdr:cNvPr id="15" name="Picture 18" descr="3"/>
        <xdr:cNvPicPr>
          <a:picLocks noChangeAspect="1" noChangeArrowheads="1"/>
        </xdr:cNvPicPr>
      </xdr:nvPicPr>
      <xdr:blipFill>
        <a:blip r:embed="rId10" cstate="print"/>
        <a:srcRect l="15642"/>
        <a:stretch>
          <a:fillRect/>
        </a:stretch>
      </xdr:blipFill>
      <xdr:spPr>
        <a:xfrm>
          <a:off x="9086850" y="7972425"/>
          <a:ext cx="1714500" cy="1477645"/>
        </a:xfrm>
        <a:prstGeom prst="rect">
          <a:avLst/>
        </a:prstGeom>
        <a:noFill/>
        <a:ln w="9525">
          <a:noFill/>
          <a:miter lim="800000"/>
          <a:headEnd/>
          <a:tailEnd/>
        </a:ln>
      </xdr:spPr>
    </xdr:pic>
    <xdr:clientData/>
  </xdr:twoCellAnchor>
  <xdr:twoCellAnchor editAs="oneCell">
    <xdr:from>
      <xdr:col>9</xdr:col>
      <xdr:colOff>206651</xdr:colOff>
      <xdr:row>99</xdr:row>
      <xdr:rowOff>134177</xdr:rowOff>
    </xdr:from>
    <xdr:to>
      <xdr:col>9</xdr:col>
      <xdr:colOff>1588764</xdr:colOff>
      <xdr:row>106</xdr:row>
      <xdr:rowOff>69896</xdr:rowOff>
    </xdr:to>
    <xdr:pic>
      <xdr:nvPicPr>
        <xdr:cNvPr id="14" name="Picture 2"/>
        <xdr:cNvPicPr>
          <a:picLocks noChangeAspect="1" noChangeArrowheads="1"/>
        </xdr:cNvPicPr>
      </xdr:nvPicPr>
      <xdr:blipFill>
        <a:blip r:embed="rId11" cstate="print"/>
        <a:srcRect/>
        <a:stretch>
          <a:fillRect/>
        </a:stretch>
      </xdr:blipFill>
      <xdr:spPr>
        <a:xfrm>
          <a:off x="9150350" y="16221710"/>
          <a:ext cx="1381760" cy="1002665"/>
        </a:xfrm>
        <a:prstGeom prst="rect">
          <a:avLst/>
        </a:prstGeom>
        <a:noFill/>
      </xdr:spPr>
    </xdr:pic>
    <xdr:clientData/>
  </xdr:twoCellAnchor>
</xdr:wsDr>
</file>

<file path=xl/drawings/drawing13.xml><?xml version="1.0" encoding="utf-8"?>
<xdr:wsDr xmlns:xdr="http://schemas.openxmlformats.org/drawingml/2006/spreadsheetDrawing" xmlns:r="http://schemas.openxmlformats.org/officeDocument/2006/relationships" xmlns:a="http://schemas.openxmlformats.org/drawingml/2006/main">
  <xdr:twoCellAnchor editAs="oneCell">
    <xdr:from>
      <xdr:col>13</xdr:col>
      <xdr:colOff>0</xdr:colOff>
      <xdr:row>53</xdr:row>
      <xdr:rowOff>66675</xdr:rowOff>
    </xdr:from>
    <xdr:to>
      <xdr:col>16</xdr:col>
      <xdr:colOff>391464</xdr:colOff>
      <xdr:row>63</xdr:row>
      <xdr:rowOff>47340</xdr:rowOff>
    </xdr:to>
    <xdr:pic>
      <xdr:nvPicPr>
        <xdr:cNvPr id="3" name="Picture 4"/>
        <xdr:cNvPicPr>
          <a:picLocks noChangeAspect="1" noChangeArrowheads="1"/>
        </xdr:cNvPicPr>
      </xdr:nvPicPr>
      <xdr:blipFill>
        <a:blip r:embed="rId1" cstate="print"/>
        <a:srcRect/>
        <a:stretch>
          <a:fillRect/>
        </a:stretch>
      </xdr:blipFill>
      <xdr:spPr>
        <a:xfrm>
          <a:off x="11563350" y="7162800"/>
          <a:ext cx="2610485" cy="1409065"/>
        </a:xfrm>
        <a:prstGeom prst="rect">
          <a:avLst/>
        </a:prstGeom>
        <a:noFill/>
      </xdr:spPr>
    </xdr:pic>
    <xdr:clientData/>
  </xdr:twoCellAnchor>
  <xdr:twoCellAnchor editAs="oneCell">
    <xdr:from>
      <xdr:col>13</xdr:col>
      <xdr:colOff>0</xdr:colOff>
      <xdr:row>64</xdr:row>
      <xdr:rowOff>76200</xdr:rowOff>
    </xdr:from>
    <xdr:to>
      <xdr:col>16</xdr:col>
      <xdr:colOff>449007</xdr:colOff>
      <xdr:row>71</xdr:row>
      <xdr:rowOff>52754</xdr:rowOff>
    </xdr:to>
    <xdr:pic>
      <xdr:nvPicPr>
        <xdr:cNvPr id="4" name="Picture 2"/>
        <xdr:cNvPicPr>
          <a:picLocks noChangeAspect="1" noChangeArrowheads="1"/>
        </xdr:cNvPicPr>
      </xdr:nvPicPr>
      <xdr:blipFill>
        <a:blip r:embed="rId2" cstate="print"/>
        <a:srcRect/>
        <a:stretch>
          <a:fillRect/>
        </a:stretch>
      </xdr:blipFill>
      <xdr:spPr>
        <a:xfrm>
          <a:off x="11563350" y="8743950"/>
          <a:ext cx="2668270" cy="976630"/>
        </a:xfrm>
        <a:prstGeom prst="rect">
          <a:avLst/>
        </a:prstGeom>
        <a:noFill/>
      </xdr:spPr>
    </xdr:pic>
    <xdr:clientData/>
  </xdr:twoCellAnchor>
  <xdr:twoCellAnchor editAs="oneCell">
    <xdr:from>
      <xdr:col>13</xdr:col>
      <xdr:colOff>173934</xdr:colOff>
      <xdr:row>7</xdr:row>
      <xdr:rowOff>223629</xdr:rowOff>
    </xdr:from>
    <xdr:to>
      <xdr:col>16</xdr:col>
      <xdr:colOff>585580</xdr:colOff>
      <xdr:row>48</xdr:row>
      <xdr:rowOff>52628</xdr:rowOff>
    </xdr:to>
    <xdr:pic>
      <xdr:nvPicPr>
        <xdr:cNvPr id="5" name="Picture 4"/>
        <xdr:cNvPicPr>
          <a:picLocks noChangeAspect="1"/>
        </xdr:cNvPicPr>
      </xdr:nvPicPr>
      <xdr:blipFill>
        <a:blip r:embed="rId3"/>
        <a:stretch>
          <a:fillRect/>
        </a:stretch>
      </xdr:blipFill>
      <xdr:spPr>
        <a:xfrm>
          <a:off x="11736705" y="604520"/>
          <a:ext cx="2631440" cy="5829300"/>
        </a:xfrm>
        <a:prstGeom prst="rect">
          <a:avLst/>
        </a:prstGeom>
      </xdr:spPr>
    </xdr:pic>
    <xdr:clientData/>
  </xdr:twoCellAnchor>
</xdr:wsDr>
</file>

<file path=xl/drawings/drawing14.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1933575</xdr:colOff>
      <xdr:row>2</xdr:row>
      <xdr:rowOff>9525</xdr:rowOff>
    </xdr:from>
    <xdr:to>
      <xdr:col>1</xdr:col>
      <xdr:colOff>1933575</xdr:colOff>
      <xdr:row>2</xdr:row>
      <xdr:rowOff>304800</xdr:rowOff>
    </xdr:to>
    <xdr:pic>
      <xdr:nvPicPr>
        <xdr:cNvPr id="2" name="ctl00_logoimage" descr="Danfoss Logo"/>
        <xdr:cNvPicPr>
          <a:picLocks noChangeAspect="1" noChangeArrowheads="1"/>
        </xdr:cNvPicPr>
      </xdr:nvPicPr>
      <xdr:blipFill>
        <a:blip r:embed="rId1"/>
        <a:srcRect/>
        <a:stretch>
          <a:fillRect/>
        </a:stretch>
      </xdr:blipFill>
      <xdr:spPr>
        <a:xfrm>
          <a:off x="2619375" y="390525"/>
          <a:ext cx="0" cy="295275"/>
        </a:xfrm>
        <a:prstGeom prst="rect">
          <a:avLst/>
        </a:prstGeom>
        <a:noFill/>
        <a:ln w="9525">
          <a:noFill/>
          <a:miter lim="800000"/>
          <a:headEnd/>
          <a:tailEnd/>
        </a:ln>
      </xdr:spPr>
    </xdr:pic>
    <xdr:clientData/>
  </xdr:twoCellAnchor>
  <xdr:twoCellAnchor editAs="oneCell">
    <xdr:from>
      <xdr:col>5</xdr:col>
      <xdr:colOff>494986</xdr:colOff>
      <xdr:row>93</xdr:row>
      <xdr:rowOff>32519</xdr:rowOff>
    </xdr:from>
    <xdr:to>
      <xdr:col>5</xdr:col>
      <xdr:colOff>1084356</xdr:colOff>
      <xdr:row>93</xdr:row>
      <xdr:rowOff>525781</xdr:rowOff>
    </xdr:to>
    <xdr:pic>
      <xdr:nvPicPr>
        <xdr:cNvPr id="12" name="Picture 11" descr="danfoss_oil_pressure_control.jpg"/>
        <xdr:cNvPicPr>
          <a:picLocks noChangeAspect="1"/>
        </xdr:cNvPicPr>
      </xdr:nvPicPr>
      <xdr:blipFill>
        <a:blip r:embed="rId2" cstate="print"/>
        <a:stretch>
          <a:fillRect/>
        </a:stretch>
      </xdr:blipFill>
      <xdr:spPr>
        <a:xfrm rot="5400000">
          <a:off x="6922135" y="14928215"/>
          <a:ext cx="492760" cy="589280"/>
        </a:xfrm>
        <a:prstGeom prst="rect">
          <a:avLst/>
        </a:prstGeom>
      </xdr:spPr>
    </xdr:pic>
    <xdr:clientData/>
  </xdr:twoCellAnchor>
  <xdr:twoCellAnchor editAs="oneCell">
    <xdr:from>
      <xdr:col>5</xdr:col>
      <xdr:colOff>295276</xdr:colOff>
      <xdr:row>98</xdr:row>
      <xdr:rowOff>209559</xdr:rowOff>
    </xdr:from>
    <xdr:to>
      <xdr:col>5</xdr:col>
      <xdr:colOff>987136</xdr:colOff>
      <xdr:row>100</xdr:row>
      <xdr:rowOff>104218</xdr:rowOff>
    </xdr:to>
    <xdr:pic>
      <xdr:nvPicPr>
        <xdr:cNvPr id="13" name="Picture 12" descr="danfoss_temp_control.jpg"/>
        <xdr:cNvPicPr>
          <a:picLocks noChangeAspect="1"/>
        </xdr:cNvPicPr>
      </xdr:nvPicPr>
      <xdr:blipFill>
        <a:blip r:embed="rId3" cstate="print"/>
        <a:srcRect l="9698" r="7548"/>
        <a:stretch>
          <a:fillRect/>
        </a:stretch>
      </xdr:blipFill>
      <xdr:spPr>
        <a:xfrm rot="5400000">
          <a:off x="6781800" y="16809085"/>
          <a:ext cx="476250" cy="691515"/>
        </a:xfrm>
        <a:prstGeom prst="rect">
          <a:avLst/>
        </a:prstGeom>
      </xdr:spPr>
    </xdr:pic>
    <xdr:clientData/>
  </xdr:twoCellAnchor>
  <xdr:twoCellAnchor editAs="oneCell">
    <xdr:from>
      <xdr:col>5</xdr:col>
      <xdr:colOff>158197</xdr:colOff>
      <xdr:row>181</xdr:row>
      <xdr:rowOff>155528</xdr:rowOff>
    </xdr:from>
    <xdr:to>
      <xdr:col>5</xdr:col>
      <xdr:colOff>811958</xdr:colOff>
      <xdr:row>182</xdr:row>
      <xdr:rowOff>271339</xdr:rowOff>
    </xdr:to>
    <xdr:pic>
      <xdr:nvPicPr>
        <xdr:cNvPr id="19" name="Picture 18" descr="refco_ratchet_wrench.jpg"/>
        <xdr:cNvPicPr>
          <a:picLocks noChangeAspect="1"/>
        </xdr:cNvPicPr>
      </xdr:nvPicPr>
      <xdr:blipFill>
        <a:blip r:embed="rId4" cstate="print"/>
        <a:stretch>
          <a:fillRect/>
        </a:stretch>
      </xdr:blipFill>
      <xdr:spPr>
        <a:xfrm>
          <a:off x="6537325" y="34925000"/>
          <a:ext cx="653415" cy="468630"/>
        </a:xfrm>
        <a:prstGeom prst="rect">
          <a:avLst/>
        </a:prstGeom>
      </xdr:spPr>
    </xdr:pic>
    <xdr:clientData/>
  </xdr:twoCellAnchor>
  <xdr:twoCellAnchor editAs="oneCell">
    <xdr:from>
      <xdr:col>5</xdr:col>
      <xdr:colOff>1214636</xdr:colOff>
      <xdr:row>98</xdr:row>
      <xdr:rowOff>276225</xdr:rowOff>
    </xdr:from>
    <xdr:to>
      <xdr:col>5</xdr:col>
      <xdr:colOff>1768666</xdr:colOff>
      <xdr:row>100</xdr:row>
      <xdr:rowOff>100965</xdr:rowOff>
    </xdr:to>
    <xdr:pic>
      <xdr:nvPicPr>
        <xdr:cNvPr id="25" name="Picture 24"/>
        <xdr:cNvPicPr>
          <a:picLocks noChangeAspect="1"/>
        </xdr:cNvPicPr>
      </xdr:nvPicPr>
      <xdr:blipFill>
        <a:blip r:embed="rId5" cstate="print">
          <a:extLst>
            <a:ext uri="{28A0092B-C50C-407E-A947-70E740481C1C}">
              <a14:useLocalDpi xmlns:a14="http://schemas.microsoft.com/office/drawing/2010/main" val="0"/>
            </a:ext>
          </a:extLst>
        </a:blip>
        <a:stretch>
          <a:fillRect/>
        </a:stretch>
      </xdr:blipFill>
      <xdr:spPr>
        <a:xfrm>
          <a:off x="7593330" y="16983710"/>
          <a:ext cx="554355" cy="406400"/>
        </a:xfrm>
        <a:prstGeom prst="rect">
          <a:avLst/>
        </a:prstGeom>
      </xdr:spPr>
    </xdr:pic>
    <xdr:clientData/>
  </xdr:twoCellAnchor>
  <xdr:twoCellAnchor editAs="oneCell">
    <xdr:from>
      <xdr:col>5</xdr:col>
      <xdr:colOff>247650</xdr:colOff>
      <xdr:row>57</xdr:row>
      <xdr:rowOff>57150</xdr:rowOff>
    </xdr:from>
    <xdr:to>
      <xdr:col>5</xdr:col>
      <xdr:colOff>869026</xdr:colOff>
      <xdr:row>62</xdr:row>
      <xdr:rowOff>85724</xdr:rowOff>
    </xdr:to>
    <xdr:pic>
      <xdr:nvPicPr>
        <xdr:cNvPr id="1025" name="Picture 1" descr="http://files.danfoss.com/images/IMG107328005444.jpg?w=200&amp;h=142&amp;mode=pad"/>
        <xdr:cNvPicPr>
          <a:picLocks noChangeAspect="1" noChangeArrowheads="1"/>
        </xdr:cNvPicPr>
      </xdr:nvPicPr>
      <xdr:blipFill>
        <a:blip r:embed="rId6"/>
        <a:srcRect l="26500" t="7042" r="25500" b="8451"/>
        <a:stretch>
          <a:fillRect/>
        </a:stretch>
      </xdr:blipFill>
      <xdr:spPr>
        <a:xfrm>
          <a:off x="6626860" y="8639175"/>
          <a:ext cx="621030" cy="742315"/>
        </a:xfrm>
        <a:prstGeom prst="rect">
          <a:avLst/>
        </a:prstGeom>
        <a:noFill/>
      </xdr:spPr>
    </xdr:pic>
    <xdr:clientData/>
  </xdr:twoCellAnchor>
  <xdr:twoCellAnchor editAs="oneCell">
    <xdr:from>
      <xdr:col>5</xdr:col>
      <xdr:colOff>876300</xdr:colOff>
      <xdr:row>52</xdr:row>
      <xdr:rowOff>276225</xdr:rowOff>
    </xdr:from>
    <xdr:to>
      <xdr:col>5</xdr:col>
      <xdr:colOff>1513789</xdr:colOff>
      <xdr:row>59</xdr:row>
      <xdr:rowOff>51435</xdr:rowOff>
    </xdr:to>
    <xdr:pic>
      <xdr:nvPicPr>
        <xdr:cNvPr id="1026" name="Picture 2" descr="http://files.danfoss.com/images/IMG107328012446.jpg?w=200&amp;h=142&amp;mode=pad"/>
        <xdr:cNvPicPr>
          <a:picLocks noChangeAspect="1" noChangeArrowheads="1"/>
        </xdr:cNvPicPr>
      </xdr:nvPicPr>
      <xdr:blipFill>
        <a:blip r:embed="rId7"/>
        <a:srcRect l="25991" t="4464" r="25830" b="9821"/>
        <a:stretch>
          <a:fillRect/>
        </a:stretch>
      </xdr:blipFill>
      <xdr:spPr>
        <a:xfrm>
          <a:off x="7255510" y="8010525"/>
          <a:ext cx="636905" cy="908685"/>
        </a:xfrm>
        <a:prstGeom prst="rect">
          <a:avLst/>
        </a:prstGeom>
        <a:noFill/>
      </xdr:spPr>
    </xdr:pic>
    <xdr:clientData/>
  </xdr:twoCellAnchor>
  <xdr:twoCellAnchor editAs="oneCell">
    <xdr:from>
      <xdr:col>5</xdr:col>
      <xdr:colOff>57149</xdr:colOff>
      <xdr:row>5</xdr:row>
      <xdr:rowOff>180974</xdr:rowOff>
    </xdr:from>
    <xdr:to>
      <xdr:col>5</xdr:col>
      <xdr:colOff>1594734</xdr:colOff>
      <xdr:row>13</xdr:row>
      <xdr:rowOff>34290</xdr:rowOff>
    </xdr:to>
    <xdr:pic>
      <xdr:nvPicPr>
        <xdr:cNvPr id="1027" name="Picture 3" descr="http://files.danfoss.com/images/IMG107322765635.jpg?w=200&amp;h=142&amp;mode=pad"/>
        <xdr:cNvPicPr>
          <a:picLocks noChangeAspect="1" noChangeArrowheads="1"/>
        </xdr:cNvPicPr>
      </xdr:nvPicPr>
      <xdr:blipFill>
        <a:blip r:embed="rId8"/>
        <a:srcRect/>
        <a:stretch>
          <a:fillRect/>
        </a:stretch>
      </xdr:blipFill>
      <xdr:spPr>
        <a:xfrm>
          <a:off x="6435725" y="1295400"/>
          <a:ext cx="1537970" cy="1034415"/>
        </a:xfrm>
        <a:prstGeom prst="rect">
          <a:avLst/>
        </a:prstGeom>
        <a:noFill/>
      </xdr:spPr>
    </xdr:pic>
    <xdr:clientData/>
  </xdr:twoCellAnchor>
  <xdr:twoCellAnchor editAs="oneCell">
    <xdr:from>
      <xdr:col>5</xdr:col>
      <xdr:colOff>318324</xdr:colOff>
      <xdr:row>63</xdr:row>
      <xdr:rowOff>0</xdr:rowOff>
    </xdr:from>
    <xdr:to>
      <xdr:col>5</xdr:col>
      <xdr:colOff>1010185</xdr:colOff>
      <xdr:row>66</xdr:row>
      <xdr:rowOff>51619</xdr:rowOff>
    </xdr:to>
    <xdr:pic>
      <xdr:nvPicPr>
        <xdr:cNvPr id="1028" name="Picture 4" descr="http://www.ra.danfoss.com/TechnicalInfo/Approvals/Files/RAPIDFiles/01/Drawing/68B8000/68B8000.gif"/>
        <xdr:cNvPicPr>
          <a:picLocks noChangeAspect="1" noChangeArrowheads="1"/>
        </xdr:cNvPicPr>
      </xdr:nvPicPr>
      <xdr:blipFill>
        <a:blip r:embed="rId9"/>
        <a:srcRect/>
        <a:stretch>
          <a:fillRect/>
        </a:stretch>
      </xdr:blipFill>
      <xdr:spPr>
        <a:xfrm rot="16200000">
          <a:off x="6802755" y="9333230"/>
          <a:ext cx="480695" cy="691515"/>
        </a:xfrm>
        <a:prstGeom prst="rect">
          <a:avLst/>
        </a:prstGeom>
        <a:noFill/>
      </xdr:spPr>
    </xdr:pic>
    <xdr:clientData/>
  </xdr:twoCellAnchor>
  <xdr:twoCellAnchor editAs="oneCell">
    <xdr:from>
      <xdr:col>5</xdr:col>
      <xdr:colOff>203338</xdr:colOff>
      <xdr:row>36</xdr:row>
      <xdr:rowOff>116027</xdr:rowOff>
    </xdr:from>
    <xdr:to>
      <xdr:col>5</xdr:col>
      <xdr:colOff>1554500</xdr:colOff>
      <xdr:row>44</xdr:row>
      <xdr:rowOff>55067</xdr:rowOff>
    </xdr:to>
    <xdr:pic>
      <xdr:nvPicPr>
        <xdr:cNvPr id="1029" name="Picture 5" descr="http://files.danfoss.com/images/IMG107328093465.jpg?w=200&amp;h=142&amp;mode=pad"/>
        <xdr:cNvPicPr>
          <a:picLocks noChangeAspect="1" noChangeArrowheads="1"/>
        </xdr:cNvPicPr>
      </xdr:nvPicPr>
      <xdr:blipFill>
        <a:blip r:embed="rId10"/>
        <a:srcRect l="5960" r="9934"/>
        <a:stretch>
          <a:fillRect/>
        </a:stretch>
      </xdr:blipFill>
      <xdr:spPr>
        <a:xfrm>
          <a:off x="6582410" y="5697220"/>
          <a:ext cx="1351280" cy="1082040"/>
        </a:xfrm>
        <a:prstGeom prst="rect">
          <a:avLst/>
        </a:prstGeom>
        <a:noFill/>
      </xdr:spPr>
    </xdr:pic>
    <xdr:clientData/>
  </xdr:twoCellAnchor>
  <xdr:twoCellAnchor editAs="oneCell">
    <xdr:from>
      <xdr:col>5</xdr:col>
      <xdr:colOff>366721</xdr:colOff>
      <xdr:row>91</xdr:row>
      <xdr:rowOff>24653</xdr:rowOff>
    </xdr:from>
    <xdr:to>
      <xdr:col>5</xdr:col>
      <xdr:colOff>1225267</xdr:colOff>
      <xdr:row>92</xdr:row>
      <xdr:rowOff>227514</xdr:rowOff>
    </xdr:to>
    <xdr:pic>
      <xdr:nvPicPr>
        <xdr:cNvPr id="1030" name="Picture 6" descr="http://files.danfoss.com/images/IMG107648830787.jpg?w=200&amp;h=142&amp;mode=pad"/>
        <xdr:cNvPicPr>
          <a:picLocks noChangeAspect="1" noChangeArrowheads="1"/>
        </xdr:cNvPicPr>
      </xdr:nvPicPr>
      <xdr:blipFill>
        <a:blip r:embed="rId11"/>
        <a:srcRect l="29000" r="29500"/>
        <a:stretch>
          <a:fillRect/>
        </a:stretch>
      </xdr:blipFill>
      <xdr:spPr>
        <a:xfrm rot="16200000">
          <a:off x="6927850" y="14204315"/>
          <a:ext cx="494030" cy="858520"/>
        </a:xfrm>
        <a:prstGeom prst="rect">
          <a:avLst/>
        </a:prstGeom>
        <a:noFill/>
      </xdr:spPr>
    </xdr:pic>
    <xdr:clientData/>
  </xdr:twoCellAnchor>
  <xdr:twoCellAnchor editAs="oneCell">
    <xdr:from>
      <xdr:col>5</xdr:col>
      <xdr:colOff>687456</xdr:colOff>
      <xdr:row>49</xdr:row>
      <xdr:rowOff>0</xdr:rowOff>
    </xdr:from>
    <xdr:to>
      <xdr:col>5</xdr:col>
      <xdr:colOff>1471180</xdr:colOff>
      <xdr:row>52</xdr:row>
      <xdr:rowOff>51944</xdr:rowOff>
    </xdr:to>
    <xdr:pic>
      <xdr:nvPicPr>
        <xdr:cNvPr id="1031" name="Picture 7" descr="http://files.danfoss.com/images/IMG107318758164.jpg?w=200&amp;h=142&amp;mode=pad"/>
        <xdr:cNvPicPr>
          <a:picLocks noChangeAspect="1" noChangeArrowheads="1"/>
        </xdr:cNvPicPr>
      </xdr:nvPicPr>
      <xdr:blipFill>
        <a:blip r:embed="rId12"/>
        <a:srcRect l="8000" t="11972" r="9500" b="13380"/>
        <a:stretch>
          <a:fillRect/>
        </a:stretch>
      </xdr:blipFill>
      <xdr:spPr>
        <a:xfrm>
          <a:off x="7066280" y="7439025"/>
          <a:ext cx="783590" cy="480060"/>
        </a:xfrm>
        <a:prstGeom prst="rect">
          <a:avLst/>
        </a:prstGeom>
        <a:noFill/>
      </xdr:spPr>
    </xdr:pic>
    <xdr:clientData/>
  </xdr:twoCellAnchor>
  <xdr:twoCellAnchor editAs="oneCell">
    <xdr:from>
      <xdr:col>5</xdr:col>
      <xdr:colOff>180976</xdr:colOff>
      <xdr:row>69</xdr:row>
      <xdr:rowOff>0</xdr:rowOff>
    </xdr:from>
    <xdr:to>
      <xdr:col>5</xdr:col>
      <xdr:colOff>1532360</xdr:colOff>
      <xdr:row>72</xdr:row>
      <xdr:rowOff>124931</xdr:rowOff>
    </xdr:to>
    <xdr:pic>
      <xdr:nvPicPr>
        <xdr:cNvPr id="1032" name="Picture 8" descr="http://files.danfoss.com/images/IMG107331185702.jpg?w=200&amp;h=142&amp;mode=pad"/>
        <xdr:cNvPicPr>
          <a:picLocks noChangeAspect="1" noChangeArrowheads="1"/>
        </xdr:cNvPicPr>
      </xdr:nvPicPr>
      <xdr:blipFill>
        <a:blip r:embed="rId13"/>
        <a:srcRect l="5464" t="16109" r="6557" b="23859"/>
        <a:stretch>
          <a:fillRect/>
        </a:stretch>
      </xdr:blipFill>
      <xdr:spPr>
        <a:xfrm>
          <a:off x="6560185" y="10296525"/>
          <a:ext cx="1351280" cy="735965"/>
        </a:xfrm>
        <a:prstGeom prst="rect">
          <a:avLst/>
        </a:prstGeom>
        <a:noFill/>
      </xdr:spPr>
    </xdr:pic>
    <xdr:clientData/>
  </xdr:twoCellAnchor>
  <xdr:twoCellAnchor editAs="oneCell">
    <xdr:from>
      <xdr:col>5</xdr:col>
      <xdr:colOff>499856</xdr:colOff>
      <xdr:row>84</xdr:row>
      <xdr:rowOff>70851</xdr:rowOff>
    </xdr:from>
    <xdr:to>
      <xdr:col>5</xdr:col>
      <xdr:colOff>1135893</xdr:colOff>
      <xdr:row>88</xdr:row>
      <xdr:rowOff>3644</xdr:rowOff>
    </xdr:to>
    <xdr:pic>
      <xdr:nvPicPr>
        <xdr:cNvPr id="1035" name="Picture 11" descr="http://files.danfoss.com/images/IMG107325979085.jpg?w=200&amp;h=142&amp;mode=pad"/>
        <xdr:cNvPicPr>
          <a:picLocks noChangeAspect="1" noChangeArrowheads="1"/>
        </xdr:cNvPicPr>
      </xdr:nvPicPr>
      <xdr:blipFill>
        <a:blip r:embed="rId14"/>
        <a:srcRect l="12022" t="6522" r="10804" b="7609"/>
        <a:stretch>
          <a:fillRect/>
        </a:stretch>
      </xdr:blipFill>
      <xdr:spPr>
        <a:xfrm>
          <a:off x="6878955" y="13432790"/>
          <a:ext cx="635635" cy="504190"/>
        </a:xfrm>
        <a:prstGeom prst="rect">
          <a:avLst/>
        </a:prstGeom>
        <a:noFill/>
      </xdr:spPr>
    </xdr:pic>
    <xdr:clientData/>
  </xdr:twoCellAnchor>
  <xdr:twoCellAnchor editAs="oneCell">
    <xdr:from>
      <xdr:col>5</xdr:col>
      <xdr:colOff>66675</xdr:colOff>
      <xdr:row>28</xdr:row>
      <xdr:rowOff>104776</xdr:rowOff>
    </xdr:from>
    <xdr:to>
      <xdr:col>5</xdr:col>
      <xdr:colOff>1579194</xdr:colOff>
      <xdr:row>34</xdr:row>
      <xdr:rowOff>74296</xdr:rowOff>
    </xdr:to>
    <xdr:pic>
      <xdr:nvPicPr>
        <xdr:cNvPr id="1036" name="Picture 12" descr="http://files.danfoss.com/images/IMG107320511361.jpg?w=200&amp;h=142&amp;mode=pad"/>
        <xdr:cNvPicPr>
          <a:picLocks noChangeAspect="1" noChangeArrowheads="1"/>
        </xdr:cNvPicPr>
      </xdr:nvPicPr>
      <xdr:blipFill>
        <a:blip r:embed="rId15"/>
        <a:srcRect t="11972" b="13380"/>
        <a:stretch>
          <a:fillRect/>
        </a:stretch>
      </xdr:blipFill>
      <xdr:spPr>
        <a:xfrm>
          <a:off x="6445885" y="4543425"/>
          <a:ext cx="1511935" cy="826770"/>
        </a:xfrm>
        <a:prstGeom prst="rect">
          <a:avLst/>
        </a:prstGeom>
        <a:noFill/>
      </xdr:spPr>
    </xdr:pic>
    <xdr:clientData/>
  </xdr:twoCellAnchor>
  <xdr:twoCellAnchor editAs="oneCell">
    <xdr:from>
      <xdr:col>5</xdr:col>
      <xdr:colOff>323850</xdr:colOff>
      <xdr:row>71</xdr:row>
      <xdr:rowOff>228600</xdr:rowOff>
    </xdr:from>
    <xdr:to>
      <xdr:col>5</xdr:col>
      <xdr:colOff>1545861</xdr:colOff>
      <xdr:row>75</xdr:row>
      <xdr:rowOff>226695</xdr:rowOff>
    </xdr:to>
    <xdr:pic>
      <xdr:nvPicPr>
        <xdr:cNvPr id="1038" name="Picture 14" descr="http://files.danfoss.com/images/IMG108236630838.jpg?w=200&amp;h=142&amp;mode=pad"/>
        <xdr:cNvPicPr>
          <a:picLocks noChangeAspect="1" noChangeArrowheads="1"/>
        </xdr:cNvPicPr>
      </xdr:nvPicPr>
      <xdr:blipFill>
        <a:blip r:embed="rId16"/>
        <a:srcRect l="14000" r="16000" b="2817"/>
        <a:stretch>
          <a:fillRect/>
        </a:stretch>
      </xdr:blipFill>
      <xdr:spPr>
        <a:xfrm>
          <a:off x="6703060" y="10845800"/>
          <a:ext cx="1221740" cy="1161415"/>
        </a:xfrm>
        <a:prstGeom prst="rect">
          <a:avLst/>
        </a:prstGeom>
        <a:noFill/>
      </xdr:spPr>
    </xdr:pic>
    <xdr:clientData/>
  </xdr:twoCellAnchor>
  <xdr:twoCellAnchor editAs="oneCell">
    <xdr:from>
      <xdr:col>5</xdr:col>
      <xdr:colOff>209550</xdr:colOff>
      <xdr:row>94</xdr:row>
      <xdr:rowOff>47625</xdr:rowOff>
    </xdr:from>
    <xdr:to>
      <xdr:col>5</xdr:col>
      <xdr:colOff>854443</xdr:colOff>
      <xdr:row>95</xdr:row>
      <xdr:rowOff>190499</xdr:rowOff>
    </xdr:to>
    <xdr:pic>
      <xdr:nvPicPr>
        <xdr:cNvPr id="1042" name="Picture 18" descr="http://files.danfoss.com/images/IMG107320542366.jpg?w=200&amp;h=142&amp;mode=pad"/>
        <xdr:cNvPicPr>
          <a:picLocks noChangeAspect="1" noChangeArrowheads="1"/>
        </xdr:cNvPicPr>
      </xdr:nvPicPr>
      <xdr:blipFill>
        <a:blip r:embed="rId17"/>
        <a:srcRect l="9500" t="8451" r="6500" b="9859"/>
        <a:stretch>
          <a:fillRect/>
        </a:stretch>
      </xdr:blipFill>
      <xdr:spPr>
        <a:xfrm>
          <a:off x="6588760" y="15591790"/>
          <a:ext cx="644525" cy="433070"/>
        </a:xfrm>
        <a:prstGeom prst="rect">
          <a:avLst/>
        </a:prstGeom>
        <a:noFill/>
      </xdr:spPr>
    </xdr:pic>
    <xdr:clientData/>
  </xdr:twoCellAnchor>
  <xdr:twoCellAnchor editAs="oneCell">
    <xdr:from>
      <xdr:col>5</xdr:col>
      <xdr:colOff>1000125</xdr:colOff>
      <xdr:row>94</xdr:row>
      <xdr:rowOff>101728</xdr:rowOff>
    </xdr:from>
    <xdr:to>
      <xdr:col>5</xdr:col>
      <xdr:colOff>1779052</xdr:colOff>
      <xdr:row>96</xdr:row>
      <xdr:rowOff>66677</xdr:rowOff>
    </xdr:to>
    <xdr:pic>
      <xdr:nvPicPr>
        <xdr:cNvPr id="1043" name="Picture 19" descr="http://files.danfoss.com/images/IMG107322586622.jpg?w=200&amp;h=142&amp;mode=pad"/>
        <xdr:cNvPicPr>
          <a:picLocks noChangeAspect="1" noChangeArrowheads="1"/>
        </xdr:cNvPicPr>
      </xdr:nvPicPr>
      <xdr:blipFill>
        <a:blip r:embed="rId18"/>
        <a:srcRect/>
        <a:stretch>
          <a:fillRect/>
        </a:stretch>
      </xdr:blipFill>
      <xdr:spPr>
        <a:xfrm>
          <a:off x="7379335" y="15645765"/>
          <a:ext cx="778510" cy="546735"/>
        </a:xfrm>
        <a:prstGeom prst="rect">
          <a:avLst/>
        </a:prstGeom>
        <a:noFill/>
      </xdr:spPr>
    </xdr:pic>
    <xdr:clientData/>
  </xdr:twoCellAnchor>
  <xdr:twoCellAnchor editAs="oneCell">
    <xdr:from>
      <xdr:col>5</xdr:col>
      <xdr:colOff>1027457</xdr:colOff>
      <xdr:row>181</xdr:row>
      <xdr:rowOff>176834</xdr:rowOff>
    </xdr:from>
    <xdr:to>
      <xdr:col>5</xdr:col>
      <xdr:colOff>1674584</xdr:colOff>
      <xdr:row>182</xdr:row>
      <xdr:rowOff>295359</xdr:rowOff>
    </xdr:to>
    <xdr:pic>
      <xdr:nvPicPr>
        <xdr:cNvPr id="1048" name="Picture 24" descr="RFA-127-C"/>
        <xdr:cNvPicPr>
          <a:picLocks noChangeAspect="1" noChangeArrowheads="1"/>
        </xdr:cNvPicPr>
      </xdr:nvPicPr>
      <xdr:blipFill>
        <a:blip r:embed="rId19"/>
        <a:srcRect/>
        <a:stretch>
          <a:fillRect/>
        </a:stretch>
      </xdr:blipFill>
      <xdr:spPr>
        <a:xfrm>
          <a:off x="7406640" y="34946590"/>
          <a:ext cx="647065" cy="471170"/>
        </a:xfrm>
        <a:prstGeom prst="rect">
          <a:avLst/>
        </a:prstGeom>
        <a:noFill/>
      </xdr:spPr>
    </xdr:pic>
    <xdr:clientData/>
  </xdr:twoCellAnchor>
  <xdr:twoCellAnchor editAs="oneCell">
    <xdr:from>
      <xdr:col>5</xdr:col>
      <xdr:colOff>314325</xdr:colOff>
      <xdr:row>149</xdr:row>
      <xdr:rowOff>85724</xdr:rowOff>
    </xdr:from>
    <xdr:to>
      <xdr:col>5</xdr:col>
      <xdr:colOff>1643820</xdr:colOff>
      <xdr:row>153</xdr:row>
      <xdr:rowOff>49532</xdr:rowOff>
    </xdr:to>
    <xdr:pic>
      <xdr:nvPicPr>
        <xdr:cNvPr id="1050" name="Picture 26" descr="Vibration Absorber - Stainless Steel"/>
        <xdr:cNvPicPr>
          <a:picLocks noChangeAspect="1" noChangeArrowheads="1"/>
        </xdr:cNvPicPr>
      </xdr:nvPicPr>
      <xdr:blipFill>
        <a:blip r:embed="rId20"/>
        <a:srcRect/>
        <a:stretch>
          <a:fillRect/>
        </a:stretch>
      </xdr:blipFill>
      <xdr:spPr>
        <a:xfrm>
          <a:off x="6693535" y="27085925"/>
          <a:ext cx="1329055" cy="535940"/>
        </a:xfrm>
        <a:prstGeom prst="rect">
          <a:avLst/>
        </a:prstGeom>
        <a:noFill/>
      </xdr:spPr>
    </xdr:pic>
    <xdr:clientData/>
  </xdr:twoCellAnchor>
  <xdr:twoCellAnchor editAs="oneCell">
    <xdr:from>
      <xdr:col>5</xdr:col>
      <xdr:colOff>157480</xdr:colOff>
      <xdr:row>205</xdr:row>
      <xdr:rowOff>98425</xdr:rowOff>
    </xdr:from>
    <xdr:to>
      <xdr:col>5</xdr:col>
      <xdr:colOff>1357277</xdr:colOff>
      <xdr:row>212</xdr:row>
      <xdr:rowOff>29381</xdr:rowOff>
    </xdr:to>
    <xdr:pic>
      <xdr:nvPicPr>
        <xdr:cNvPr id="2050" name="Picture 2"/>
        <xdr:cNvPicPr>
          <a:picLocks noChangeAspect="1" noChangeArrowheads="1"/>
        </xdr:cNvPicPr>
      </xdr:nvPicPr>
      <xdr:blipFill>
        <a:blip r:embed="rId21"/>
        <a:srcRect/>
        <a:stretch>
          <a:fillRect/>
        </a:stretch>
      </xdr:blipFill>
      <xdr:spPr>
        <a:xfrm>
          <a:off x="6536690" y="38707060"/>
          <a:ext cx="1199515" cy="930910"/>
        </a:xfrm>
        <a:prstGeom prst="rect">
          <a:avLst/>
        </a:prstGeom>
        <a:noFill/>
      </xdr:spPr>
    </xdr:pic>
    <xdr:clientData/>
  </xdr:twoCellAnchor>
  <xdr:twoCellAnchor editAs="oneCell">
    <xdr:from>
      <xdr:col>5</xdr:col>
      <xdr:colOff>609095</xdr:colOff>
      <xdr:row>144</xdr:row>
      <xdr:rowOff>242388</xdr:rowOff>
    </xdr:from>
    <xdr:to>
      <xdr:col>5</xdr:col>
      <xdr:colOff>1311112</xdr:colOff>
      <xdr:row>145</xdr:row>
      <xdr:rowOff>342899</xdr:rowOff>
    </xdr:to>
    <xdr:pic>
      <xdr:nvPicPr>
        <xdr:cNvPr id="10" name="Picture 4" descr="Image result for saginomiya pic"/>
        <xdr:cNvPicPr>
          <a:picLocks noChangeAspect="1" noChangeArrowheads="1"/>
        </xdr:cNvPicPr>
      </xdr:nvPicPr>
      <xdr:blipFill>
        <a:blip r:embed="rId22"/>
        <a:srcRect/>
        <a:stretch>
          <a:fillRect/>
        </a:stretch>
      </xdr:blipFill>
      <xdr:spPr>
        <a:xfrm>
          <a:off x="6988175" y="25785445"/>
          <a:ext cx="701675" cy="633730"/>
        </a:xfrm>
        <a:prstGeom prst="rect">
          <a:avLst/>
        </a:prstGeom>
        <a:noFill/>
      </xdr:spPr>
    </xdr:pic>
    <xdr:clientData/>
  </xdr:twoCellAnchor>
  <xdr:twoCellAnchor editAs="oneCell">
    <xdr:from>
      <xdr:col>5</xdr:col>
      <xdr:colOff>447677</xdr:colOff>
      <xdr:row>121</xdr:row>
      <xdr:rowOff>2070</xdr:rowOff>
    </xdr:from>
    <xdr:to>
      <xdr:col>5</xdr:col>
      <xdr:colOff>1069431</xdr:colOff>
      <xdr:row>122</xdr:row>
      <xdr:rowOff>583923</xdr:rowOff>
    </xdr:to>
    <xdr:pic>
      <xdr:nvPicPr>
        <xdr:cNvPr id="21" name="Picture 9" descr="http://www.fareastrefhk.com/upfiles/61907790FEDDFCD6CE7FFFCFE43F5BD2/C3DD97E370DD6580F6CEE3E9757F3EB1/image/201403/20140325095355_6562.jpg"/>
        <xdr:cNvPicPr>
          <a:picLocks noChangeAspect="1" noChangeArrowheads="1"/>
        </xdr:cNvPicPr>
      </xdr:nvPicPr>
      <xdr:blipFill>
        <a:blip r:embed="rId23" cstate="print"/>
        <a:srcRect/>
        <a:stretch>
          <a:fillRect/>
        </a:stretch>
      </xdr:blipFill>
      <xdr:spPr>
        <a:xfrm>
          <a:off x="6826885" y="21429980"/>
          <a:ext cx="621665" cy="724535"/>
        </a:xfrm>
        <a:prstGeom prst="rect">
          <a:avLst/>
        </a:prstGeom>
        <a:noFill/>
      </xdr:spPr>
    </xdr:pic>
    <xdr:clientData/>
  </xdr:twoCellAnchor>
  <xdr:twoCellAnchor editAs="oneCell">
    <xdr:from>
      <xdr:col>5</xdr:col>
      <xdr:colOff>576860</xdr:colOff>
      <xdr:row>124</xdr:row>
      <xdr:rowOff>84897</xdr:rowOff>
    </xdr:from>
    <xdr:to>
      <xdr:col>5</xdr:col>
      <xdr:colOff>1410851</xdr:colOff>
      <xdr:row>131</xdr:row>
      <xdr:rowOff>107673</xdr:rowOff>
    </xdr:to>
    <xdr:pic>
      <xdr:nvPicPr>
        <xdr:cNvPr id="23" name="Picture 12" descr="http://www.saginomiya.co.jp/auto/gif/whx.gif"/>
        <xdr:cNvPicPr>
          <a:picLocks noChangeAspect="1" noChangeArrowheads="1"/>
        </xdr:cNvPicPr>
      </xdr:nvPicPr>
      <xdr:blipFill>
        <a:blip r:embed="rId24"/>
        <a:srcRect l="7770" t="5392" r="6381" b="4902"/>
        <a:stretch>
          <a:fillRect/>
        </a:stretch>
      </xdr:blipFill>
      <xdr:spPr>
        <a:xfrm>
          <a:off x="6955790" y="22474555"/>
          <a:ext cx="833755" cy="1022985"/>
        </a:xfrm>
        <a:prstGeom prst="rect">
          <a:avLst/>
        </a:prstGeom>
        <a:noFill/>
      </xdr:spPr>
    </xdr:pic>
    <xdr:clientData/>
  </xdr:twoCellAnchor>
  <xdr:twoCellAnchor editAs="oneCell">
    <xdr:from>
      <xdr:col>5</xdr:col>
      <xdr:colOff>690880</xdr:colOff>
      <xdr:row>133</xdr:row>
      <xdr:rowOff>120650</xdr:rowOff>
    </xdr:from>
    <xdr:to>
      <xdr:col>5</xdr:col>
      <xdr:colOff>1358900</xdr:colOff>
      <xdr:row>140</xdr:row>
      <xdr:rowOff>69215</xdr:rowOff>
    </xdr:to>
    <xdr:pic>
      <xdr:nvPicPr>
        <xdr:cNvPr id="27" name="Picture 16"/>
        <xdr:cNvPicPr>
          <a:picLocks noChangeAspect="1" noChangeArrowheads="1"/>
        </xdr:cNvPicPr>
      </xdr:nvPicPr>
      <xdr:blipFill>
        <a:blip r:embed="rId25"/>
        <a:srcRect/>
        <a:stretch>
          <a:fillRect/>
        </a:stretch>
      </xdr:blipFill>
      <xdr:spPr>
        <a:xfrm>
          <a:off x="7070090" y="23796625"/>
          <a:ext cx="668020" cy="948690"/>
        </a:xfrm>
        <a:prstGeom prst="rect">
          <a:avLst/>
        </a:prstGeom>
        <a:noFill/>
      </xdr:spPr>
    </xdr:pic>
    <xdr:clientData/>
  </xdr:twoCellAnchor>
  <xdr:oneCellAnchor>
    <xdr:from>
      <xdr:col>1</xdr:col>
      <xdr:colOff>1933575</xdr:colOff>
      <xdr:row>3</xdr:row>
      <xdr:rowOff>9525</xdr:rowOff>
    </xdr:from>
    <xdr:ext cx="0" cy="295275"/>
    <xdr:pic>
      <xdr:nvPicPr>
        <xdr:cNvPr id="220" name="ctl00_logoimage" descr="Danfoss Logo"/>
        <xdr:cNvPicPr>
          <a:picLocks noChangeAspect="1" noChangeArrowheads="1"/>
        </xdr:cNvPicPr>
      </xdr:nvPicPr>
      <xdr:blipFill>
        <a:blip r:embed="rId1"/>
        <a:srcRect/>
        <a:stretch>
          <a:fillRect/>
        </a:stretch>
      </xdr:blipFill>
      <xdr:spPr>
        <a:xfrm>
          <a:off x="2619375" y="876300"/>
          <a:ext cx="0" cy="295275"/>
        </a:xfrm>
        <a:prstGeom prst="rect">
          <a:avLst/>
        </a:prstGeom>
        <a:noFill/>
        <a:ln w="9525">
          <a:noFill/>
          <a:miter lim="800000"/>
          <a:headEnd/>
          <a:tailEnd/>
        </a:ln>
      </xdr:spPr>
    </xdr:pic>
    <xdr:clientData/>
  </xdr:oneCellAnchor>
  <xdr:oneCellAnchor>
    <xdr:from>
      <xdr:col>1</xdr:col>
      <xdr:colOff>1933575</xdr:colOff>
      <xdr:row>4</xdr:row>
      <xdr:rowOff>9525</xdr:rowOff>
    </xdr:from>
    <xdr:ext cx="0" cy="295275"/>
    <xdr:pic>
      <xdr:nvPicPr>
        <xdr:cNvPr id="221" name="ctl00_logoimage" descr="Danfoss Logo"/>
        <xdr:cNvPicPr>
          <a:picLocks noChangeAspect="1" noChangeArrowheads="1"/>
        </xdr:cNvPicPr>
      </xdr:nvPicPr>
      <xdr:blipFill>
        <a:blip r:embed="rId1"/>
        <a:srcRect/>
        <a:stretch>
          <a:fillRect/>
        </a:stretch>
      </xdr:blipFill>
      <xdr:spPr>
        <a:xfrm>
          <a:off x="2619375" y="1019175"/>
          <a:ext cx="0" cy="295275"/>
        </a:xfrm>
        <a:prstGeom prst="rect">
          <a:avLst/>
        </a:prstGeom>
        <a:noFill/>
        <a:ln w="9525">
          <a:noFill/>
          <a:miter lim="800000"/>
          <a:headEnd/>
          <a:tailEnd/>
        </a:ln>
      </xdr:spPr>
    </xdr:pic>
    <xdr:clientData/>
  </xdr:oneCellAnchor>
  <xdr:oneCellAnchor>
    <xdr:from>
      <xdr:col>1</xdr:col>
      <xdr:colOff>1933575</xdr:colOff>
      <xdr:row>5</xdr:row>
      <xdr:rowOff>9525</xdr:rowOff>
    </xdr:from>
    <xdr:ext cx="0" cy="295275"/>
    <xdr:pic>
      <xdr:nvPicPr>
        <xdr:cNvPr id="222" name="ctl00_logoimage" descr="Danfoss Logo"/>
        <xdr:cNvPicPr>
          <a:picLocks noChangeAspect="1" noChangeArrowheads="1"/>
        </xdr:cNvPicPr>
      </xdr:nvPicPr>
      <xdr:blipFill>
        <a:blip r:embed="rId1"/>
        <a:srcRect/>
        <a:stretch>
          <a:fillRect/>
        </a:stretch>
      </xdr:blipFill>
      <xdr:spPr>
        <a:xfrm>
          <a:off x="2619375" y="1162050"/>
          <a:ext cx="0" cy="295275"/>
        </a:xfrm>
        <a:prstGeom prst="rect">
          <a:avLst/>
        </a:prstGeom>
        <a:noFill/>
        <a:ln w="9525">
          <a:noFill/>
          <a:miter lim="800000"/>
          <a:headEnd/>
          <a:tailEnd/>
        </a:ln>
      </xdr:spPr>
    </xdr:pic>
    <xdr:clientData/>
  </xdr:oneCellAnchor>
  <xdr:oneCellAnchor>
    <xdr:from>
      <xdr:col>1</xdr:col>
      <xdr:colOff>1933575</xdr:colOff>
      <xdr:row>6</xdr:row>
      <xdr:rowOff>9525</xdr:rowOff>
    </xdr:from>
    <xdr:ext cx="0" cy="295275"/>
    <xdr:pic>
      <xdr:nvPicPr>
        <xdr:cNvPr id="223" name="ctl00_logoimage" descr="Danfoss Logo"/>
        <xdr:cNvPicPr>
          <a:picLocks noChangeAspect="1" noChangeArrowheads="1"/>
        </xdr:cNvPicPr>
      </xdr:nvPicPr>
      <xdr:blipFill>
        <a:blip r:embed="rId1"/>
        <a:srcRect/>
        <a:stretch>
          <a:fillRect/>
        </a:stretch>
      </xdr:blipFill>
      <xdr:spPr>
        <a:xfrm>
          <a:off x="2619375" y="1304925"/>
          <a:ext cx="0" cy="295275"/>
        </a:xfrm>
        <a:prstGeom prst="rect">
          <a:avLst/>
        </a:prstGeom>
        <a:noFill/>
        <a:ln w="9525">
          <a:noFill/>
          <a:miter lim="800000"/>
          <a:headEnd/>
          <a:tailEnd/>
        </a:ln>
      </xdr:spPr>
    </xdr:pic>
    <xdr:clientData/>
  </xdr:oneCellAnchor>
  <xdr:oneCellAnchor>
    <xdr:from>
      <xdr:col>1</xdr:col>
      <xdr:colOff>1933575</xdr:colOff>
      <xdr:row>8</xdr:row>
      <xdr:rowOff>9525</xdr:rowOff>
    </xdr:from>
    <xdr:ext cx="0" cy="295275"/>
    <xdr:pic>
      <xdr:nvPicPr>
        <xdr:cNvPr id="224" name="ctl00_logoimage" descr="Danfoss Logo"/>
        <xdr:cNvPicPr>
          <a:picLocks noChangeAspect="1" noChangeArrowheads="1"/>
        </xdr:cNvPicPr>
      </xdr:nvPicPr>
      <xdr:blipFill>
        <a:blip r:embed="rId1"/>
        <a:srcRect/>
        <a:stretch>
          <a:fillRect/>
        </a:stretch>
      </xdr:blipFill>
      <xdr:spPr>
        <a:xfrm>
          <a:off x="2619375" y="1590675"/>
          <a:ext cx="0" cy="295275"/>
        </a:xfrm>
        <a:prstGeom prst="rect">
          <a:avLst/>
        </a:prstGeom>
        <a:noFill/>
        <a:ln w="9525">
          <a:noFill/>
          <a:miter lim="800000"/>
          <a:headEnd/>
          <a:tailEnd/>
        </a:ln>
      </xdr:spPr>
    </xdr:pic>
    <xdr:clientData/>
  </xdr:oneCellAnchor>
  <xdr:oneCellAnchor>
    <xdr:from>
      <xdr:col>1</xdr:col>
      <xdr:colOff>1933575</xdr:colOff>
      <xdr:row>10</xdr:row>
      <xdr:rowOff>9525</xdr:rowOff>
    </xdr:from>
    <xdr:ext cx="0" cy="295275"/>
    <xdr:pic>
      <xdr:nvPicPr>
        <xdr:cNvPr id="225" name="ctl00_logoimage" descr="Danfoss Logo"/>
        <xdr:cNvPicPr>
          <a:picLocks noChangeAspect="1" noChangeArrowheads="1"/>
        </xdr:cNvPicPr>
      </xdr:nvPicPr>
      <xdr:blipFill>
        <a:blip r:embed="rId1"/>
        <a:srcRect/>
        <a:stretch>
          <a:fillRect/>
        </a:stretch>
      </xdr:blipFill>
      <xdr:spPr>
        <a:xfrm>
          <a:off x="2619375" y="1876425"/>
          <a:ext cx="0" cy="295275"/>
        </a:xfrm>
        <a:prstGeom prst="rect">
          <a:avLst/>
        </a:prstGeom>
        <a:noFill/>
        <a:ln w="9525">
          <a:noFill/>
          <a:miter lim="800000"/>
          <a:headEnd/>
          <a:tailEnd/>
        </a:ln>
      </xdr:spPr>
    </xdr:pic>
    <xdr:clientData/>
  </xdr:oneCellAnchor>
  <xdr:oneCellAnchor>
    <xdr:from>
      <xdr:col>1</xdr:col>
      <xdr:colOff>1933575</xdr:colOff>
      <xdr:row>11</xdr:row>
      <xdr:rowOff>9525</xdr:rowOff>
    </xdr:from>
    <xdr:ext cx="0" cy="295275"/>
    <xdr:pic>
      <xdr:nvPicPr>
        <xdr:cNvPr id="226" name="ctl00_logoimage" descr="Danfoss Logo"/>
        <xdr:cNvPicPr>
          <a:picLocks noChangeAspect="1" noChangeArrowheads="1"/>
        </xdr:cNvPicPr>
      </xdr:nvPicPr>
      <xdr:blipFill>
        <a:blip r:embed="rId1"/>
        <a:srcRect/>
        <a:stretch>
          <a:fillRect/>
        </a:stretch>
      </xdr:blipFill>
      <xdr:spPr>
        <a:xfrm>
          <a:off x="2619375" y="2019300"/>
          <a:ext cx="0" cy="295275"/>
        </a:xfrm>
        <a:prstGeom prst="rect">
          <a:avLst/>
        </a:prstGeom>
        <a:noFill/>
        <a:ln w="9525">
          <a:noFill/>
          <a:miter lim="800000"/>
          <a:headEnd/>
          <a:tailEnd/>
        </a:ln>
      </xdr:spPr>
    </xdr:pic>
    <xdr:clientData/>
  </xdr:oneCellAnchor>
  <xdr:oneCellAnchor>
    <xdr:from>
      <xdr:col>1</xdr:col>
      <xdr:colOff>1933575</xdr:colOff>
      <xdr:row>12</xdr:row>
      <xdr:rowOff>9525</xdr:rowOff>
    </xdr:from>
    <xdr:ext cx="0" cy="295275"/>
    <xdr:pic>
      <xdr:nvPicPr>
        <xdr:cNvPr id="227" name="ctl00_logoimage" descr="Danfoss Logo"/>
        <xdr:cNvPicPr>
          <a:picLocks noChangeAspect="1" noChangeArrowheads="1"/>
        </xdr:cNvPicPr>
      </xdr:nvPicPr>
      <xdr:blipFill>
        <a:blip r:embed="rId1"/>
        <a:srcRect/>
        <a:stretch>
          <a:fillRect/>
        </a:stretch>
      </xdr:blipFill>
      <xdr:spPr>
        <a:xfrm>
          <a:off x="2619375" y="2162175"/>
          <a:ext cx="0" cy="295275"/>
        </a:xfrm>
        <a:prstGeom prst="rect">
          <a:avLst/>
        </a:prstGeom>
        <a:noFill/>
        <a:ln w="9525">
          <a:noFill/>
          <a:miter lim="800000"/>
          <a:headEnd/>
          <a:tailEnd/>
        </a:ln>
      </xdr:spPr>
    </xdr:pic>
    <xdr:clientData/>
  </xdr:oneCellAnchor>
  <xdr:oneCellAnchor>
    <xdr:from>
      <xdr:col>1</xdr:col>
      <xdr:colOff>1933575</xdr:colOff>
      <xdr:row>13</xdr:row>
      <xdr:rowOff>9525</xdr:rowOff>
    </xdr:from>
    <xdr:ext cx="0" cy="295275"/>
    <xdr:pic>
      <xdr:nvPicPr>
        <xdr:cNvPr id="228" name="ctl00_logoimage" descr="Danfoss Logo"/>
        <xdr:cNvPicPr>
          <a:picLocks noChangeAspect="1" noChangeArrowheads="1"/>
        </xdr:cNvPicPr>
      </xdr:nvPicPr>
      <xdr:blipFill>
        <a:blip r:embed="rId1"/>
        <a:srcRect/>
        <a:stretch>
          <a:fillRect/>
        </a:stretch>
      </xdr:blipFill>
      <xdr:spPr>
        <a:xfrm>
          <a:off x="2619375" y="2305050"/>
          <a:ext cx="0" cy="295275"/>
        </a:xfrm>
        <a:prstGeom prst="rect">
          <a:avLst/>
        </a:prstGeom>
        <a:noFill/>
        <a:ln w="9525">
          <a:noFill/>
          <a:miter lim="800000"/>
          <a:headEnd/>
          <a:tailEnd/>
        </a:ln>
      </xdr:spPr>
    </xdr:pic>
    <xdr:clientData/>
  </xdr:oneCellAnchor>
  <xdr:oneCellAnchor>
    <xdr:from>
      <xdr:col>1</xdr:col>
      <xdr:colOff>1933575</xdr:colOff>
      <xdr:row>14</xdr:row>
      <xdr:rowOff>9525</xdr:rowOff>
    </xdr:from>
    <xdr:ext cx="0" cy="295275"/>
    <xdr:pic>
      <xdr:nvPicPr>
        <xdr:cNvPr id="229" name="ctl00_logoimage" descr="Danfoss Logo"/>
        <xdr:cNvPicPr>
          <a:picLocks noChangeAspect="1" noChangeArrowheads="1"/>
        </xdr:cNvPicPr>
      </xdr:nvPicPr>
      <xdr:blipFill>
        <a:blip r:embed="rId1"/>
        <a:srcRect/>
        <a:stretch>
          <a:fillRect/>
        </a:stretch>
      </xdr:blipFill>
      <xdr:spPr>
        <a:xfrm>
          <a:off x="2619375" y="2447925"/>
          <a:ext cx="0" cy="295275"/>
        </a:xfrm>
        <a:prstGeom prst="rect">
          <a:avLst/>
        </a:prstGeom>
        <a:noFill/>
        <a:ln w="9525">
          <a:noFill/>
          <a:miter lim="800000"/>
          <a:headEnd/>
          <a:tailEnd/>
        </a:ln>
      </xdr:spPr>
    </xdr:pic>
    <xdr:clientData/>
  </xdr:oneCellAnchor>
  <xdr:oneCellAnchor>
    <xdr:from>
      <xdr:col>1</xdr:col>
      <xdr:colOff>1933575</xdr:colOff>
      <xdr:row>15</xdr:row>
      <xdr:rowOff>9525</xdr:rowOff>
    </xdr:from>
    <xdr:ext cx="0" cy="295275"/>
    <xdr:pic>
      <xdr:nvPicPr>
        <xdr:cNvPr id="230" name="ctl00_logoimage" descr="Danfoss Logo"/>
        <xdr:cNvPicPr>
          <a:picLocks noChangeAspect="1" noChangeArrowheads="1"/>
        </xdr:cNvPicPr>
      </xdr:nvPicPr>
      <xdr:blipFill>
        <a:blip r:embed="rId1"/>
        <a:srcRect/>
        <a:stretch>
          <a:fillRect/>
        </a:stretch>
      </xdr:blipFill>
      <xdr:spPr>
        <a:xfrm>
          <a:off x="2619375" y="2590800"/>
          <a:ext cx="0" cy="295275"/>
        </a:xfrm>
        <a:prstGeom prst="rect">
          <a:avLst/>
        </a:prstGeom>
        <a:noFill/>
        <a:ln w="9525">
          <a:noFill/>
          <a:miter lim="800000"/>
          <a:headEnd/>
          <a:tailEnd/>
        </a:ln>
      </xdr:spPr>
    </xdr:pic>
    <xdr:clientData/>
  </xdr:oneCellAnchor>
  <xdr:oneCellAnchor>
    <xdr:from>
      <xdr:col>1</xdr:col>
      <xdr:colOff>1933575</xdr:colOff>
      <xdr:row>16</xdr:row>
      <xdr:rowOff>9525</xdr:rowOff>
    </xdr:from>
    <xdr:ext cx="0" cy="295275"/>
    <xdr:pic>
      <xdr:nvPicPr>
        <xdr:cNvPr id="231" name="ctl00_logoimage" descr="Danfoss Logo"/>
        <xdr:cNvPicPr>
          <a:picLocks noChangeAspect="1" noChangeArrowheads="1"/>
        </xdr:cNvPicPr>
      </xdr:nvPicPr>
      <xdr:blipFill>
        <a:blip r:embed="rId1"/>
        <a:srcRect/>
        <a:stretch>
          <a:fillRect/>
        </a:stretch>
      </xdr:blipFill>
      <xdr:spPr>
        <a:xfrm>
          <a:off x="2619375" y="2733675"/>
          <a:ext cx="0" cy="295275"/>
        </a:xfrm>
        <a:prstGeom prst="rect">
          <a:avLst/>
        </a:prstGeom>
        <a:noFill/>
        <a:ln w="9525">
          <a:noFill/>
          <a:miter lim="800000"/>
          <a:headEnd/>
          <a:tailEnd/>
        </a:ln>
      </xdr:spPr>
    </xdr:pic>
    <xdr:clientData/>
  </xdr:oneCellAnchor>
  <xdr:oneCellAnchor>
    <xdr:from>
      <xdr:col>1</xdr:col>
      <xdr:colOff>1933575</xdr:colOff>
      <xdr:row>24</xdr:row>
      <xdr:rowOff>9525</xdr:rowOff>
    </xdr:from>
    <xdr:ext cx="0" cy="295275"/>
    <xdr:pic>
      <xdr:nvPicPr>
        <xdr:cNvPr id="232" name="ctl00_logoimage" descr="Danfoss Logo"/>
        <xdr:cNvPicPr>
          <a:picLocks noChangeAspect="1" noChangeArrowheads="1"/>
        </xdr:cNvPicPr>
      </xdr:nvPicPr>
      <xdr:blipFill>
        <a:blip r:embed="rId1"/>
        <a:srcRect/>
        <a:stretch>
          <a:fillRect/>
        </a:stretch>
      </xdr:blipFill>
      <xdr:spPr>
        <a:xfrm>
          <a:off x="2619375" y="3876675"/>
          <a:ext cx="0" cy="295275"/>
        </a:xfrm>
        <a:prstGeom prst="rect">
          <a:avLst/>
        </a:prstGeom>
        <a:noFill/>
        <a:ln w="9525">
          <a:noFill/>
          <a:miter lim="800000"/>
          <a:headEnd/>
          <a:tailEnd/>
        </a:ln>
      </xdr:spPr>
    </xdr:pic>
    <xdr:clientData/>
  </xdr:oneCellAnchor>
  <xdr:oneCellAnchor>
    <xdr:from>
      <xdr:col>1</xdr:col>
      <xdr:colOff>1933575</xdr:colOff>
      <xdr:row>26</xdr:row>
      <xdr:rowOff>9525</xdr:rowOff>
    </xdr:from>
    <xdr:ext cx="0" cy="295275"/>
    <xdr:pic>
      <xdr:nvPicPr>
        <xdr:cNvPr id="233" name="ctl00_logoimage" descr="Danfoss Logo"/>
        <xdr:cNvPicPr>
          <a:picLocks noChangeAspect="1" noChangeArrowheads="1"/>
        </xdr:cNvPicPr>
      </xdr:nvPicPr>
      <xdr:blipFill>
        <a:blip r:embed="rId1"/>
        <a:srcRect/>
        <a:stretch>
          <a:fillRect/>
        </a:stretch>
      </xdr:blipFill>
      <xdr:spPr>
        <a:xfrm>
          <a:off x="2619375" y="4162425"/>
          <a:ext cx="0" cy="295275"/>
        </a:xfrm>
        <a:prstGeom prst="rect">
          <a:avLst/>
        </a:prstGeom>
        <a:noFill/>
        <a:ln w="9525">
          <a:noFill/>
          <a:miter lim="800000"/>
          <a:headEnd/>
          <a:tailEnd/>
        </a:ln>
      </xdr:spPr>
    </xdr:pic>
    <xdr:clientData/>
  </xdr:oneCellAnchor>
  <xdr:oneCellAnchor>
    <xdr:from>
      <xdr:col>1</xdr:col>
      <xdr:colOff>1933575</xdr:colOff>
      <xdr:row>27</xdr:row>
      <xdr:rowOff>9525</xdr:rowOff>
    </xdr:from>
    <xdr:ext cx="0" cy="295275"/>
    <xdr:pic>
      <xdr:nvPicPr>
        <xdr:cNvPr id="234" name="ctl00_logoimage" descr="Danfoss Logo"/>
        <xdr:cNvPicPr>
          <a:picLocks noChangeAspect="1" noChangeArrowheads="1"/>
        </xdr:cNvPicPr>
      </xdr:nvPicPr>
      <xdr:blipFill>
        <a:blip r:embed="rId1"/>
        <a:srcRect/>
        <a:stretch>
          <a:fillRect/>
        </a:stretch>
      </xdr:blipFill>
      <xdr:spPr>
        <a:xfrm>
          <a:off x="2619375" y="4305300"/>
          <a:ext cx="0" cy="295275"/>
        </a:xfrm>
        <a:prstGeom prst="rect">
          <a:avLst/>
        </a:prstGeom>
        <a:noFill/>
        <a:ln w="9525">
          <a:noFill/>
          <a:miter lim="800000"/>
          <a:headEnd/>
          <a:tailEnd/>
        </a:ln>
      </xdr:spPr>
    </xdr:pic>
    <xdr:clientData/>
  </xdr:oneCellAnchor>
  <xdr:oneCellAnchor>
    <xdr:from>
      <xdr:col>1</xdr:col>
      <xdr:colOff>1933575</xdr:colOff>
      <xdr:row>28</xdr:row>
      <xdr:rowOff>9525</xdr:rowOff>
    </xdr:from>
    <xdr:ext cx="0" cy="295275"/>
    <xdr:pic>
      <xdr:nvPicPr>
        <xdr:cNvPr id="235" name="ctl00_logoimage" descr="Danfoss Logo"/>
        <xdr:cNvPicPr>
          <a:picLocks noChangeAspect="1" noChangeArrowheads="1"/>
        </xdr:cNvPicPr>
      </xdr:nvPicPr>
      <xdr:blipFill>
        <a:blip r:embed="rId1"/>
        <a:srcRect/>
        <a:stretch>
          <a:fillRect/>
        </a:stretch>
      </xdr:blipFill>
      <xdr:spPr>
        <a:xfrm>
          <a:off x="2619375" y="4448175"/>
          <a:ext cx="0" cy="295275"/>
        </a:xfrm>
        <a:prstGeom prst="rect">
          <a:avLst/>
        </a:prstGeom>
        <a:noFill/>
        <a:ln w="9525">
          <a:noFill/>
          <a:miter lim="800000"/>
          <a:headEnd/>
          <a:tailEnd/>
        </a:ln>
      </xdr:spPr>
    </xdr:pic>
    <xdr:clientData/>
  </xdr:oneCellAnchor>
  <xdr:oneCellAnchor>
    <xdr:from>
      <xdr:col>1</xdr:col>
      <xdr:colOff>1933575</xdr:colOff>
      <xdr:row>29</xdr:row>
      <xdr:rowOff>9525</xdr:rowOff>
    </xdr:from>
    <xdr:ext cx="0" cy="295275"/>
    <xdr:pic>
      <xdr:nvPicPr>
        <xdr:cNvPr id="236" name="ctl00_logoimage" descr="Danfoss Logo"/>
        <xdr:cNvPicPr>
          <a:picLocks noChangeAspect="1" noChangeArrowheads="1"/>
        </xdr:cNvPicPr>
      </xdr:nvPicPr>
      <xdr:blipFill>
        <a:blip r:embed="rId1"/>
        <a:srcRect/>
        <a:stretch>
          <a:fillRect/>
        </a:stretch>
      </xdr:blipFill>
      <xdr:spPr>
        <a:xfrm>
          <a:off x="2619375" y="4591050"/>
          <a:ext cx="0" cy="295275"/>
        </a:xfrm>
        <a:prstGeom prst="rect">
          <a:avLst/>
        </a:prstGeom>
        <a:noFill/>
        <a:ln w="9525">
          <a:noFill/>
          <a:miter lim="800000"/>
          <a:headEnd/>
          <a:tailEnd/>
        </a:ln>
      </xdr:spPr>
    </xdr:pic>
    <xdr:clientData/>
  </xdr:oneCellAnchor>
  <xdr:oneCellAnchor>
    <xdr:from>
      <xdr:col>1</xdr:col>
      <xdr:colOff>1933575</xdr:colOff>
      <xdr:row>30</xdr:row>
      <xdr:rowOff>9525</xdr:rowOff>
    </xdr:from>
    <xdr:ext cx="0" cy="295275"/>
    <xdr:pic>
      <xdr:nvPicPr>
        <xdr:cNvPr id="237" name="ctl00_logoimage" descr="Danfoss Logo"/>
        <xdr:cNvPicPr>
          <a:picLocks noChangeAspect="1" noChangeArrowheads="1"/>
        </xdr:cNvPicPr>
      </xdr:nvPicPr>
      <xdr:blipFill>
        <a:blip r:embed="rId1"/>
        <a:srcRect/>
        <a:stretch>
          <a:fillRect/>
        </a:stretch>
      </xdr:blipFill>
      <xdr:spPr>
        <a:xfrm>
          <a:off x="2619375" y="4733925"/>
          <a:ext cx="0" cy="295275"/>
        </a:xfrm>
        <a:prstGeom prst="rect">
          <a:avLst/>
        </a:prstGeom>
        <a:noFill/>
        <a:ln w="9525">
          <a:noFill/>
          <a:miter lim="800000"/>
          <a:headEnd/>
          <a:tailEnd/>
        </a:ln>
      </xdr:spPr>
    </xdr:pic>
    <xdr:clientData/>
  </xdr:oneCellAnchor>
  <xdr:oneCellAnchor>
    <xdr:from>
      <xdr:col>1</xdr:col>
      <xdr:colOff>1933575</xdr:colOff>
      <xdr:row>31</xdr:row>
      <xdr:rowOff>9525</xdr:rowOff>
    </xdr:from>
    <xdr:ext cx="0" cy="295275"/>
    <xdr:pic>
      <xdr:nvPicPr>
        <xdr:cNvPr id="238" name="ctl00_logoimage" descr="Danfoss Logo"/>
        <xdr:cNvPicPr>
          <a:picLocks noChangeAspect="1" noChangeArrowheads="1"/>
        </xdr:cNvPicPr>
      </xdr:nvPicPr>
      <xdr:blipFill>
        <a:blip r:embed="rId1"/>
        <a:srcRect/>
        <a:stretch>
          <a:fillRect/>
        </a:stretch>
      </xdr:blipFill>
      <xdr:spPr>
        <a:xfrm>
          <a:off x="2619375" y="4876800"/>
          <a:ext cx="0" cy="295275"/>
        </a:xfrm>
        <a:prstGeom prst="rect">
          <a:avLst/>
        </a:prstGeom>
        <a:noFill/>
        <a:ln w="9525">
          <a:noFill/>
          <a:miter lim="800000"/>
          <a:headEnd/>
          <a:tailEnd/>
        </a:ln>
      </xdr:spPr>
    </xdr:pic>
    <xdr:clientData/>
  </xdr:oneCellAnchor>
  <xdr:oneCellAnchor>
    <xdr:from>
      <xdr:col>1</xdr:col>
      <xdr:colOff>1933575</xdr:colOff>
      <xdr:row>32</xdr:row>
      <xdr:rowOff>9525</xdr:rowOff>
    </xdr:from>
    <xdr:ext cx="0" cy="295275"/>
    <xdr:pic>
      <xdr:nvPicPr>
        <xdr:cNvPr id="239" name="ctl00_logoimage" descr="Danfoss Logo"/>
        <xdr:cNvPicPr>
          <a:picLocks noChangeAspect="1" noChangeArrowheads="1"/>
        </xdr:cNvPicPr>
      </xdr:nvPicPr>
      <xdr:blipFill>
        <a:blip r:embed="rId1"/>
        <a:srcRect/>
        <a:stretch>
          <a:fillRect/>
        </a:stretch>
      </xdr:blipFill>
      <xdr:spPr>
        <a:xfrm>
          <a:off x="2619375" y="5019675"/>
          <a:ext cx="0" cy="295275"/>
        </a:xfrm>
        <a:prstGeom prst="rect">
          <a:avLst/>
        </a:prstGeom>
        <a:noFill/>
        <a:ln w="9525">
          <a:noFill/>
          <a:miter lim="800000"/>
          <a:headEnd/>
          <a:tailEnd/>
        </a:ln>
      </xdr:spPr>
    </xdr:pic>
    <xdr:clientData/>
  </xdr:oneCellAnchor>
  <xdr:oneCellAnchor>
    <xdr:from>
      <xdr:col>1</xdr:col>
      <xdr:colOff>1933575</xdr:colOff>
      <xdr:row>33</xdr:row>
      <xdr:rowOff>9525</xdr:rowOff>
    </xdr:from>
    <xdr:ext cx="0" cy="295275"/>
    <xdr:pic>
      <xdr:nvPicPr>
        <xdr:cNvPr id="240" name="ctl00_logoimage" descr="Danfoss Logo"/>
        <xdr:cNvPicPr>
          <a:picLocks noChangeAspect="1" noChangeArrowheads="1"/>
        </xdr:cNvPicPr>
      </xdr:nvPicPr>
      <xdr:blipFill>
        <a:blip r:embed="rId1"/>
        <a:srcRect/>
        <a:stretch>
          <a:fillRect/>
        </a:stretch>
      </xdr:blipFill>
      <xdr:spPr>
        <a:xfrm>
          <a:off x="2619375" y="5162550"/>
          <a:ext cx="0" cy="295275"/>
        </a:xfrm>
        <a:prstGeom prst="rect">
          <a:avLst/>
        </a:prstGeom>
        <a:noFill/>
        <a:ln w="9525">
          <a:noFill/>
          <a:miter lim="800000"/>
          <a:headEnd/>
          <a:tailEnd/>
        </a:ln>
      </xdr:spPr>
    </xdr:pic>
    <xdr:clientData/>
  </xdr:oneCellAnchor>
  <xdr:oneCellAnchor>
    <xdr:from>
      <xdr:col>1</xdr:col>
      <xdr:colOff>1933575</xdr:colOff>
      <xdr:row>34</xdr:row>
      <xdr:rowOff>9525</xdr:rowOff>
    </xdr:from>
    <xdr:ext cx="0" cy="295275"/>
    <xdr:pic>
      <xdr:nvPicPr>
        <xdr:cNvPr id="241" name="ctl00_logoimage" descr="Danfoss Logo"/>
        <xdr:cNvPicPr>
          <a:picLocks noChangeAspect="1" noChangeArrowheads="1"/>
        </xdr:cNvPicPr>
      </xdr:nvPicPr>
      <xdr:blipFill>
        <a:blip r:embed="rId1"/>
        <a:srcRect/>
        <a:stretch>
          <a:fillRect/>
        </a:stretch>
      </xdr:blipFill>
      <xdr:spPr>
        <a:xfrm>
          <a:off x="2619375" y="5305425"/>
          <a:ext cx="0" cy="295275"/>
        </a:xfrm>
        <a:prstGeom prst="rect">
          <a:avLst/>
        </a:prstGeom>
        <a:noFill/>
        <a:ln w="9525">
          <a:noFill/>
          <a:miter lim="800000"/>
          <a:headEnd/>
          <a:tailEnd/>
        </a:ln>
      </xdr:spPr>
    </xdr:pic>
    <xdr:clientData/>
  </xdr:oneCellAnchor>
  <xdr:oneCellAnchor>
    <xdr:from>
      <xdr:col>1</xdr:col>
      <xdr:colOff>1933575</xdr:colOff>
      <xdr:row>35</xdr:row>
      <xdr:rowOff>9525</xdr:rowOff>
    </xdr:from>
    <xdr:ext cx="0" cy="295275"/>
    <xdr:pic>
      <xdr:nvPicPr>
        <xdr:cNvPr id="242" name="ctl00_logoimage" descr="Danfoss Logo"/>
        <xdr:cNvPicPr>
          <a:picLocks noChangeAspect="1" noChangeArrowheads="1"/>
        </xdr:cNvPicPr>
      </xdr:nvPicPr>
      <xdr:blipFill>
        <a:blip r:embed="rId1"/>
        <a:srcRect/>
        <a:stretch>
          <a:fillRect/>
        </a:stretch>
      </xdr:blipFill>
      <xdr:spPr>
        <a:xfrm>
          <a:off x="2619375" y="5448300"/>
          <a:ext cx="0" cy="295275"/>
        </a:xfrm>
        <a:prstGeom prst="rect">
          <a:avLst/>
        </a:prstGeom>
        <a:noFill/>
        <a:ln w="9525">
          <a:noFill/>
          <a:miter lim="800000"/>
          <a:headEnd/>
          <a:tailEnd/>
        </a:ln>
      </xdr:spPr>
    </xdr:pic>
    <xdr:clientData/>
  </xdr:oneCellAnchor>
  <xdr:oneCellAnchor>
    <xdr:from>
      <xdr:col>1</xdr:col>
      <xdr:colOff>1933575</xdr:colOff>
      <xdr:row>36</xdr:row>
      <xdr:rowOff>9525</xdr:rowOff>
    </xdr:from>
    <xdr:ext cx="0" cy="295275"/>
    <xdr:pic>
      <xdr:nvPicPr>
        <xdr:cNvPr id="243" name="ctl00_logoimage" descr="Danfoss Logo"/>
        <xdr:cNvPicPr>
          <a:picLocks noChangeAspect="1" noChangeArrowheads="1"/>
        </xdr:cNvPicPr>
      </xdr:nvPicPr>
      <xdr:blipFill>
        <a:blip r:embed="rId1"/>
        <a:srcRect/>
        <a:stretch>
          <a:fillRect/>
        </a:stretch>
      </xdr:blipFill>
      <xdr:spPr>
        <a:xfrm>
          <a:off x="2619375" y="5591175"/>
          <a:ext cx="0" cy="295275"/>
        </a:xfrm>
        <a:prstGeom prst="rect">
          <a:avLst/>
        </a:prstGeom>
        <a:noFill/>
        <a:ln w="9525">
          <a:noFill/>
          <a:miter lim="800000"/>
          <a:headEnd/>
          <a:tailEnd/>
        </a:ln>
      </xdr:spPr>
    </xdr:pic>
    <xdr:clientData/>
  </xdr:oneCellAnchor>
  <xdr:oneCellAnchor>
    <xdr:from>
      <xdr:col>1</xdr:col>
      <xdr:colOff>1933575</xdr:colOff>
      <xdr:row>37</xdr:row>
      <xdr:rowOff>9525</xdr:rowOff>
    </xdr:from>
    <xdr:ext cx="0" cy="295275"/>
    <xdr:pic>
      <xdr:nvPicPr>
        <xdr:cNvPr id="244" name="ctl00_logoimage" descr="Danfoss Logo"/>
        <xdr:cNvPicPr>
          <a:picLocks noChangeAspect="1" noChangeArrowheads="1"/>
        </xdr:cNvPicPr>
      </xdr:nvPicPr>
      <xdr:blipFill>
        <a:blip r:embed="rId1"/>
        <a:srcRect/>
        <a:stretch>
          <a:fillRect/>
        </a:stretch>
      </xdr:blipFill>
      <xdr:spPr>
        <a:xfrm>
          <a:off x="2619375" y="5734050"/>
          <a:ext cx="0" cy="295275"/>
        </a:xfrm>
        <a:prstGeom prst="rect">
          <a:avLst/>
        </a:prstGeom>
        <a:noFill/>
        <a:ln w="9525">
          <a:noFill/>
          <a:miter lim="800000"/>
          <a:headEnd/>
          <a:tailEnd/>
        </a:ln>
      </xdr:spPr>
    </xdr:pic>
    <xdr:clientData/>
  </xdr:oneCellAnchor>
  <xdr:oneCellAnchor>
    <xdr:from>
      <xdr:col>1</xdr:col>
      <xdr:colOff>1933575</xdr:colOff>
      <xdr:row>38</xdr:row>
      <xdr:rowOff>9525</xdr:rowOff>
    </xdr:from>
    <xdr:ext cx="0" cy="295275"/>
    <xdr:pic>
      <xdr:nvPicPr>
        <xdr:cNvPr id="245" name="ctl00_logoimage" descr="Danfoss Logo"/>
        <xdr:cNvPicPr>
          <a:picLocks noChangeAspect="1" noChangeArrowheads="1"/>
        </xdr:cNvPicPr>
      </xdr:nvPicPr>
      <xdr:blipFill>
        <a:blip r:embed="rId1"/>
        <a:srcRect/>
        <a:stretch>
          <a:fillRect/>
        </a:stretch>
      </xdr:blipFill>
      <xdr:spPr>
        <a:xfrm>
          <a:off x="2619375" y="5876925"/>
          <a:ext cx="0" cy="295275"/>
        </a:xfrm>
        <a:prstGeom prst="rect">
          <a:avLst/>
        </a:prstGeom>
        <a:noFill/>
        <a:ln w="9525">
          <a:noFill/>
          <a:miter lim="800000"/>
          <a:headEnd/>
          <a:tailEnd/>
        </a:ln>
      </xdr:spPr>
    </xdr:pic>
    <xdr:clientData/>
  </xdr:oneCellAnchor>
  <xdr:oneCellAnchor>
    <xdr:from>
      <xdr:col>1</xdr:col>
      <xdr:colOff>1933575</xdr:colOff>
      <xdr:row>39</xdr:row>
      <xdr:rowOff>9525</xdr:rowOff>
    </xdr:from>
    <xdr:ext cx="0" cy="295275"/>
    <xdr:pic>
      <xdr:nvPicPr>
        <xdr:cNvPr id="246" name="ctl00_logoimage" descr="Danfoss Logo"/>
        <xdr:cNvPicPr>
          <a:picLocks noChangeAspect="1" noChangeArrowheads="1"/>
        </xdr:cNvPicPr>
      </xdr:nvPicPr>
      <xdr:blipFill>
        <a:blip r:embed="rId1"/>
        <a:srcRect/>
        <a:stretch>
          <a:fillRect/>
        </a:stretch>
      </xdr:blipFill>
      <xdr:spPr>
        <a:xfrm>
          <a:off x="2619375" y="6019800"/>
          <a:ext cx="0" cy="295275"/>
        </a:xfrm>
        <a:prstGeom prst="rect">
          <a:avLst/>
        </a:prstGeom>
        <a:noFill/>
        <a:ln w="9525">
          <a:noFill/>
          <a:miter lim="800000"/>
          <a:headEnd/>
          <a:tailEnd/>
        </a:ln>
      </xdr:spPr>
    </xdr:pic>
    <xdr:clientData/>
  </xdr:oneCellAnchor>
  <xdr:oneCellAnchor>
    <xdr:from>
      <xdr:col>1</xdr:col>
      <xdr:colOff>1933575</xdr:colOff>
      <xdr:row>40</xdr:row>
      <xdr:rowOff>9525</xdr:rowOff>
    </xdr:from>
    <xdr:ext cx="0" cy="295275"/>
    <xdr:pic>
      <xdr:nvPicPr>
        <xdr:cNvPr id="247" name="ctl00_logoimage" descr="Danfoss Logo"/>
        <xdr:cNvPicPr>
          <a:picLocks noChangeAspect="1" noChangeArrowheads="1"/>
        </xdr:cNvPicPr>
      </xdr:nvPicPr>
      <xdr:blipFill>
        <a:blip r:embed="rId1"/>
        <a:srcRect/>
        <a:stretch>
          <a:fillRect/>
        </a:stretch>
      </xdr:blipFill>
      <xdr:spPr>
        <a:xfrm>
          <a:off x="2619375" y="6162675"/>
          <a:ext cx="0" cy="295275"/>
        </a:xfrm>
        <a:prstGeom prst="rect">
          <a:avLst/>
        </a:prstGeom>
        <a:noFill/>
        <a:ln w="9525">
          <a:noFill/>
          <a:miter lim="800000"/>
          <a:headEnd/>
          <a:tailEnd/>
        </a:ln>
      </xdr:spPr>
    </xdr:pic>
    <xdr:clientData/>
  </xdr:oneCellAnchor>
  <xdr:oneCellAnchor>
    <xdr:from>
      <xdr:col>1</xdr:col>
      <xdr:colOff>1933575</xdr:colOff>
      <xdr:row>41</xdr:row>
      <xdr:rowOff>9525</xdr:rowOff>
    </xdr:from>
    <xdr:ext cx="0" cy="295275"/>
    <xdr:pic>
      <xdr:nvPicPr>
        <xdr:cNvPr id="248" name="ctl00_logoimage" descr="Danfoss Logo"/>
        <xdr:cNvPicPr>
          <a:picLocks noChangeAspect="1" noChangeArrowheads="1"/>
        </xdr:cNvPicPr>
      </xdr:nvPicPr>
      <xdr:blipFill>
        <a:blip r:embed="rId1"/>
        <a:srcRect/>
        <a:stretch>
          <a:fillRect/>
        </a:stretch>
      </xdr:blipFill>
      <xdr:spPr>
        <a:xfrm>
          <a:off x="2619375" y="6305550"/>
          <a:ext cx="0" cy="295275"/>
        </a:xfrm>
        <a:prstGeom prst="rect">
          <a:avLst/>
        </a:prstGeom>
        <a:noFill/>
        <a:ln w="9525">
          <a:noFill/>
          <a:miter lim="800000"/>
          <a:headEnd/>
          <a:tailEnd/>
        </a:ln>
      </xdr:spPr>
    </xdr:pic>
    <xdr:clientData/>
  </xdr:oneCellAnchor>
  <xdr:oneCellAnchor>
    <xdr:from>
      <xdr:col>1</xdr:col>
      <xdr:colOff>1933575</xdr:colOff>
      <xdr:row>42</xdr:row>
      <xdr:rowOff>9525</xdr:rowOff>
    </xdr:from>
    <xdr:ext cx="0" cy="295275"/>
    <xdr:pic>
      <xdr:nvPicPr>
        <xdr:cNvPr id="249" name="ctl00_logoimage" descr="Danfoss Logo"/>
        <xdr:cNvPicPr>
          <a:picLocks noChangeAspect="1" noChangeArrowheads="1"/>
        </xdr:cNvPicPr>
      </xdr:nvPicPr>
      <xdr:blipFill>
        <a:blip r:embed="rId1"/>
        <a:srcRect/>
        <a:stretch>
          <a:fillRect/>
        </a:stretch>
      </xdr:blipFill>
      <xdr:spPr>
        <a:xfrm>
          <a:off x="2619375" y="6448425"/>
          <a:ext cx="0" cy="295275"/>
        </a:xfrm>
        <a:prstGeom prst="rect">
          <a:avLst/>
        </a:prstGeom>
        <a:noFill/>
        <a:ln w="9525">
          <a:noFill/>
          <a:miter lim="800000"/>
          <a:headEnd/>
          <a:tailEnd/>
        </a:ln>
      </xdr:spPr>
    </xdr:pic>
    <xdr:clientData/>
  </xdr:oneCellAnchor>
  <xdr:oneCellAnchor>
    <xdr:from>
      <xdr:col>1</xdr:col>
      <xdr:colOff>1933575</xdr:colOff>
      <xdr:row>43</xdr:row>
      <xdr:rowOff>9525</xdr:rowOff>
    </xdr:from>
    <xdr:ext cx="0" cy="295275"/>
    <xdr:pic>
      <xdr:nvPicPr>
        <xdr:cNvPr id="250" name="ctl00_logoimage" descr="Danfoss Logo"/>
        <xdr:cNvPicPr>
          <a:picLocks noChangeAspect="1" noChangeArrowheads="1"/>
        </xdr:cNvPicPr>
      </xdr:nvPicPr>
      <xdr:blipFill>
        <a:blip r:embed="rId1"/>
        <a:srcRect/>
        <a:stretch>
          <a:fillRect/>
        </a:stretch>
      </xdr:blipFill>
      <xdr:spPr>
        <a:xfrm>
          <a:off x="2619375" y="6591300"/>
          <a:ext cx="0" cy="295275"/>
        </a:xfrm>
        <a:prstGeom prst="rect">
          <a:avLst/>
        </a:prstGeom>
        <a:noFill/>
        <a:ln w="9525">
          <a:noFill/>
          <a:miter lim="800000"/>
          <a:headEnd/>
          <a:tailEnd/>
        </a:ln>
      </xdr:spPr>
    </xdr:pic>
    <xdr:clientData/>
  </xdr:oneCellAnchor>
  <xdr:oneCellAnchor>
    <xdr:from>
      <xdr:col>1</xdr:col>
      <xdr:colOff>1933575</xdr:colOff>
      <xdr:row>44</xdr:row>
      <xdr:rowOff>9525</xdr:rowOff>
    </xdr:from>
    <xdr:ext cx="0" cy="295275"/>
    <xdr:pic>
      <xdr:nvPicPr>
        <xdr:cNvPr id="251" name="ctl00_logoimage" descr="Danfoss Logo"/>
        <xdr:cNvPicPr>
          <a:picLocks noChangeAspect="1" noChangeArrowheads="1"/>
        </xdr:cNvPicPr>
      </xdr:nvPicPr>
      <xdr:blipFill>
        <a:blip r:embed="rId1"/>
        <a:srcRect/>
        <a:stretch>
          <a:fillRect/>
        </a:stretch>
      </xdr:blipFill>
      <xdr:spPr>
        <a:xfrm>
          <a:off x="2619375" y="6734175"/>
          <a:ext cx="0" cy="295275"/>
        </a:xfrm>
        <a:prstGeom prst="rect">
          <a:avLst/>
        </a:prstGeom>
        <a:noFill/>
        <a:ln w="9525">
          <a:noFill/>
          <a:miter lim="800000"/>
          <a:headEnd/>
          <a:tailEnd/>
        </a:ln>
      </xdr:spPr>
    </xdr:pic>
    <xdr:clientData/>
  </xdr:oneCellAnchor>
  <xdr:oneCellAnchor>
    <xdr:from>
      <xdr:col>1</xdr:col>
      <xdr:colOff>1933575</xdr:colOff>
      <xdr:row>45</xdr:row>
      <xdr:rowOff>9525</xdr:rowOff>
    </xdr:from>
    <xdr:ext cx="0" cy="295275"/>
    <xdr:pic>
      <xdr:nvPicPr>
        <xdr:cNvPr id="252" name="ctl00_logoimage" descr="Danfoss Logo"/>
        <xdr:cNvPicPr>
          <a:picLocks noChangeAspect="1" noChangeArrowheads="1"/>
        </xdr:cNvPicPr>
      </xdr:nvPicPr>
      <xdr:blipFill>
        <a:blip r:embed="rId1"/>
        <a:srcRect/>
        <a:stretch>
          <a:fillRect/>
        </a:stretch>
      </xdr:blipFill>
      <xdr:spPr>
        <a:xfrm>
          <a:off x="2619375" y="6877050"/>
          <a:ext cx="0" cy="295275"/>
        </a:xfrm>
        <a:prstGeom prst="rect">
          <a:avLst/>
        </a:prstGeom>
        <a:noFill/>
        <a:ln w="9525">
          <a:noFill/>
          <a:miter lim="800000"/>
          <a:headEnd/>
          <a:tailEnd/>
        </a:ln>
      </xdr:spPr>
    </xdr:pic>
    <xdr:clientData/>
  </xdr:oneCellAnchor>
  <xdr:oneCellAnchor>
    <xdr:from>
      <xdr:col>1</xdr:col>
      <xdr:colOff>1933575</xdr:colOff>
      <xdr:row>46</xdr:row>
      <xdr:rowOff>9525</xdr:rowOff>
    </xdr:from>
    <xdr:ext cx="0" cy="295275"/>
    <xdr:pic>
      <xdr:nvPicPr>
        <xdr:cNvPr id="253" name="ctl00_logoimage" descr="Danfoss Logo"/>
        <xdr:cNvPicPr>
          <a:picLocks noChangeAspect="1" noChangeArrowheads="1"/>
        </xdr:cNvPicPr>
      </xdr:nvPicPr>
      <xdr:blipFill>
        <a:blip r:embed="rId1"/>
        <a:srcRect/>
        <a:stretch>
          <a:fillRect/>
        </a:stretch>
      </xdr:blipFill>
      <xdr:spPr>
        <a:xfrm>
          <a:off x="2619375" y="7019925"/>
          <a:ext cx="0" cy="295275"/>
        </a:xfrm>
        <a:prstGeom prst="rect">
          <a:avLst/>
        </a:prstGeom>
        <a:noFill/>
        <a:ln w="9525">
          <a:noFill/>
          <a:miter lim="800000"/>
          <a:headEnd/>
          <a:tailEnd/>
        </a:ln>
      </xdr:spPr>
    </xdr:pic>
    <xdr:clientData/>
  </xdr:oneCellAnchor>
  <xdr:oneCellAnchor>
    <xdr:from>
      <xdr:col>1</xdr:col>
      <xdr:colOff>1933575</xdr:colOff>
      <xdr:row>47</xdr:row>
      <xdr:rowOff>9525</xdr:rowOff>
    </xdr:from>
    <xdr:ext cx="0" cy="295275"/>
    <xdr:pic>
      <xdr:nvPicPr>
        <xdr:cNvPr id="254" name="ctl00_logoimage" descr="Danfoss Logo"/>
        <xdr:cNvPicPr>
          <a:picLocks noChangeAspect="1" noChangeArrowheads="1"/>
        </xdr:cNvPicPr>
      </xdr:nvPicPr>
      <xdr:blipFill>
        <a:blip r:embed="rId1"/>
        <a:srcRect/>
        <a:stretch>
          <a:fillRect/>
        </a:stretch>
      </xdr:blipFill>
      <xdr:spPr>
        <a:xfrm>
          <a:off x="2619375" y="7162800"/>
          <a:ext cx="0" cy="295275"/>
        </a:xfrm>
        <a:prstGeom prst="rect">
          <a:avLst/>
        </a:prstGeom>
        <a:noFill/>
        <a:ln w="9525">
          <a:noFill/>
          <a:miter lim="800000"/>
          <a:headEnd/>
          <a:tailEnd/>
        </a:ln>
      </xdr:spPr>
    </xdr:pic>
    <xdr:clientData/>
  </xdr:oneCellAnchor>
  <xdr:oneCellAnchor>
    <xdr:from>
      <xdr:col>1</xdr:col>
      <xdr:colOff>1933575</xdr:colOff>
      <xdr:row>49</xdr:row>
      <xdr:rowOff>0</xdr:rowOff>
    </xdr:from>
    <xdr:ext cx="0" cy="295275"/>
    <xdr:pic>
      <xdr:nvPicPr>
        <xdr:cNvPr id="255" name="ctl00_logoimage" descr="Danfoss Logo"/>
        <xdr:cNvPicPr>
          <a:picLocks noChangeAspect="1" noChangeArrowheads="1"/>
        </xdr:cNvPicPr>
      </xdr:nvPicPr>
      <xdr:blipFill>
        <a:blip r:embed="rId1"/>
        <a:srcRect/>
        <a:stretch>
          <a:fillRect/>
        </a:stretch>
      </xdr:blipFill>
      <xdr:spPr>
        <a:xfrm>
          <a:off x="2619375" y="7439025"/>
          <a:ext cx="0" cy="295275"/>
        </a:xfrm>
        <a:prstGeom prst="rect">
          <a:avLst/>
        </a:prstGeom>
        <a:noFill/>
        <a:ln w="9525">
          <a:noFill/>
          <a:miter lim="800000"/>
          <a:headEnd/>
          <a:tailEnd/>
        </a:ln>
      </xdr:spPr>
    </xdr:pic>
    <xdr:clientData/>
  </xdr:oneCellAnchor>
  <xdr:oneCellAnchor>
    <xdr:from>
      <xdr:col>1</xdr:col>
      <xdr:colOff>1933575</xdr:colOff>
      <xdr:row>49</xdr:row>
      <xdr:rowOff>9525</xdr:rowOff>
    </xdr:from>
    <xdr:ext cx="0" cy="295275"/>
    <xdr:pic>
      <xdr:nvPicPr>
        <xdr:cNvPr id="256" name="ctl00_logoimage" descr="Danfoss Logo"/>
        <xdr:cNvPicPr>
          <a:picLocks noChangeAspect="1" noChangeArrowheads="1"/>
        </xdr:cNvPicPr>
      </xdr:nvPicPr>
      <xdr:blipFill>
        <a:blip r:embed="rId1"/>
        <a:srcRect/>
        <a:stretch>
          <a:fillRect/>
        </a:stretch>
      </xdr:blipFill>
      <xdr:spPr>
        <a:xfrm>
          <a:off x="2619375" y="7448550"/>
          <a:ext cx="0" cy="295275"/>
        </a:xfrm>
        <a:prstGeom prst="rect">
          <a:avLst/>
        </a:prstGeom>
        <a:noFill/>
        <a:ln w="9525">
          <a:noFill/>
          <a:miter lim="800000"/>
          <a:headEnd/>
          <a:tailEnd/>
        </a:ln>
      </xdr:spPr>
    </xdr:pic>
    <xdr:clientData/>
  </xdr:oneCellAnchor>
  <xdr:oneCellAnchor>
    <xdr:from>
      <xdr:col>1</xdr:col>
      <xdr:colOff>1933575</xdr:colOff>
      <xdr:row>50</xdr:row>
      <xdr:rowOff>9525</xdr:rowOff>
    </xdr:from>
    <xdr:ext cx="0" cy="295275"/>
    <xdr:pic>
      <xdr:nvPicPr>
        <xdr:cNvPr id="257" name="ctl00_logoimage" descr="Danfoss Logo"/>
        <xdr:cNvPicPr>
          <a:picLocks noChangeAspect="1" noChangeArrowheads="1"/>
        </xdr:cNvPicPr>
      </xdr:nvPicPr>
      <xdr:blipFill>
        <a:blip r:embed="rId1"/>
        <a:srcRect/>
        <a:stretch>
          <a:fillRect/>
        </a:stretch>
      </xdr:blipFill>
      <xdr:spPr>
        <a:xfrm>
          <a:off x="2619375" y="7591425"/>
          <a:ext cx="0" cy="295275"/>
        </a:xfrm>
        <a:prstGeom prst="rect">
          <a:avLst/>
        </a:prstGeom>
        <a:noFill/>
        <a:ln w="9525">
          <a:noFill/>
          <a:miter lim="800000"/>
          <a:headEnd/>
          <a:tailEnd/>
        </a:ln>
      </xdr:spPr>
    </xdr:pic>
    <xdr:clientData/>
  </xdr:oneCellAnchor>
  <xdr:oneCellAnchor>
    <xdr:from>
      <xdr:col>1</xdr:col>
      <xdr:colOff>1933575</xdr:colOff>
      <xdr:row>51</xdr:row>
      <xdr:rowOff>9525</xdr:rowOff>
    </xdr:from>
    <xdr:ext cx="0" cy="295275"/>
    <xdr:pic>
      <xdr:nvPicPr>
        <xdr:cNvPr id="258" name="ctl00_logoimage" descr="Danfoss Logo"/>
        <xdr:cNvPicPr>
          <a:picLocks noChangeAspect="1" noChangeArrowheads="1"/>
        </xdr:cNvPicPr>
      </xdr:nvPicPr>
      <xdr:blipFill>
        <a:blip r:embed="rId1"/>
        <a:srcRect/>
        <a:stretch>
          <a:fillRect/>
        </a:stretch>
      </xdr:blipFill>
      <xdr:spPr>
        <a:xfrm>
          <a:off x="2619375" y="7734300"/>
          <a:ext cx="0" cy="295275"/>
        </a:xfrm>
        <a:prstGeom prst="rect">
          <a:avLst/>
        </a:prstGeom>
        <a:noFill/>
        <a:ln w="9525">
          <a:noFill/>
          <a:miter lim="800000"/>
          <a:headEnd/>
          <a:tailEnd/>
        </a:ln>
      </xdr:spPr>
    </xdr:pic>
    <xdr:clientData/>
  </xdr:oneCellAnchor>
  <xdr:oneCellAnchor>
    <xdr:from>
      <xdr:col>1</xdr:col>
      <xdr:colOff>1933575</xdr:colOff>
      <xdr:row>52</xdr:row>
      <xdr:rowOff>9525</xdr:rowOff>
    </xdr:from>
    <xdr:ext cx="0" cy="295275"/>
    <xdr:pic>
      <xdr:nvPicPr>
        <xdr:cNvPr id="259" name="ctl00_logoimage" descr="Danfoss Logo"/>
        <xdr:cNvPicPr>
          <a:picLocks noChangeAspect="1" noChangeArrowheads="1"/>
        </xdr:cNvPicPr>
      </xdr:nvPicPr>
      <xdr:blipFill>
        <a:blip r:embed="rId1"/>
        <a:srcRect/>
        <a:stretch>
          <a:fillRect/>
        </a:stretch>
      </xdr:blipFill>
      <xdr:spPr>
        <a:xfrm>
          <a:off x="2619375" y="7877175"/>
          <a:ext cx="0" cy="295275"/>
        </a:xfrm>
        <a:prstGeom prst="rect">
          <a:avLst/>
        </a:prstGeom>
        <a:noFill/>
        <a:ln w="9525">
          <a:noFill/>
          <a:miter lim="800000"/>
          <a:headEnd/>
          <a:tailEnd/>
        </a:ln>
      </xdr:spPr>
    </xdr:pic>
    <xdr:clientData/>
  </xdr:oneCellAnchor>
  <xdr:oneCellAnchor>
    <xdr:from>
      <xdr:col>1</xdr:col>
      <xdr:colOff>1933575</xdr:colOff>
      <xdr:row>57</xdr:row>
      <xdr:rowOff>9525</xdr:rowOff>
    </xdr:from>
    <xdr:ext cx="0" cy="295275"/>
    <xdr:pic>
      <xdr:nvPicPr>
        <xdr:cNvPr id="260" name="ctl00_logoimage" descr="Danfoss Logo"/>
        <xdr:cNvPicPr>
          <a:picLocks noChangeAspect="1" noChangeArrowheads="1"/>
        </xdr:cNvPicPr>
      </xdr:nvPicPr>
      <xdr:blipFill>
        <a:blip r:embed="rId1"/>
        <a:srcRect/>
        <a:stretch>
          <a:fillRect/>
        </a:stretch>
      </xdr:blipFill>
      <xdr:spPr>
        <a:xfrm>
          <a:off x="2619375" y="8591550"/>
          <a:ext cx="0" cy="295275"/>
        </a:xfrm>
        <a:prstGeom prst="rect">
          <a:avLst/>
        </a:prstGeom>
        <a:noFill/>
        <a:ln w="9525">
          <a:noFill/>
          <a:miter lim="800000"/>
          <a:headEnd/>
          <a:tailEnd/>
        </a:ln>
      </xdr:spPr>
    </xdr:pic>
    <xdr:clientData/>
  </xdr:oneCellAnchor>
  <xdr:oneCellAnchor>
    <xdr:from>
      <xdr:col>1</xdr:col>
      <xdr:colOff>1933575</xdr:colOff>
      <xdr:row>58</xdr:row>
      <xdr:rowOff>9525</xdr:rowOff>
    </xdr:from>
    <xdr:ext cx="0" cy="295275"/>
    <xdr:pic>
      <xdr:nvPicPr>
        <xdr:cNvPr id="261" name="ctl00_logoimage" descr="Danfoss Logo"/>
        <xdr:cNvPicPr>
          <a:picLocks noChangeAspect="1" noChangeArrowheads="1"/>
        </xdr:cNvPicPr>
      </xdr:nvPicPr>
      <xdr:blipFill>
        <a:blip r:embed="rId1"/>
        <a:srcRect/>
        <a:stretch>
          <a:fillRect/>
        </a:stretch>
      </xdr:blipFill>
      <xdr:spPr>
        <a:xfrm>
          <a:off x="2619375" y="8734425"/>
          <a:ext cx="0" cy="295275"/>
        </a:xfrm>
        <a:prstGeom prst="rect">
          <a:avLst/>
        </a:prstGeom>
        <a:noFill/>
        <a:ln w="9525">
          <a:noFill/>
          <a:miter lim="800000"/>
          <a:headEnd/>
          <a:tailEnd/>
        </a:ln>
      </xdr:spPr>
    </xdr:pic>
    <xdr:clientData/>
  </xdr:oneCellAnchor>
  <xdr:oneCellAnchor>
    <xdr:from>
      <xdr:col>1</xdr:col>
      <xdr:colOff>1933575</xdr:colOff>
      <xdr:row>59</xdr:row>
      <xdr:rowOff>9525</xdr:rowOff>
    </xdr:from>
    <xdr:ext cx="0" cy="295275"/>
    <xdr:pic>
      <xdr:nvPicPr>
        <xdr:cNvPr id="262" name="ctl00_logoimage" descr="Danfoss Logo"/>
        <xdr:cNvPicPr>
          <a:picLocks noChangeAspect="1" noChangeArrowheads="1"/>
        </xdr:cNvPicPr>
      </xdr:nvPicPr>
      <xdr:blipFill>
        <a:blip r:embed="rId1"/>
        <a:srcRect/>
        <a:stretch>
          <a:fillRect/>
        </a:stretch>
      </xdr:blipFill>
      <xdr:spPr>
        <a:xfrm>
          <a:off x="2619375" y="8877300"/>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263"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63</xdr:row>
      <xdr:rowOff>0</xdr:rowOff>
    </xdr:from>
    <xdr:ext cx="0" cy="295275"/>
    <xdr:pic>
      <xdr:nvPicPr>
        <xdr:cNvPr id="264" name="ctl00_logoimage" descr="Danfoss Logo"/>
        <xdr:cNvPicPr>
          <a:picLocks noChangeAspect="1" noChangeArrowheads="1"/>
        </xdr:cNvPicPr>
      </xdr:nvPicPr>
      <xdr:blipFill>
        <a:blip r:embed="rId1"/>
        <a:srcRect/>
        <a:stretch>
          <a:fillRect/>
        </a:stretch>
      </xdr:blipFill>
      <xdr:spPr>
        <a:xfrm>
          <a:off x="2619375" y="9439275"/>
          <a:ext cx="0" cy="295275"/>
        </a:xfrm>
        <a:prstGeom prst="rect">
          <a:avLst/>
        </a:prstGeom>
        <a:noFill/>
        <a:ln w="9525">
          <a:noFill/>
          <a:miter lim="800000"/>
          <a:headEnd/>
          <a:tailEnd/>
        </a:ln>
      </xdr:spPr>
    </xdr:pic>
    <xdr:clientData/>
  </xdr:oneCellAnchor>
  <xdr:oneCellAnchor>
    <xdr:from>
      <xdr:col>1</xdr:col>
      <xdr:colOff>1933575</xdr:colOff>
      <xdr:row>65</xdr:row>
      <xdr:rowOff>9525</xdr:rowOff>
    </xdr:from>
    <xdr:ext cx="0" cy="295275"/>
    <xdr:pic>
      <xdr:nvPicPr>
        <xdr:cNvPr id="265" name="ctl00_logoimage" descr="Danfoss Logo"/>
        <xdr:cNvPicPr>
          <a:picLocks noChangeAspect="1" noChangeArrowheads="1"/>
        </xdr:cNvPicPr>
      </xdr:nvPicPr>
      <xdr:blipFill>
        <a:blip r:embed="rId1"/>
        <a:srcRect/>
        <a:stretch>
          <a:fillRect/>
        </a:stretch>
      </xdr:blipFill>
      <xdr:spPr>
        <a:xfrm>
          <a:off x="2619375" y="9734550"/>
          <a:ext cx="0" cy="295275"/>
        </a:xfrm>
        <a:prstGeom prst="rect">
          <a:avLst/>
        </a:prstGeom>
        <a:noFill/>
        <a:ln w="9525">
          <a:noFill/>
          <a:miter lim="800000"/>
          <a:headEnd/>
          <a:tailEnd/>
        </a:ln>
      </xdr:spPr>
    </xdr:pic>
    <xdr:clientData/>
  </xdr:oneCellAnchor>
  <xdr:oneCellAnchor>
    <xdr:from>
      <xdr:col>1</xdr:col>
      <xdr:colOff>1933575</xdr:colOff>
      <xdr:row>69</xdr:row>
      <xdr:rowOff>0</xdr:rowOff>
    </xdr:from>
    <xdr:ext cx="0" cy="295275"/>
    <xdr:pic>
      <xdr:nvPicPr>
        <xdr:cNvPr id="266" name="ctl00_logoimage" descr="Danfoss Logo"/>
        <xdr:cNvPicPr>
          <a:picLocks noChangeAspect="1" noChangeArrowheads="1"/>
        </xdr:cNvPicPr>
      </xdr:nvPicPr>
      <xdr:blipFill>
        <a:blip r:embed="rId1"/>
        <a:srcRect/>
        <a:stretch>
          <a:fillRect/>
        </a:stretch>
      </xdr:blipFill>
      <xdr:spPr>
        <a:xfrm>
          <a:off x="2619375" y="10296525"/>
          <a:ext cx="0" cy="295275"/>
        </a:xfrm>
        <a:prstGeom prst="rect">
          <a:avLst/>
        </a:prstGeom>
        <a:noFill/>
        <a:ln w="9525">
          <a:noFill/>
          <a:miter lim="800000"/>
          <a:headEnd/>
          <a:tailEnd/>
        </a:ln>
      </xdr:spPr>
    </xdr:pic>
    <xdr:clientData/>
  </xdr:oneCellAnchor>
  <xdr:oneCellAnchor>
    <xdr:from>
      <xdr:col>1</xdr:col>
      <xdr:colOff>1933575</xdr:colOff>
      <xdr:row>69</xdr:row>
      <xdr:rowOff>0</xdr:rowOff>
    </xdr:from>
    <xdr:ext cx="0" cy="295275"/>
    <xdr:pic>
      <xdr:nvPicPr>
        <xdr:cNvPr id="267" name="ctl00_logoimage" descr="Danfoss Logo"/>
        <xdr:cNvPicPr>
          <a:picLocks noChangeAspect="1" noChangeArrowheads="1"/>
        </xdr:cNvPicPr>
      </xdr:nvPicPr>
      <xdr:blipFill>
        <a:blip r:embed="rId1"/>
        <a:srcRect/>
        <a:stretch>
          <a:fillRect/>
        </a:stretch>
      </xdr:blipFill>
      <xdr:spPr>
        <a:xfrm>
          <a:off x="2619375" y="10296525"/>
          <a:ext cx="0" cy="295275"/>
        </a:xfrm>
        <a:prstGeom prst="rect">
          <a:avLst/>
        </a:prstGeom>
        <a:noFill/>
        <a:ln w="9525">
          <a:noFill/>
          <a:miter lim="800000"/>
          <a:headEnd/>
          <a:tailEnd/>
        </a:ln>
      </xdr:spPr>
    </xdr:pic>
    <xdr:clientData/>
  </xdr:oneCellAnchor>
  <xdr:oneCellAnchor>
    <xdr:from>
      <xdr:col>1</xdr:col>
      <xdr:colOff>1933575</xdr:colOff>
      <xdr:row>69</xdr:row>
      <xdr:rowOff>0</xdr:rowOff>
    </xdr:from>
    <xdr:ext cx="0" cy="295275"/>
    <xdr:pic>
      <xdr:nvPicPr>
        <xdr:cNvPr id="268" name="ctl00_logoimage" descr="Danfoss Logo"/>
        <xdr:cNvPicPr>
          <a:picLocks noChangeAspect="1" noChangeArrowheads="1"/>
        </xdr:cNvPicPr>
      </xdr:nvPicPr>
      <xdr:blipFill>
        <a:blip r:embed="rId1"/>
        <a:srcRect/>
        <a:stretch>
          <a:fillRect/>
        </a:stretch>
      </xdr:blipFill>
      <xdr:spPr>
        <a:xfrm>
          <a:off x="2619375" y="10296525"/>
          <a:ext cx="0" cy="295275"/>
        </a:xfrm>
        <a:prstGeom prst="rect">
          <a:avLst/>
        </a:prstGeom>
        <a:noFill/>
        <a:ln w="9525">
          <a:noFill/>
          <a:miter lim="800000"/>
          <a:headEnd/>
          <a:tailEnd/>
        </a:ln>
      </xdr:spPr>
    </xdr:pic>
    <xdr:clientData/>
  </xdr:oneCellAnchor>
  <xdr:oneCellAnchor>
    <xdr:from>
      <xdr:col>1</xdr:col>
      <xdr:colOff>1933575</xdr:colOff>
      <xdr:row>69</xdr:row>
      <xdr:rowOff>0</xdr:rowOff>
    </xdr:from>
    <xdr:ext cx="0" cy="295275"/>
    <xdr:pic>
      <xdr:nvPicPr>
        <xdr:cNvPr id="269" name="ctl00_logoimage" descr="Danfoss Logo"/>
        <xdr:cNvPicPr>
          <a:picLocks noChangeAspect="1" noChangeArrowheads="1"/>
        </xdr:cNvPicPr>
      </xdr:nvPicPr>
      <xdr:blipFill>
        <a:blip r:embed="rId1"/>
        <a:srcRect/>
        <a:stretch>
          <a:fillRect/>
        </a:stretch>
      </xdr:blipFill>
      <xdr:spPr>
        <a:xfrm>
          <a:off x="2619375" y="10296525"/>
          <a:ext cx="0" cy="295275"/>
        </a:xfrm>
        <a:prstGeom prst="rect">
          <a:avLst/>
        </a:prstGeom>
        <a:noFill/>
        <a:ln w="9525">
          <a:noFill/>
          <a:miter lim="800000"/>
          <a:headEnd/>
          <a:tailEnd/>
        </a:ln>
      </xdr:spPr>
    </xdr:pic>
    <xdr:clientData/>
  </xdr:oneCellAnchor>
  <xdr:oneCellAnchor>
    <xdr:from>
      <xdr:col>1</xdr:col>
      <xdr:colOff>1933575</xdr:colOff>
      <xdr:row>69</xdr:row>
      <xdr:rowOff>0</xdr:rowOff>
    </xdr:from>
    <xdr:ext cx="0" cy="295275"/>
    <xdr:pic>
      <xdr:nvPicPr>
        <xdr:cNvPr id="270" name="ctl00_logoimage" descr="Danfoss Logo"/>
        <xdr:cNvPicPr>
          <a:picLocks noChangeAspect="1" noChangeArrowheads="1"/>
        </xdr:cNvPicPr>
      </xdr:nvPicPr>
      <xdr:blipFill>
        <a:blip r:embed="rId1"/>
        <a:srcRect/>
        <a:stretch>
          <a:fillRect/>
        </a:stretch>
      </xdr:blipFill>
      <xdr:spPr>
        <a:xfrm>
          <a:off x="2619375" y="10296525"/>
          <a:ext cx="0" cy="295275"/>
        </a:xfrm>
        <a:prstGeom prst="rect">
          <a:avLst/>
        </a:prstGeom>
        <a:noFill/>
        <a:ln w="9525">
          <a:noFill/>
          <a:miter lim="800000"/>
          <a:headEnd/>
          <a:tailEnd/>
        </a:ln>
      </xdr:spPr>
    </xdr:pic>
    <xdr:clientData/>
  </xdr:oneCellAnchor>
  <xdr:oneCellAnchor>
    <xdr:from>
      <xdr:col>1</xdr:col>
      <xdr:colOff>1933575</xdr:colOff>
      <xdr:row>69</xdr:row>
      <xdr:rowOff>0</xdr:rowOff>
    </xdr:from>
    <xdr:ext cx="0" cy="295275"/>
    <xdr:pic>
      <xdr:nvPicPr>
        <xdr:cNvPr id="271" name="ctl00_logoimage" descr="Danfoss Logo"/>
        <xdr:cNvPicPr>
          <a:picLocks noChangeAspect="1" noChangeArrowheads="1"/>
        </xdr:cNvPicPr>
      </xdr:nvPicPr>
      <xdr:blipFill>
        <a:blip r:embed="rId1"/>
        <a:srcRect/>
        <a:stretch>
          <a:fillRect/>
        </a:stretch>
      </xdr:blipFill>
      <xdr:spPr>
        <a:xfrm>
          <a:off x="2619375" y="10296525"/>
          <a:ext cx="0" cy="295275"/>
        </a:xfrm>
        <a:prstGeom prst="rect">
          <a:avLst/>
        </a:prstGeom>
        <a:noFill/>
        <a:ln w="9525">
          <a:noFill/>
          <a:miter lim="800000"/>
          <a:headEnd/>
          <a:tailEnd/>
        </a:ln>
      </xdr:spPr>
    </xdr:pic>
    <xdr:clientData/>
  </xdr:oneCellAnchor>
  <xdr:oneCellAnchor>
    <xdr:from>
      <xdr:col>1</xdr:col>
      <xdr:colOff>1933575</xdr:colOff>
      <xdr:row>69</xdr:row>
      <xdr:rowOff>9525</xdr:rowOff>
    </xdr:from>
    <xdr:ext cx="0" cy="295275"/>
    <xdr:pic>
      <xdr:nvPicPr>
        <xdr:cNvPr id="272" name="ctl00_logoimage" descr="Danfoss Logo"/>
        <xdr:cNvPicPr>
          <a:picLocks noChangeAspect="1" noChangeArrowheads="1"/>
        </xdr:cNvPicPr>
      </xdr:nvPicPr>
      <xdr:blipFill>
        <a:blip r:embed="rId1"/>
        <a:srcRect/>
        <a:stretch>
          <a:fillRect/>
        </a:stretch>
      </xdr:blipFill>
      <xdr:spPr>
        <a:xfrm>
          <a:off x="2619375" y="10306050"/>
          <a:ext cx="0" cy="295275"/>
        </a:xfrm>
        <a:prstGeom prst="rect">
          <a:avLst/>
        </a:prstGeom>
        <a:noFill/>
        <a:ln w="9525">
          <a:noFill/>
          <a:miter lim="800000"/>
          <a:headEnd/>
          <a:tailEnd/>
        </a:ln>
      </xdr:spPr>
    </xdr:pic>
    <xdr:clientData/>
  </xdr:oneCellAnchor>
  <xdr:oneCellAnchor>
    <xdr:from>
      <xdr:col>1</xdr:col>
      <xdr:colOff>1933575</xdr:colOff>
      <xdr:row>70</xdr:row>
      <xdr:rowOff>9525</xdr:rowOff>
    </xdr:from>
    <xdr:ext cx="0" cy="295275"/>
    <xdr:pic>
      <xdr:nvPicPr>
        <xdr:cNvPr id="273" name="ctl00_logoimage" descr="Danfoss Logo"/>
        <xdr:cNvPicPr>
          <a:picLocks noChangeAspect="1" noChangeArrowheads="1"/>
        </xdr:cNvPicPr>
      </xdr:nvPicPr>
      <xdr:blipFill>
        <a:blip r:embed="rId1"/>
        <a:srcRect/>
        <a:stretch>
          <a:fillRect/>
        </a:stretch>
      </xdr:blipFill>
      <xdr:spPr>
        <a:xfrm>
          <a:off x="2619375" y="10448925"/>
          <a:ext cx="0" cy="295275"/>
        </a:xfrm>
        <a:prstGeom prst="rect">
          <a:avLst/>
        </a:prstGeom>
        <a:noFill/>
        <a:ln w="9525">
          <a:noFill/>
          <a:miter lim="800000"/>
          <a:headEnd/>
          <a:tailEnd/>
        </a:ln>
      </xdr:spPr>
    </xdr:pic>
    <xdr:clientData/>
  </xdr:oneCellAnchor>
  <xdr:oneCellAnchor>
    <xdr:from>
      <xdr:col>1</xdr:col>
      <xdr:colOff>1933575</xdr:colOff>
      <xdr:row>71</xdr:row>
      <xdr:rowOff>0</xdr:rowOff>
    </xdr:from>
    <xdr:ext cx="0" cy="295275"/>
    <xdr:pic>
      <xdr:nvPicPr>
        <xdr:cNvPr id="274" name="ctl00_logoimage" descr="Danfoss Logo"/>
        <xdr:cNvPicPr>
          <a:picLocks noChangeAspect="1" noChangeArrowheads="1"/>
        </xdr:cNvPicPr>
      </xdr:nvPicPr>
      <xdr:blipFill>
        <a:blip r:embed="rId1"/>
        <a:srcRect/>
        <a:stretch>
          <a:fillRect/>
        </a:stretch>
      </xdr:blipFill>
      <xdr:spPr>
        <a:xfrm>
          <a:off x="2619375" y="10617200"/>
          <a:ext cx="0" cy="295275"/>
        </a:xfrm>
        <a:prstGeom prst="rect">
          <a:avLst/>
        </a:prstGeom>
        <a:noFill/>
        <a:ln w="9525">
          <a:noFill/>
          <a:miter lim="800000"/>
          <a:headEnd/>
          <a:tailEnd/>
        </a:ln>
      </xdr:spPr>
    </xdr:pic>
    <xdr:clientData/>
  </xdr:oneCellAnchor>
  <xdr:oneCellAnchor>
    <xdr:from>
      <xdr:col>1</xdr:col>
      <xdr:colOff>1933575</xdr:colOff>
      <xdr:row>71</xdr:row>
      <xdr:rowOff>0</xdr:rowOff>
    </xdr:from>
    <xdr:ext cx="0" cy="295275"/>
    <xdr:pic>
      <xdr:nvPicPr>
        <xdr:cNvPr id="275" name="ctl00_logoimage" descr="Danfoss Logo"/>
        <xdr:cNvPicPr>
          <a:picLocks noChangeAspect="1" noChangeArrowheads="1"/>
        </xdr:cNvPicPr>
      </xdr:nvPicPr>
      <xdr:blipFill>
        <a:blip r:embed="rId1"/>
        <a:srcRect/>
        <a:stretch>
          <a:fillRect/>
        </a:stretch>
      </xdr:blipFill>
      <xdr:spPr>
        <a:xfrm>
          <a:off x="2619375" y="10617200"/>
          <a:ext cx="0" cy="295275"/>
        </a:xfrm>
        <a:prstGeom prst="rect">
          <a:avLst/>
        </a:prstGeom>
        <a:noFill/>
        <a:ln w="9525">
          <a:noFill/>
          <a:miter lim="800000"/>
          <a:headEnd/>
          <a:tailEnd/>
        </a:ln>
      </xdr:spPr>
    </xdr:pic>
    <xdr:clientData/>
  </xdr:oneCellAnchor>
  <xdr:oneCellAnchor>
    <xdr:from>
      <xdr:col>1</xdr:col>
      <xdr:colOff>1933575</xdr:colOff>
      <xdr:row>71</xdr:row>
      <xdr:rowOff>0</xdr:rowOff>
    </xdr:from>
    <xdr:ext cx="0" cy="295275"/>
    <xdr:pic>
      <xdr:nvPicPr>
        <xdr:cNvPr id="276" name="ctl00_logoimage" descr="Danfoss Logo"/>
        <xdr:cNvPicPr>
          <a:picLocks noChangeAspect="1" noChangeArrowheads="1"/>
        </xdr:cNvPicPr>
      </xdr:nvPicPr>
      <xdr:blipFill>
        <a:blip r:embed="rId1"/>
        <a:srcRect/>
        <a:stretch>
          <a:fillRect/>
        </a:stretch>
      </xdr:blipFill>
      <xdr:spPr>
        <a:xfrm>
          <a:off x="2619375" y="10617200"/>
          <a:ext cx="0" cy="295275"/>
        </a:xfrm>
        <a:prstGeom prst="rect">
          <a:avLst/>
        </a:prstGeom>
        <a:noFill/>
        <a:ln w="9525">
          <a:noFill/>
          <a:miter lim="800000"/>
          <a:headEnd/>
          <a:tailEnd/>
        </a:ln>
      </xdr:spPr>
    </xdr:pic>
    <xdr:clientData/>
  </xdr:oneCellAnchor>
  <xdr:oneCellAnchor>
    <xdr:from>
      <xdr:col>1</xdr:col>
      <xdr:colOff>1933575</xdr:colOff>
      <xdr:row>71</xdr:row>
      <xdr:rowOff>0</xdr:rowOff>
    </xdr:from>
    <xdr:ext cx="0" cy="295275"/>
    <xdr:pic>
      <xdr:nvPicPr>
        <xdr:cNvPr id="277" name="ctl00_logoimage" descr="Danfoss Logo"/>
        <xdr:cNvPicPr>
          <a:picLocks noChangeAspect="1" noChangeArrowheads="1"/>
        </xdr:cNvPicPr>
      </xdr:nvPicPr>
      <xdr:blipFill>
        <a:blip r:embed="rId1"/>
        <a:srcRect/>
        <a:stretch>
          <a:fillRect/>
        </a:stretch>
      </xdr:blipFill>
      <xdr:spPr>
        <a:xfrm>
          <a:off x="2619375" y="10617200"/>
          <a:ext cx="0" cy="295275"/>
        </a:xfrm>
        <a:prstGeom prst="rect">
          <a:avLst/>
        </a:prstGeom>
        <a:noFill/>
        <a:ln w="9525">
          <a:noFill/>
          <a:miter lim="800000"/>
          <a:headEnd/>
          <a:tailEnd/>
        </a:ln>
      </xdr:spPr>
    </xdr:pic>
    <xdr:clientData/>
  </xdr:oneCellAnchor>
  <xdr:oneCellAnchor>
    <xdr:from>
      <xdr:col>1</xdr:col>
      <xdr:colOff>1933575</xdr:colOff>
      <xdr:row>71</xdr:row>
      <xdr:rowOff>9525</xdr:rowOff>
    </xdr:from>
    <xdr:ext cx="0" cy="295275"/>
    <xdr:pic>
      <xdr:nvPicPr>
        <xdr:cNvPr id="278" name="ctl00_logoimage" descr="Danfoss Logo"/>
        <xdr:cNvPicPr>
          <a:picLocks noChangeAspect="1" noChangeArrowheads="1"/>
        </xdr:cNvPicPr>
      </xdr:nvPicPr>
      <xdr:blipFill>
        <a:blip r:embed="rId1"/>
        <a:srcRect/>
        <a:stretch>
          <a:fillRect/>
        </a:stretch>
      </xdr:blipFill>
      <xdr:spPr>
        <a:xfrm>
          <a:off x="2619375" y="10626725"/>
          <a:ext cx="0" cy="295275"/>
        </a:xfrm>
        <a:prstGeom prst="rect">
          <a:avLst/>
        </a:prstGeom>
        <a:noFill/>
        <a:ln w="9525">
          <a:noFill/>
          <a:miter lim="800000"/>
          <a:headEnd/>
          <a:tailEnd/>
        </a:ln>
      </xdr:spPr>
    </xdr:pic>
    <xdr:clientData/>
  </xdr:oneCellAnchor>
  <xdr:oneCellAnchor>
    <xdr:from>
      <xdr:col>1</xdr:col>
      <xdr:colOff>1933575</xdr:colOff>
      <xdr:row>72</xdr:row>
      <xdr:rowOff>9525</xdr:rowOff>
    </xdr:from>
    <xdr:ext cx="0" cy="295275"/>
    <xdr:pic>
      <xdr:nvPicPr>
        <xdr:cNvPr id="279" name="ctl00_logoimage" descr="Danfoss Logo"/>
        <xdr:cNvPicPr>
          <a:picLocks noChangeAspect="1" noChangeArrowheads="1"/>
        </xdr:cNvPicPr>
      </xdr:nvPicPr>
      <xdr:blipFill>
        <a:blip r:embed="rId1"/>
        <a:srcRect/>
        <a:stretch>
          <a:fillRect/>
        </a:stretch>
      </xdr:blipFill>
      <xdr:spPr>
        <a:xfrm>
          <a:off x="2619375" y="10917555"/>
          <a:ext cx="0" cy="295275"/>
        </a:xfrm>
        <a:prstGeom prst="rect">
          <a:avLst/>
        </a:prstGeom>
        <a:noFill/>
        <a:ln w="9525">
          <a:noFill/>
          <a:miter lim="800000"/>
          <a:headEnd/>
          <a:tailEnd/>
        </a:ln>
      </xdr:spPr>
    </xdr:pic>
    <xdr:clientData/>
  </xdr:oneCellAnchor>
  <xdr:oneCellAnchor>
    <xdr:from>
      <xdr:col>1</xdr:col>
      <xdr:colOff>1933575</xdr:colOff>
      <xdr:row>73</xdr:row>
      <xdr:rowOff>9525</xdr:rowOff>
    </xdr:from>
    <xdr:ext cx="0" cy="295275"/>
    <xdr:pic>
      <xdr:nvPicPr>
        <xdr:cNvPr id="280" name="ctl00_logoimage" descr="Danfoss Logo"/>
        <xdr:cNvPicPr>
          <a:picLocks noChangeAspect="1" noChangeArrowheads="1"/>
        </xdr:cNvPicPr>
      </xdr:nvPicPr>
      <xdr:blipFill>
        <a:blip r:embed="rId1"/>
        <a:srcRect/>
        <a:stretch>
          <a:fillRect/>
        </a:stretch>
      </xdr:blipFill>
      <xdr:spPr>
        <a:xfrm>
          <a:off x="2619375" y="11208385"/>
          <a:ext cx="0" cy="295275"/>
        </a:xfrm>
        <a:prstGeom prst="rect">
          <a:avLst/>
        </a:prstGeom>
        <a:noFill/>
        <a:ln w="9525">
          <a:noFill/>
          <a:miter lim="800000"/>
          <a:headEnd/>
          <a:tailEnd/>
        </a:ln>
      </xdr:spPr>
    </xdr:pic>
    <xdr:clientData/>
  </xdr:oneCellAnchor>
  <xdr:oneCellAnchor>
    <xdr:from>
      <xdr:col>1</xdr:col>
      <xdr:colOff>1933575</xdr:colOff>
      <xdr:row>74</xdr:row>
      <xdr:rowOff>9525</xdr:rowOff>
    </xdr:from>
    <xdr:ext cx="0" cy="295275"/>
    <xdr:pic>
      <xdr:nvPicPr>
        <xdr:cNvPr id="281" name="ctl00_logoimage" descr="Danfoss Logo"/>
        <xdr:cNvPicPr>
          <a:picLocks noChangeAspect="1" noChangeArrowheads="1"/>
        </xdr:cNvPicPr>
      </xdr:nvPicPr>
      <xdr:blipFill>
        <a:blip r:embed="rId1"/>
        <a:srcRect/>
        <a:stretch>
          <a:fillRect/>
        </a:stretch>
      </xdr:blipFill>
      <xdr:spPr>
        <a:xfrm>
          <a:off x="2619375" y="11499215"/>
          <a:ext cx="0" cy="295275"/>
        </a:xfrm>
        <a:prstGeom prst="rect">
          <a:avLst/>
        </a:prstGeom>
        <a:noFill/>
        <a:ln w="9525">
          <a:noFill/>
          <a:miter lim="800000"/>
          <a:headEnd/>
          <a:tailEnd/>
        </a:ln>
      </xdr:spPr>
    </xdr:pic>
    <xdr:clientData/>
  </xdr:oneCellAnchor>
  <xdr:oneCellAnchor>
    <xdr:from>
      <xdr:col>1</xdr:col>
      <xdr:colOff>1933575</xdr:colOff>
      <xdr:row>75</xdr:row>
      <xdr:rowOff>9525</xdr:rowOff>
    </xdr:from>
    <xdr:ext cx="0" cy="295275"/>
    <xdr:pic>
      <xdr:nvPicPr>
        <xdr:cNvPr id="282" name="ctl00_logoimage" descr="Danfoss Logo"/>
        <xdr:cNvPicPr>
          <a:picLocks noChangeAspect="1" noChangeArrowheads="1"/>
        </xdr:cNvPicPr>
      </xdr:nvPicPr>
      <xdr:blipFill>
        <a:blip r:embed="rId1"/>
        <a:srcRect/>
        <a:stretch>
          <a:fillRect/>
        </a:stretch>
      </xdr:blipFill>
      <xdr:spPr>
        <a:xfrm>
          <a:off x="2619375" y="11790045"/>
          <a:ext cx="0" cy="295275"/>
        </a:xfrm>
        <a:prstGeom prst="rect">
          <a:avLst/>
        </a:prstGeom>
        <a:noFill/>
        <a:ln w="9525">
          <a:noFill/>
          <a:miter lim="800000"/>
          <a:headEnd/>
          <a:tailEnd/>
        </a:ln>
      </xdr:spPr>
    </xdr:pic>
    <xdr:clientData/>
  </xdr:oneCellAnchor>
  <xdr:oneCellAnchor>
    <xdr:from>
      <xdr:col>1</xdr:col>
      <xdr:colOff>1933575</xdr:colOff>
      <xdr:row>76</xdr:row>
      <xdr:rowOff>9525</xdr:rowOff>
    </xdr:from>
    <xdr:ext cx="0" cy="295275"/>
    <xdr:pic>
      <xdr:nvPicPr>
        <xdr:cNvPr id="283" name="ctl00_logoimage" descr="Danfoss Logo"/>
        <xdr:cNvPicPr>
          <a:picLocks noChangeAspect="1" noChangeArrowheads="1"/>
        </xdr:cNvPicPr>
      </xdr:nvPicPr>
      <xdr:blipFill>
        <a:blip r:embed="rId1"/>
        <a:srcRect/>
        <a:stretch>
          <a:fillRect/>
        </a:stretch>
      </xdr:blipFill>
      <xdr:spPr>
        <a:xfrm>
          <a:off x="2619375" y="12080875"/>
          <a:ext cx="0" cy="295275"/>
        </a:xfrm>
        <a:prstGeom prst="rect">
          <a:avLst/>
        </a:prstGeom>
        <a:noFill/>
        <a:ln w="9525">
          <a:noFill/>
          <a:miter lim="800000"/>
          <a:headEnd/>
          <a:tailEnd/>
        </a:ln>
      </xdr:spPr>
    </xdr:pic>
    <xdr:clientData/>
  </xdr:oneCellAnchor>
  <xdr:oneCellAnchor>
    <xdr:from>
      <xdr:col>1</xdr:col>
      <xdr:colOff>1933575</xdr:colOff>
      <xdr:row>77</xdr:row>
      <xdr:rowOff>9525</xdr:rowOff>
    </xdr:from>
    <xdr:ext cx="0" cy="295275"/>
    <xdr:pic>
      <xdr:nvPicPr>
        <xdr:cNvPr id="284" name="ctl00_logoimage" descr="Danfoss Logo"/>
        <xdr:cNvPicPr>
          <a:picLocks noChangeAspect="1" noChangeArrowheads="1"/>
        </xdr:cNvPicPr>
      </xdr:nvPicPr>
      <xdr:blipFill>
        <a:blip r:embed="rId1"/>
        <a:srcRect/>
        <a:stretch>
          <a:fillRect/>
        </a:stretch>
      </xdr:blipFill>
      <xdr:spPr>
        <a:xfrm>
          <a:off x="2619375" y="12371705"/>
          <a:ext cx="0" cy="295275"/>
        </a:xfrm>
        <a:prstGeom prst="rect">
          <a:avLst/>
        </a:prstGeom>
        <a:noFill/>
        <a:ln w="9525">
          <a:noFill/>
          <a:miter lim="800000"/>
          <a:headEnd/>
          <a:tailEnd/>
        </a:ln>
      </xdr:spPr>
    </xdr:pic>
    <xdr:clientData/>
  </xdr:oneCellAnchor>
  <xdr:oneCellAnchor>
    <xdr:from>
      <xdr:col>1</xdr:col>
      <xdr:colOff>1933575</xdr:colOff>
      <xdr:row>78</xdr:row>
      <xdr:rowOff>0</xdr:rowOff>
    </xdr:from>
    <xdr:ext cx="0" cy="295275"/>
    <xdr:pic>
      <xdr:nvPicPr>
        <xdr:cNvPr id="285" name="ctl00_logoimage" descr="Danfoss Logo"/>
        <xdr:cNvPicPr>
          <a:picLocks noChangeAspect="1" noChangeArrowheads="1"/>
        </xdr:cNvPicPr>
      </xdr:nvPicPr>
      <xdr:blipFill>
        <a:blip r:embed="rId1"/>
        <a:srcRect/>
        <a:stretch>
          <a:fillRect/>
        </a:stretch>
      </xdr:blipFill>
      <xdr:spPr>
        <a:xfrm>
          <a:off x="2619375" y="12505055"/>
          <a:ext cx="0" cy="295275"/>
        </a:xfrm>
        <a:prstGeom prst="rect">
          <a:avLst/>
        </a:prstGeom>
        <a:noFill/>
        <a:ln w="9525">
          <a:noFill/>
          <a:miter lim="800000"/>
          <a:headEnd/>
          <a:tailEnd/>
        </a:ln>
      </xdr:spPr>
    </xdr:pic>
    <xdr:clientData/>
  </xdr:oneCellAnchor>
  <xdr:oneCellAnchor>
    <xdr:from>
      <xdr:col>1</xdr:col>
      <xdr:colOff>1933575</xdr:colOff>
      <xdr:row>78</xdr:row>
      <xdr:rowOff>0</xdr:rowOff>
    </xdr:from>
    <xdr:ext cx="0" cy="295275"/>
    <xdr:pic>
      <xdr:nvPicPr>
        <xdr:cNvPr id="286" name="ctl00_logoimage" descr="Danfoss Logo"/>
        <xdr:cNvPicPr>
          <a:picLocks noChangeAspect="1" noChangeArrowheads="1"/>
        </xdr:cNvPicPr>
      </xdr:nvPicPr>
      <xdr:blipFill>
        <a:blip r:embed="rId1"/>
        <a:srcRect/>
        <a:stretch>
          <a:fillRect/>
        </a:stretch>
      </xdr:blipFill>
      <xdr:spPr>
        <a:xfrm>
          <a:off x="2619375" y="12505055"/>
          <a:ext cx="0" cy="295275"/>
        </a:xfrm>
        <a:prstGeom prst="rect">
          <a:avLst/>
        </a:prstGeom>
        <a:noFill/>
        <a:ln w="9525">
          <a:noFill/>
          <a:miter lim="800000"/>
          <a:headEnd/>
          <a:tailEnd/>
        </a:ln>
      </xdr:spPr>
    </xdr:pic>
    <xdr:clientData/>
  </xdr:oneCellAnchor>
  <xdr:oneCellAnchor>
    <xdr:from>
      <xdr:col>1</xdr:col>
      <xdr:colOff>1933575</xdr:colOff>
      <xdr:row>78</xdr:row>
      <xdr:rowOff>9525</xdr:rowOff>
    </xdr:from>
    <xdr:ext cx="0" cy="295275"/>
    <xdr:pic>
      <xdr:nvPicPr>
        <xdr:cNvPr id="287" name="ctl00_logoimage" descr="Danfoss Logo"/>
        <xdr:cNvPicPr>
          <a:picLocks noChangeAspect="1" noChangeArrowheads="1"/>
        </xdr:cNvPicPr>
      </xdr:nvPicPr>
      <xdr:blipFill>
        <a:blip r:embed="rId1"/>
        <a:srcRect/>
        <a:stretch>
          <a:fillRect/>
        </a:stretch>
      </xdr:blipFill>
      <xdr:spPr>
        <a:xfrm>
          <a:off x="2619375" y="12514580"/>
          <a:ext cx="0" cy="295275"/>
        </a:xfrm>
        <a:prstGeom prst="rect">
          <a:avLst/>
        </a:prstGeom>
        <a:noFill/>
        <a:ln w="9525">
          <a:noFill/>
          <a:miter lim="800000"/>
          <a:headEnd/>
          <a:tailEnd/>
        </a:ln>
      </xdr:spPr>
    </xdr:pic>
    <xdr:clientData/>
  </xdr:oneCellAnchor>
  <xdr:oneCellAnchor>
    <xdr:from>
      <xdr:col>1</xdr:col>
      <xdr:colOff>1933575</xdr:colOff>
      <xdr:row>79</xdr:row>
      <xdr:rowOff>9525</xdr:rowOff>
    </xdr:from>
    <xdr:ext cx="0" cy="295275"/>
    <xdr:pic>
      <xdr:nvPicPr>
        <xdr:cNvPr id="288" name="ctl00_logoimage" descr="Danfoss Logo"/>
        <xdr:cNvPicPr>
          <a:picLocks noChangeAspect="1" noChangeArrowheads="1"/>
        </xdr:cNvPicPr>
      </xdr:nvPicPr>
      <xdr:blipFill>
        <a:blip r:embed="rId1"/>
        <a:srcRect/>
        <a:stretch>
          <a:fillRect/>
        </a:stretch>
      </xdr:blipFill>
      <xdr:spPr>
        <a:xfrm>
          <a:off x="2619375" y="12657455"/>
          <a:ext cx="0" cy="295275"/>
        </a:xfrm>
        <a:prstGeom prst="rect">
          <a:avLst/>
        </a:prstGeom>
        <a:noFill/>
        <a:ln w="9525">
          <a:noFill/>
          <a:miter lim="800000"/>
          <a:headEnd/>
          <a:tailEnd/>
        </a:ln>
      </xdr:spPr>
    </xdr:pic>
    <xdr:clientData/>
  </xdr:oneCellAnchor>
  <xdr:oneCellAnchor>
    <xdr:from>
      <xdr:col>1</xdr:col>
      <xdr:colOff>1933575</xdr:colOff>
      <xdr:row>80</xdr:row>
      <xdr:rowOff>9525</xdr:rowOff>
    </xdr:from>
    <xdr:ext cx="0" cy="295275"/>
    <xdr:pic>
      <xdr:nvPicPr>
        <xdr:cNvPr id="289" name="ctl00_logoimage" descr="Danfoss Logo"/>
        <xdr:cNvPicPr>
          <a:picLocks noChangeAspect="1" noChangeArrowheads="1"/>
        </xdr:cNvPicPr>
      </xdr:nvPicPr>
      <xdr:blipFill>
        <a:blip r:embed="rId1"/>
        <a:srcRect/>
        <a:stretch>
          <a:fillRect/>
        </a:stretch>
      </xdr:blipFill>
      <xdr:spPr>
        <a:xfrm>
          <a:off x="2619375" y="12800330"/>
          <a:ext cx="0" cy="295275"/>
        </a:xfrm>
        <a:prstGeom prst="rect">
          <a:avLst/>
        </a:prstGeom>
        <a:noFill/>
        <a:ln w="9525">
          <a:noFill/>
          <a:miter lim="800000"/>
          <a:headEnd/>
          <a:tailEnd/>
        </a:ln>
      </xdr:spPr>
    </xdr:pic>
    <xdr:clientData/>
  </xdr:oneCellAnchor>
  <xdr:oneCellAnchor>
    <xdr:from>
      <xdr:col>1</xdr:col>
      <xdr:colOff>1933575</xdr:colOff>
      <xdr:row>81</xdr:row>
      <xdr:rowOff>9525</xdr:rowOff>
    </xdr:from>
    <xdr:ext cx="0" cy="295275"/>
    <xdr:pic>
      <xdr:nvPicPr>
        <xdr:cNvPr id="290" name="ctl00_logoimage" descr="Danfoss Logo"/>
        <xdr:cNvPicPr>
          <a:picLocks noChangeAspect="1" noChangeArrowheads="1"/>
        </xdr:cNvPicPr>
      </xdr:nvPicPr>
      <xdr:blipFill>
        <a:blip r:embed="rId1"/>
        <a:srcRect/>
        <a:stretch>
          <a:fillRect/>
        </a:stretch>
      </xdr:blipFill>
      <xdr:spPr>
        <a:xfrm>
          <a:off x="2619375" y="12943205"/>
          <a:ext cx="0" cy="295275"/>
        </a:xfrm>
        <a:prstGeom prst="rect">
          <a:avLst/>
        </a:prstGeom>
        <a:noFill/>
        <a:ln w="9525">
          <a:noFill/>
          <a:miter lim="800000"/>
          <a:headEnd/>
          <a:tailEnd/>
        </a:ln>
      </xdr:spPr>
    </xdr:pic>
    <xdr:clientData/>
  </xdr:oneCellAnchor>
  <xdr:oneCellAnchor>
    <xdr:from>
      <xdr:col>1</xdr:col>
      <xdr:colOff>1933575</xdr:colOff>
      <xdr:row>82</xdr:row>
      <xdr:rowOff>9525</xdr:rowOff>
    </xdr:from>
    <xdr:ext cx="0" cy="295275"/>
    <xdr:pic>
      <xdr:nvPicPr>
        <xdr:cNvPr id="291" name="ctl00_logoimage" descr="Danfoss Logo"/>
        <xdr:cNvPicPr>
          <a:picLocks noChangeAspect="1" noChangeArrowheads="1"/>
        </xdr:cNvPicPr>
      </xdr:nvPicPr>
      <xdr:blipFill>
        <a:blip r:embed="rId1"/>
        <a:srcRect/>
        <a:stretch>
          <a:fillRect/>
        </a:stretch>
      </xdr:blipFill>
      <xdr:spPr>
        <a:xfrm>
          <a:off x="2619375" y="13086080"/>
          <a:ext cx="0" cy="295275"/>
        </a:xfrm>
        <a:prstGeom prst="rect">
          <a:avLst/>
        </a:prstGeom>
        <a:noFill/>
        <a:ln w="9525">
          <a:noFill/>
          <a:miter lim="800000"/>
          <a:headEnd/>
          <a:tailEnd/>
        </a:ln>
      </xdr:spPr>
    </xdr:pic>
    <xdr:clientData/>
  </xdr:oneCellAnchor>
  <xdr:oneCellAnchor>
    <xdr:from>
      <xdr:col>1</xdr:col>
      <xdr:colOff>1933575</xdr:colOff>
      <xdr:row>83</xdr:row>
      <xdr:rowOff>9525</xdr:rowOff>
    </xdr:from>
    <xdr:ext cx="0" cy="295275"/>
    <xdr:pic>
      <xdr:nvPicPr>
        <xdr:cNvPr id="292" name="ctl00_logoimage" descr="Danfoss Logo"/>
        <xdr:cNvPicPr>
          <a:picLocks noChangeAspect="1" noChangeArrowheads="1"/>
        </xdr:cNvPicPr>
      </xdr:nvPicPr>
      <xdr:blipFill>
        <a:blip r:embed="rId1"/>
        <a:srcRect/>
        <a:stretch>
          <a:fillRect/>
        </a:stretch>
      </xdr:blipFill>
      <xdr:spPr>
        <a:xfrm>
          <a:off x="2619375" y="13228955"/>
          <a:ext cx="0" cy="295275"/>
        </a:xfrm>
        <a:prstGeom prst="rect">
          <a:avLst/>
        </a:prstGeom>
        <a:noFill/>
        <a:ln w="9525">
          <a:noFill/>
          <a:miter lim="800000"/>
          <a:headEnd/>
          <a:tailEnd/>
        </a:ln>
      </xdr:spPr>
    </xdr:pic>
    <xdr:clientData/>
  </xdr:oneCellAnchor>
  <xdr:oneCellAnchor>
    <xdr:from>
      <xdr:col>1</xdr:col>
      <xdr:colOff>1933575</xdr:colOff>
      <xdr:row>84</xdr:row>
      <xdr:rowOff>9525</xdr:rowOff>
    </xdr:from>
    <xdr:ext cx="0" cy="295275"/>
    <xdr:pic>
      <xdr:nvPicPr>
        <xdr:cNvPr id="293" name="ctl00_logoimage" descr="Danfoss Logo"/>
        <xdr:cNvPicPr>
          <a:picLocks noChangeAspect="1" noChangeArrowheads="1"/>
        </xdr:cNvPicPr>
      </xdr:nvPicPr>
      <xdr:blipFill>
        <a:blip r:embed="rId1"/>
        <a:srcRect/>
        <a:stretch>
          <a:fillRect/>
        </a:stretch>
      </xdr:blipFill>
      <xdr:spPr>
        <a:xfrm>
          <a:off x="2619375" y="13371830"/>
          <a:ext cx="0" cy="295275"/>
        </a:xfrm>
        <a:prstGeom prst="rect">
          <a:avLst/>
        </a:prstGeom>
        <a:noFill/>
        <a:ln w="9525">
          <a:noFill/>
          <a:miter lim="800000"/>
          <a:headEnd/>
          <a:tailEnd/>
        </a:ln>
      </xdr:spPr>
    </xdr:pic>
    <xdr:clientData/>
  </xdr:oneCellAnchor>
  <xdr:oneCellAnchor>
    <xdr:from>
      <xdr:col>1</xdr:col>
      <xdr:colOff>1933575</xdr:colOff>
      <xdr:row>85</xdr:row>
      <xdr:rowOff>9525</xdr:rowOff>
    </xdr:from>
    <xdr:ext cx="0" cy="295275"/>
    <xdr:pic>
      <xdr:nvPicPr>
        <xdr:cNvPr id="294" name="ctl00_logoimage" descr="Danfoss Logo"/>
        <xdr:cNvPicPr>
          <a:picLocks noChangeAspect="1" noChangeArrowheads="1"/>
        </xdr:cNvPicPr>
      </xdr:nvPicPr>
      <xdr:blipFill>
        <a:blip r:embed="rId1"/>
        <a:srcRect/>
        <a:stretch>
          <a:fillRect/>
        </a:stretch>
      </xdr:blipFill>
      <xdr:spPr>
        <a:xfrm>
          <a:off x="2619375" y="13514705"/>
          <a:ext cx="0" cy="295275"/>
        </a:xfrm>
        <a:prstGeom prst="rect">
          <a:avLst/>
        </a:prstGeom>
        <a:noFill/>
        <a:ln w="9525">
          <a:noFill/>
          <a:miter lim="800000"/>
          <a:headEnd/>
          <a:tailEnd/>
        </a:ln>
      </xdr:spPr>
    </xdr:pic>
    <xdr:clientData/>
  </xdr:oneCellAnchor>
  <xdr:oneCellAnchor>
    <xdr:from>
      <xdr:col>1</xdr:col>
      <xdr:colOff>1933575</xdr:colOff>
      <xdr:row>89</xdr:row>
      <xdr:rowOff>9525</xdr:rowOff>
    </xdr:from>
    <xdr:ext cx="0" cy="295275"/>
    <xdr:pic>
      <xdr:nvPicPr>
        <xdr:cNvPr id="295" name="ctl00_logoimage" descr="Danfoss Logo"/>
        <xdr:cNvPicPr>
          <a:picLocks noChangeAspect="1" noChangeArrowheads="1"/>
        </xdr:cNvPicPr>
      </xdr:nvPicPr>
      <xdr:blipFill>
        <a:blip r:embed="rId1"/>
        <a:srcRect/>
        <a:stretch>
          <a:fillRect/>
        </a:stretch>
      </xdr:blipFill>
      <xdr:spPr>
        <a:xfrm>
          <a:off x="2619375" y="14086205"/>
          <a:ext cx="0" cy="295275"/>
        </a:xfrm>
        <a:prstGeom prst="rect">
          <a:avLst/>
        </a:prstGeom>
        <a:noFill/>
        <a:ln w="9525">
          <a:noFill/>
          <a:miter lim="800000"/>
          <a:headEnd/>
          <a:tailEnd/>
        </a:ln>
      </xdr:spPr>
    </xdr:pic>
    <xdr:clientData/>
  </xdr:oneCellAnchor>
  <xdr:oneCellAnchor>
    <xdr:from>
      <xdr:col>1</xdr:col>
      <xdr:colOff>1933575</xdr:colOff>
      <xdr:row>90</xdr:row>
      <xdr:rowOff>9525</xdr:rowOff>
    </xdr:from>
    <xdr:ext cx="0" cy="295275"/>
    <xdr:pic>
      <xdr:nvPicPr>
        <xdr:cNvPr id="296" name="ctl00_logoimage" descr="Danfoss Logo"/>
        <xdr:cNvPicPr>
          <a:picLocks noChangeAspect="1" noChangeArrowheads="1"/>
        </xdr:cNvPicPr>
      </xdr:nvPicPr>
      <xdr:blipFill>
        <a:blip r:embed="rId1"/>
        <a:srcRect/>
        <a:stretch>
          <a:fillRect/>
        </a:stretch>
      </xdr:blipFill>
      <xdr:spPr>
        <a:xfrm>
          <a:off x="2619375" y="14229080"/>
          <a:ext cx="0" cy="295275"/>
        </a:xfrm>
        <a:prstGeom prst="rect">
          <a:avLst/>
        </a:prstGeom>
        <a:noFill/>
        <a:ln w="9525">
          <a:noFill/>
          <a:miter lim="800000"/>
          <a:headEnd/>
          <a:tailEnd/>
        </a:ln>
      </xdr:spPr>
    </xdr:pic>
    <xdr:clientData/>
  </xdr:oneCellAnchor>
  <xdr:oneCellAnchor>
    <xdr:from>
      <xdr:col>1</xdr:col>
      <xdr:colOff>1933575</xdr:colOff>
      <xdr:row>91</xdr:row>
      <xdr:rowOff>9525</xdr:rowOff>
    </xdr:from>
    <xdr:ext cx="0" cy="295275"/>
    <xdr:pic>
      <xdr:nvPicPr>
        <xdr:cNvPr id="297" name="ctl00_logoimage" descr="Danfoss Logo"/>
        <xdr:cNvPicPr>
          <a:picLocks noChangeAspect="1" noChangeArrowheads="1"/>
        </xdr:cNvPicPr>
      </xdr:nvPicPr>
      <xdr:blipFill>
        <a:blip r:embed="rId1"/>
        <a:srcRect/>
        <a:stretch>
          <a:fillRect/>
        </a:stretch>
      </xdr:blipFill>
      <xdr:spPr>
        <a:xfrm>
          <a:off x="2619375" y="14371955"/>
          <a:ext cx="0" cy="295275"/>
        </a:xfrm>
        <a:prstGeom prst="rect">
          <a:avLst/>
        </a:prstGeom>
        <a:noFill/>
        <a:ln w="9525">
          <a:noFill/>
          <a:miter lim="800000"/>
          <a:headEnd/>
          <a:tailEnd/>
        </a:ln>
      </xdr:spPr>
    </xdr:pic>
    <xdr:clientData/>
  </xdr:oneCellAnchor>
  <xdr:oneCellAnchor>
    <xdr:from>
      <xdr:col>1</xdr:col>
      <xdr:colOff>1933575</xdr:colOff>
      <xdr:row>92</xdr:row>
      <xdr:rowOff>9525</xdr:rowOff>
    </xdr:from>
    <xdr:ext cx="0" cy="295275"/>
    <xdr:pic>
      <xdr:nvPicPr>
        <xdr:cNvPr id="298" name="ctl00_logoimage" descr="Danfoss Logo"/>
        <xdr:cNvPicPr>
          <a:picLocks noChangeAspect="1" noChangeArrowheads="1"/>
        </xdr:cNvPicPr>
      </xdr:nvPicPr>
      <xdr:blipFill>
        <a:blip r:embed="rId1"/>
        <a:srcRect/>
        <a:stretch>
          <a:fillRect/>
        </a:stretch>
      </xdr:blipFill>
      <xdr:spPr>
        <a:xfrm>
          <a:off x="2619375" y="14662785"/>
          <a:ext cx="0" cy="295275"/>
        </a:xfrm>
        <a:prstGeom prst="rect">
          <a:avLst/>
        </a:prstGeom>
        <a:noFill/>
        <a:ln w="9525">
          <a:noFill/>
          <a:miter lim="800000"/>
          <a:headEnd/>
          <a:tailEnd/>
        </a:ln>
      </xdr:spPr>
    </xdr:pic>
    <xdr:clientData/>
  </xdr:oneCellAnchor>
  <xdr:oneCellAnchor>
    <xdr:from>
      <xdr:col>1</xdr:col>
      <xdr:colOff>1933575</xdr:colOff>
      <xdr:row>93</xdr:row>
      <xdr:rowOff>9525</xdr:rowOff>
    </xdr:from>
    <xdr:ext cx="0" cy="295275"/>
    <xdr:pic>
      <xdr:nvPicPr>
        <xdr:cNvPr id="299" name="ctl00_logoimage" descr="Danfoss Logo"/>
        <xdr:cNvPicPr>
          <a:picLocks noChangeAspect="1" noChangeArrowheads="1"/>
        </xdr:cNvPicPr>
      </xdr:nvPicPr>
      <xdr:blipFill>
        <a:blip r:embed="rId1"/>
        <a:srcRect/>
        <a:stretch>
          <a:fillRect/>
        </a:stretch>
      </xdr:blipFill>
      <xdr:spPr>
        <a:xfrm>
          <a:off x="2619375" y="14953615"/>
          <a:ext cx="0" cy="295275"/>
        </a:xfrm>
        <a:prstGeom prst="rect">
          <a:avLst/>
        </a:prstGeom>
        <a:noFill/>
        <a:ln w="9525">
          <a:noFill/>
          <a:miter lim="800000"/>
          <a:headEnd/>
          <a:tailEnd/>
        </a:ln>
      </xdr:spPr>
    </xdr:pic>
    <xdr:clientData/>
  </xdr:oneCellAnchor>
  <xdr:oneCellAnchor>
    <xdr:from>
      <xdr:col>1</xdr:col>
      <xdr:colOff>1933575</xdr:colOff>
      <xdr:row>94</xdr:row>
      <xdr:rowOff>9525</xdr:rowOff>
    </xdr:from>
    <xdr:ext cx="0" cy="295275"/>
    <xdr:pic>
      <xdr:nvPicPr>
        <xdr:cNvPr id="300" name="ctl00_logoimage" descr="Danfoss Logo"/>
        <xdr:cNvPicPr>
          <a:picLocks noChangeAspect="1" noChangeArrowheads="1"/>
        </xdr:cNvPicPr>
      </xdr:nvPicPr>
      <xdr:blipFill>
        <a:blip r:embed="rId1"/>
        <a:srcRect/>
        <a:stretch>
          <a:fillRect/>
        </a:stretch>
      </xdr:blipFill>
      <xdr:spPr>
        <a:xfrm>
          <a:off x="2619375" y="15553690"/>
          <a:ext cx="0" cy="295275"/>
        </a:xfrm>
        <a:prstGeom prst="rect">
          <a:avLst/>
        </a:prstGeom>
        <a:noFill/>
        <a:ln w="9525">
          <a:noFill/>
          <a:miter lim="800000"/>
          <a:headEnd/>
          <a:tailEnd/>
        </a:ln>
      </xdr:spPr>
    </xdr:pic>
    <xdr:clientData/>
  </xdr:oneCellAnchor>
  <xdr:oneCellAnchor>
    <xdr:from>
      <xdr:col>1</xdr:col>
      <xdr:colOff>1933575</xdr:colOff>
      <xdr:row>95</xdr:row>
      <xdr:rowOff>9525</xdr:rowOff>
    </xdr:from>
    <xdr:ext cx="0" cy="295275"/>
    <xdr:pic>
      <xdr:nvPicPr>
        <xdr:cNvPr id="301" name="ctl00_logoimage" descr="Danfoss Logo"/>
        <xdr:cNvPicPr>
          <a:picLocks noChangeAspect="1" noChangeArrowheads="1"/>
        </xdr:cNvPicPr>
      </xdr:nvPicPr>
      <xdr:blipFill>
        <a:blip r:embed="rId1"/>
        <a:srcRect/>
        <a:stretch>
          <a:fillRect/>
        </a:stretch>
      </xdr:blipFill>
      <xdr:spPr>
        <a:xfrm>
          <a:off x="2619375" y="15844520"/>
          <a:ext cx="0" cy="295275"/>
        </a:xfrm>
        <a:prstGeom prst="rect">
          <a:avLst/>
        </a:prstGeom>
        <a:noFill/>
        <a:ln w="9525">
          <a:noFill/>
          <a:miter lim="800000"/>
          <a:headEnd/>
          <a:tailEnd/>
        </a:ln>
      </xdr:spPr>
    </xdr:pic>
    <xdr:clientData/>
  </xdr:oneCellAnchor>
  <xdr:oneCellAnchor>
    <xdr:from>
      <xdr:col>1</xdr:col>
      <xdr:colOff>1933575</xdr:colOff>
      <xdr:row>96</xdr:row>
      <xdr:rowOff>9525</xdr:rowOff>
    </xdr:from>
    <xdr:ext cx="0" cy="295275"/>
    <xdr:pic>
      <xdr:nvPicPr>
        <xdr:cNvPr id="302" name="ctl00_logoimage" descr="Danfoss Logo"/>
        <xdr:cNvPicPr>
          <a:picLocks noChangeAspect="1" noChangeArrowheads="1"/>
        </xdr:cNvPicPr>
      </xdr:nvPicPr>
      <xdr:blipFill>
        <a:blip r:embed="rId1"/>
        <a:srcRect/>
        <a:stretch>
          <a:fillRect/>
        </a:stretch>
      </xdr:blipFill>
      <xdr:spPr>
        <a:xfrm>
          <a:off x="2619375" y="16135350"/>
          <a:ext cx="0" cy="295275"/>
        </a:xfrm>
        <a:prstGeom prst="rect">
          <a:avLst/>
        </a:prstGeom>
        <a:noFill/>
        <a:ln w="9525">
          <a:noFill/>
          <a:miter lim="800000"/>
          <a:headEnd/>
          <a:tailEnd/>
        </a:ln>
      </xdr:spPr>
    </xdr:pic>
    <xdr:clientData/>
  </xdr:oneCellAnchor>
  <xdr:oneCellAnchor>
    <xdr:from>
      <xdr:col>1</xdr:col>
      <xdr:colOff>1933575</xdr:colOff>
      <xdr:row>98</xdr:row>
      <xdr:rowOff>9525</xdr:rowOff>
    </xdr:from>
    <xdr:ext cx="0" cy="295275"/>
    <xdr:pic>
      <xdr:nvPicPr>
        <xdr:cNvPr id="303" name="ctl00_logoimage" descr="Danfoss Logo"/>
        <xdr:cNvPicPr>
          <a:picLocks noChangeAspect="1" noChangeArrowheads="1"/>
        </xdr:cNvPicPr>
      </xdr:nvPicPr>
      <xdr:blipFill>
        <a:blip r:embed="rId1"/>
        <a:srcRect/>
        <a:stretch>
          <a:fillRect/>
        </a:stretch>
      </xdr:blipFill>
      <xdr:spPr>
        <a:xfrm>
          <a:off x="2619375" y="16717010"/>
          <a:ext cx="0" cy="295275"/>
        </a:xfrm>
        <a:prstGeom prst="rect">
          <a:avLst/>
        </a:prstGeom>
        <a:noFill/>
        <a:ln w="9525">
          <a:noFill/>
          <a:miter lim="800000"/>
          <a:headEnd/>
          <a:tailEnd/>
        </a:ln>
      </xdr:spPr>
    </xdr:pic>
    <xdr:clientData/>
  </xdr:oneCellAnchor>
  <xdr:oneCellAnchor>
    <xdr:from>
      <xdr:col>1</xdr:col>
      <xdr:colOff>1933575</xdr:colOff>
      <xdr:row>99</xdr:row>
      <xdr:rowOff>9525</xdr:rowOff>
    </xdr:from>
    <xdr:ext cx="0" cy="295275"/>
    <xdr:pic>
      <xdr:nvPicPr>
        <xdr:cNvPr id="304" name="ctl00_logoimage" descr="Danfoss Logo"/>
        <xdr:cNvPicPr>
          <a:picLocks noChangeAspect="1" noChangeArrowheads="1"/>
        </xdr:cNvPicPr>
      </xdr:nvPicPr>
      <xdr:blipFill>
        <a:blip r:embed="rId1"/>
        <a:srcRect/>
        <a:stretch>
          <a:fillRect/>
        </a:stretch>
      </xdr:blipFill>
      <xdr:spPr>
        <a:xfrm>
          <a:off x="2619375" y="17007840"/>
          <a:ext cx="0" cy="295275"/>
        </a:xfrm>
        <a:prstGeom prst="rect">
          <a:avLst/>
        </a:prstGeom>
        <a:noFill/>
        <a:ln w="9525">
          <a:noFill/>
          <a:miter lim="800000"/>
          <a:headEnd/>
          <a:tailEnd/>
        </a:ln>
      </xdr:spPr>
    </xdr:pic>
    <xdr:clientData/>
  </xdr:oneCellAnchor>
  <xdr:oneCellAnchor>
    <xdr:from>
      <xdr:col>1</xdr:col>
      <xdr:colOff>1933575</xdr:colOff>
      <xdr:row>100</xdr:row>
      <xdr:rowOff>9525</xdr:rowOff>
    </xdr:from>
    <xdr:ext cx="0" cy="295275"/>
    <xdr:pic>
      <xdr:nvPicPr>
        <xdr:cNvPr id="305" name="ctl00_logoimage" descr="Danfoss Logo"/>
        <xdr:cNvPicPr>
          <a:picLocks noChangeAspect="1" noChangeArrowheads="1"/>
        </xdr:cNvPicPr>
      </xdr:nvPicPr>
      <xdr:blipFill>
        <a:blip r:embed="rId1"/>
        <a:srcRect/>
        <a:stretch>
          <a:fillRect/>
        </a:stretch>
      </xdr:blipFill>
      <xdr:spPr>
        <a:xfrm>
          <a:off x="2619375" y="17298670"/>
          <a:ext cx="0" cy="295275"/>
        </a:xfrm>
        <a:prstGeom prst="rect">
          <a:avLst/>
        </a:prstGeom>
        <a:noFill/>
        <a:ln w="9525">
          <a:noFill/>
          <a:miter lim="800000"/>
          <a:headEnd/>
          <a:tailEnd/>
        </a:ln>
      </xdr:spPr>
    </xdr:pic>
    <xdr:clientData/>
  </xdr:oneCellAnchor>
  <xdr:oneCellAnchor>
    <xdr:from>
      <xdr:col>1</xdr:col>
      <xdr:colOff>1933575</xdr:colOff>
      <xdr:row>108</xdr:row>
      <xdr:rowOff>9525</xdr:rowOff>
    </xdr:from>
    <xdr:ext cx="0" cy="295275"/>
    <xdr:pic>
      <xdr:nvPicPr>
        <xdr:cNvPr id="306" name="ctl00_logoimage" descr="Danfoss Logo"/>
        <xdr:cNvPicPr>
          <a:picLocks noChangeAspect="1" noChangeArrowheads="1"/>
        </xdr:cNvPicPr>
      </xdr:nvPicPr>
      <xdr:blipFill>
        <a:blip r:embed="rId1"/>
        <a:srcRect/>
        <a:stretch>
          <a:fillRect/>
        </a:stretch>
      </xdr:blipFill>
      <xdr:spPr>
        <a:xfrm>
          <a:off x="2619375" y="18589625"/>
          <a:ext cx="0" cy="295275"/>
        </a:xfrm>
        <a:prstGeom prst="rect">
          <a:avLst/>
        </a:prstGeom>
        <a:noFill/>
        <a:ln w="9525">
          <a:noFill/>
          <a:miter lim="800000"/>
          <a:headEnd/>
          <a:tailEnd/>
        </a:ln>
      </xdr:spPr>
    </xdr:pic>
    <xdr:clientData/>
  </xdr:oneCellAnchor>
  <xdr:oneCellAnchor>
    <xdr:from>
      <xdr:col>1</xdr:col>
      <xdr:colOff>1933575</xdr:colOff>
      <xdr:row>109</xdr:row>
      <xdr:rowOff>9525</xdr:rowOff>
    </xdr:from>
    <xdr:ext cx="0" cy="295275"/>
    <xdr:pic>
      <xdr:nvPicPr>
        <xdr:cNvPr id="307" name="ctl00_logoimage" descr="Danfoss Logo"/>
        <xdr:cNvPicPr>
          <a:picLocks noChangeAspect="1" noChangeArrowheads="1"/>
        </xdr:cNvPicPr>
      </xdr:nvPicPr>
      <xdr:blipFill>
        <a:blip r:embed="rId1"/>
        <a:srcRect/>
        <a:stretch>
          <a:fillRect/>
        </a:stretch>
      </xdr:blipFill>
      <xdr:spPr>
        <a:xfrm>
          <a:off x="2619375" y="18732500"/>
          <a:ext cx="0" cy="295275"/>
        </a:xfrm>
        <a:prstGeom prst="rect">
          <a:avLst/>
        </a:prstGeom>
        <a:noFill/>
        <a:ln w="9525">
          <a:noFill/>
          <a:miter lim="800000"/>
          <a:headEnd/>
          <a:tailEnd/>
        </a:ln>
      </xdr:spPr>
    </xdr:pic>
    <xdr:clientData/>
  </xdr:oneCellAnchor>
  <xdr:oneCellAnchor>
    <xdr:from>
      <xdr:col>1</xdr:col>
      <xdr:colOff>1933575</xdr:colOff>
      <xdr:row>111</xdr:row>
      <xdr:rowOff>9525</xdr:rowOff>
    </xdr:from>
    <xdr:ext cx="0" cy="295275"/>
    <xdr:pic>
      <xdr:nvPicPr>
        <xdr:cNvPr id="308" name="ctl00_logoimage" descr="Danfoss Logo"/>
        <xdr:cNvPicPr>
          <a:picLocks noChangeAspect="1" noChangeArrowheads="1"/>
        </xdr:cNvPicPr>
      </xdr:nvPicPr>
      <xdr:blipFill>
        <a:blip r:embed="rId1"/>
        <a:srcRect/>
        <a:stretch>
          <a:fillRect/>
        </a:stretch>
      </xdr:blipFill>
      <xdr:spPr>
        <a:xfrm>
          <a:off x="2619375" y="19018250"/>
          <a:ext cx="0" cy="295275"/>
        </a:xfrm>
        <a:prstGeom prst="rect">
          <a:avLst/>
        </a:prstGeom>
        <a:noFill/>
        <a:ln w="9525">
          <a:noFill/>
          <a:miter lim="800000"/>
          <a:headEnd/>
          <a:tailEnd/>
        </a:ln>
      </xdr:spPr>
    </xdr:pic>
    <xdr:clientData/>
  </xdr:oneCellAnchor>
  <xdr:oneCellAnchor>
    <xdr:from>
      <xdr:col>1</xdr:col>
      <xdr:colOff>1933575</xdr:colOff>
      <xdr:row>112</xdr:row>
      <xdr:rowOff>9525</xdr:rowOff>
    </xdr:from>
    <xdr:ext cx="0" cy="295275"/>
    <xdr:pic>
      <xdr:nvPicPr>
        <xdr:cNvPr id="309" name="ctl00_logoimage" descr="Danfoss Logo"/>
        <xdr:cNvPicPr>
          <a:picLocks noChangeAspect="1" noChangeArrowheads="1"/>
        </xdr:cNvPicPr>
      </xdr:nvPicPr>
      <xdr:blipFill>
        <a:blip r:embed="rId1"/>
        <a:srcRect/>
        <a:stretch>
          <a:fillRect/>
        </a:stretch>
      </xdr:blipFill>
      <xdr:spPr>
        <a:xfrm>
          <a:off x="2619375" y="1916112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10"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11"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12"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13"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14"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15"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18"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19"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20"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21"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22"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23"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24"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25"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26"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27"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28"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29"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30"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31"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32"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33"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34"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35"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36"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37"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38"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39"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40"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41"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42"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43"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44"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45"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46"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47"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48"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49"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50"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51"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52"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53"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54"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55"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56"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57"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58"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59"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60"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61"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62"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363"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364"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365"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66"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67"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368"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369"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370"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371"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372"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373"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374"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114</xdr:row>
      <xdr:rowOff>0</xdr:rowOff>
    </xdr:from>
    <xdr:ext cx="0" cy="295275"/>
    <xdr:pic>
      <xdr:nvPicPr>
        <xdr:cNvPr id="375" name="ctl00_logoimage" descr="Danfoss Logo"/>
        <xdr:cNvPicPr>
          <a:picLocks noChangeAspect="1" noChangeArrowheads="1"/>
        </xdr:cNvPicPr>
      </xdr:nvPicPr>
      <xdr:blipFill>
        <a:blip r:embed="rId1"/>
        <a:srcRect/>
        <a:stretch>
          <a:fillRect/>
        </a:stretch>
      </xdr:blipFill>
      <xdr:spPr>
        <a:xfrm>
          <a:off x="2619375" y="19580225"/>
          <a:ext cx="0" cy="295275"/>
        </a:xfrm>
        <a:prstGeom prst="rect">
          <a:avLst/>
        </a:prstGeom>
        <a:noFill/>
        <a:ln w="9525">
          <a:noFill/>
          <a:miter lim="800000"/>
          <a:headEnd/>
          <a:tailEnd/>
        </a:ln>
      </xdr:spPr>
    </xdr:pic>
    <xdr:clientData/>
  </xdr:oneCellAnchor>
  <xdr:oneCellAnchor>
    <xdr:from>
      <xdr:col>1</xdr:col>
      <xdr:colOff>1933575</xdr:colOff>
      <xdr:row>114</xdr:row>
      <xdr:rowOff>0</xdr:rowOff>
    </xdr:from>
    <xdr:ext cx="0" cy="295275"/>
    <xdr:pic>
      <xdr:nvPicPr>
        <xdr:cNvPr id="376" name="ctl00_logoimage" descr="Danfoss Logo"/>
        <xdr:cNvPicPr>
          <a:picLocks noChangeAspect="1" noChangeArrowheads="1"/>
        </xdr:cNvPicPr>
      </xdr:nvPicPr>
      <xdr:blipFill>
        <a:blip r:embed="rId1"/>
        <a:srcRect/>
        <a:stretch>
          <a:fillRect/>
        </a:stretch>
      </xdr:blipFill>
      <xdr:spPr>
        <a:xfrm>
          <a:off x="2619375" y="19580225"/>
          <a:ext cx="0" cy="295275"/>
        </a:xfrm>
        <a:prstGeom prst="rect">
          <a:avLst/>
        </a:prstGeom>
        <a:noFill/>
        <a:ln w="9525">
          <a:noFill/>
          <a:miter lim="800000"/>
          <a:headEnd/>
          <a:tailEnd/>
        </a:ln>
      </xdr:spPr>
    </xdr:pic>
    <xdr:clientData/>
  </xdr:oneCellAnchor>
  <xdr:oneCellAnchor>
    <xdr:from>
      <xdr:col>1</xdr:col>
      <xdr:colOff>1933575</xdr:colOff>
      <xdr:row>114</xdr:row>
      <xdr:rowOff>0</xdr:rowOff>
    </xdr:from>
    <xdr:ext cx="0" cy="295275"/>
    <xdr:pic>
      <xdr:nvPicPr>
        <xdr:cNvPr id="377" name="ctl00_logoimage" descr="Danfoss Logo"/>
        <xdr:cNvPicPr>
          <a:picLocks noChangeAspect="1" noChangeArrowheads="1"/>
        </xdr:cNvPicPr>
      </xdr:nvPicPr>
      <xdr:blipFill>
        <a:blip r:embed="rId1"/>
        <a:srcRect/>
        <a:stretch>
          <a:fillRect/>
        </a:stretch>
      </xdr:blipFill>
      <xdr:spPr>
        <a:xfrm>
          <a:off x="2619375" y="19580225"/>
          <a:ext cx="0" cy="295275"/>
        </a:xfrm>
        <a:prstGeom prst="rect">
          <a:avLst/>
        </a:prstGeom>
        <a:noFill/>
        <a:ln w="9525">
          <a:noFill/>
          <a:miter lim="800000"/>
          <a:headEnd/>
          <a:tailEnd/>
        </a:ln>
      </xdr:spPr>
    </xdr:pic>
    <xdr:clientData/>
  </xdr:oneCellAnchor>
  <xdr:oneCellAnchor>
    <xdr:from>
      <xdr:col>1</xdr:col>
      <xdr:colOff>1933575</xdr:colOff>
      <xdr:row>114</xdr:row>
      <xdr:rowOff>9525</xdr:rowOff>
    </xdr:from>
    <xdr:ext cx="0" cy="295275"/>
    <xdr:pic>
      <xdr:nvPicPr>
        <xdr:cNvPr id="378" name="ctl00_logoimage" descr="Danfoss Logo"/>
        <xdr:cNvPicPr>
          <a:picLocks noChangeAspect="1" noChangeArrowheads="1"/>
        </xdr:cNvPicPr>
      </xdr:nvPicPr>
      <xdr:blipFill>
        <a:blip r:embed="rId1"/>
        <a:srcRect/>
        <a:stretch>
          <a:fillRect/>
        </a:stretch>
      </xdr:blipFill>
      <xdr:spPr>
        <a:xfrm>
          <a:off x="2619375" y="19589750"/>
          <a:ext cx="0" cy="295275"/>
        </a:xfrm>
        <a:prstGeom prst="rect">
          <a:avLst/>
        </a:prstGeom>
        <a:noFill/>
        <a:ln w="9525">
          <a:noFill/>
          <a:miter lim="800000"/>
          <a:headEnd/>
          <a:tailEnd/>
        </a:ln>
      </xdr:spPr>
    </xdr:pic>
    <xdr:clientData/>
  </xdr:oneCellAnchor>
  <xdr:oneCellAnchor>
    <xdr:from>
      <xdr:col>1</xdr:col>
      <xdr:colOff>1933575</xdr:colOff>
      <xdr:row>114</xdr:row>
      <xdr:rowOff>9525</xdr:rowOff>
    </xdr:from>
    <xdr:ext cx="0" cy="295275"/>
    <xdr:pic>
      <xdr:nvPicPr>
        <xdr:cNvPr id="379" name="ctl00_logoimage" descr="Danfoss Logo"/>
        <xdr:cNvPicPr>
          <a:picLocks noChangeAspect="1" noChangeArrowheads="1"/>
        </xdr:cNvPicPr>
      </xdr:nvPicPr>
      <xdr:blipFill>
        <a:blip r:embed="rId1"/>
        <a:srcRect/>
        <a:stretch>
          <a:fillRect/>
        </a:stretch>
      </xdr:blipFill>
      <xdr:spPr>
        <a:xfrm>
          <a:off x="2619375" y="19589750"/>
          <a:ext cx="0" cy="295275"/>
        </a:xfrm>
        <a:prstGeom prst="rect">
          <a:avLst/>
        </a:prstGeom>
        <a:noFill/>
        <a:ln w="9525">
          <a:noFill/>
          <a:miter lim="800000"/>
          <a:headEnd/>
          <a:tailEnd/>
        </a:ln>
      </xdr:spPr>
    </xdr:pic>
    <xdr:clientData/>
  </xdr:oneCellAnchor>
  <xdr:oneCellAnchor>
    <xdr:from>
      <xdr:col>1</xdr:col>
      <xdr:colOff>1933575</xdr:colOff>
      <xdr:row>114</xdr:row>
      <xdr:rowOff>9525</xdr:rowOff>
    </xdr:from>
    <xdr:ext cx="0" cy="295275"/>
    <xdr:pic>
      <xdr:nvPicPr>
        <xdr:cNvPr id="380" name="ctl00_logoimage" descr="Danfoss Logo"/>
        <xdr:cNvPicPr>
          <a:picLocks noChangeAspect="1" noChangeArrowheads="1"/>
        </xdr:cNvPicPr>
      </xdr:nvPicPr>
      <xdr:blipFill>
        <a:blip r:embed="rId1"/>
        <a:srcRect/>
        <a:stretch>
          <a:fillRect/>
        </a:stretch>
      </xdr:blipFill>
      <xdr:spPr>
        <a:xfrm>
          <a:off x="2619375" y="19589750"/>
          <a:ext cx="0" cy="295275"/>
        </a:xfrm>
        <a:prstGeom prst="rect">
          <a:avLst/>
        </a:prstGeom>
        <a:noFill/>
        <a:ln w="9525">
          <a:noFill/>
          <a:miter lim="800000"/>
          <a:headEnd/>
          <a:tailEnd/>
        </a:ln>
      </xdr:spPr>
    </xdr:pic>
    <xdr:clientData/>
  </xdr:oneCellAnchor>
  <xdr:oneCellAnchor>
    <xdr:from>
      <xdr:col>1</xdr:col>
      <xdr:colOff>1933575</xdr:colOff>
      <xdr:row>115</xdr:row>
      <xdr:rowOff>0</xdr:rowOff>
    </xdr:from>
    <xdr:ext cx="0" cy="295275"/>
    <xdr:pic>
      <xdr:nvPicPr>
        <xdr:cNvPr id="381" name="ctl00_logoimage" descr="Danfoss Logo"/>
        <xdr:cNvPicPr>
          <a:picLocks noChangeAspect="1" noChangeArrowheads="1"/>
        </xdr:cNvPicPr>
      </xdr:nvPicPr>
      <xdr:blipFill>
        <a:blip r:embed="rId1"/>
        <a:srcRect/>
        <a:stretch>
          <a:fillRect/>
        </a:stretch>
      </xdr:blipFill>
      <xdr:spPr>
        <a:xfrm>
          <a:off x="2619375" y="19865975"/>
          <a:ext cx="0" cy="295275"/>
        </a:xfrm>
        <a:prstGeom prst="rect">
          <a:avLst/>
        </a:prstGeom>
        <a:noFill/>
        <a:ln w="9525">
          <a:noFill/>
          <a:miter lim="800000"/>
          <a:headEnd/>
          <a:tailEnd/>
        </a:ln>
      </xdr:spPr>
    </xdr:pic>
    <xdr:clientData/>
  </xdr:oneCellAnchor>
  <xdr:oneCellAnchor>
    <xdr:from>
      <xdr:col>1</xdr:col>
      <xdr:colOff>1933575</xdr:colOff>
      <xdr:row>115</xdr:row>
      <xdr:rowOff>0</xdr:rowOff>
    </xdr:from>
    <xdr:ext cx="0" cy="295275"/>
    <xdr:pic>
      <xdr:nvPicPr>
        <xdr:cNvPr id="382" name="ctl00_logoimage" descr="Danfoss Logo"/>
        <xdr:cNvPicPr>
          <a:picLocks noChangeAspect="1" noChangeArrowheads="1"/>
        </xdr:cNvPicPr>
      </xdr:nvPicPr>
      <xdr:blipFill>
        <a:blip r:embed="rId1"/>
        <a:srcRect/>
        <a:stretch>
          <a:fillRect/>
        </a:stretch>
      </xdr:blipFill>
      <xdr:spPr>
        <a:xfrm>
          <a:off x="2619375" y="19865975"/>
          <a:ext cx="0" cy="295275"/>
        </a:xfrm>
        <a:prstGeom prst="rect">
          <a:avLst/>
        </a:prstGeom>
        <a:noFill/>
        <a:ln w="9525">
          <a:noFill/>
          <a:miter lim="800000"/>
          <a:headEnd/>
          <a:tailEnd/>
        </a:ln>
      </xdr:spPr>
    </xdr:pic>
    <xdr:clientData/>
  </xdr:oneCellAnchor>
  <xdr:oneCellAnchor>
    <xdr:from>
      <xdr:col>1</xdr:col>
      <xdr:colOff>1933575</xdr:colOff>
      <xdr:row>115</xdr:row>
      <xdr:rowOff>0</xdr:rowOff>
    </xdr:from>
    <xdr:ext cx="0" cy="295275"/>
    <xdr:pic>
      <xdr:nvPicPr>
        <xdr:cNvPr id="383" name="ctl00_logoimage" descr="Danfoss Logo"/>
        <xdr:cNvPicPr>
          <a:picLocks noChangeAspect="1" noChangeArrowheads="1"/>
        </xdr:cNvPicPr>
      </xdr:nvPicPr>
      <xdr:blipFill>
        <a:blip r:embed="rId1"/>
        <a:srcRect/>
        <a:stretch>
          <a:fillRect/>
        </a:stretch>
      </xdr:blipFill>
      <xdr:spPr>
        <a:xfrm>
          <a:off x="2619375" y="19865975"/>
          <a:ext cx="0" cy="295275"/>
        </a:xfrm>
        <a:prstGeom prst="rect">
          <a:avLst/>
        </a:prstGeom>
        <a:noFill/>
        <a:ln w="9525">
          <a:noFill/>
          <a:miter lim="800000"/>
          <a:headEnd/>
          <a:tailEnd/>
        </a:ln>
      </xdr:spPr>
    </xdr:pic>
    <xdr:clientData/>
  </xdr:oneCellAnchor>
  <xdr:oneCellAnchor>
    <xdr:from>
      <xdr:col>1</xdr:col>
      <xdr:colOff>1933575</xdr:colOff>
      <xdr:row>115</xdr:row>
      <xdr:rowOff>9525</xdr:rowOff>
    </xdr:from>
    <xdr:ext cx="0" cy="295275"/>
    <xdr:pic>
      <xdr:nvPicPr>
        <xdr:cNvPr id="384" name="ctl00_logoimage" descr="Danfoss Logo"/>
        <xdr:cNvPicPr>
          <a:picLocks noChangeAspect="1" noChangeArrowheads="1"/>
        </xdr:cNvPicPr>
      </xdr:nvPicPr>
      <xdr:blipFill>
        <a:blip r:embed="rId1"/>
        <a:srcRect/>
        <a:stretch>
          <a:fillRect/>
        </a:stretch>
      </xdr:blipFill>
      <xdr:spPr>
        <a:xfrm>
          <a:off x="2619375" y="19875500"/>
          <a:ext cx="0" cy="295275"/>
        </a:xfrm>
        <a:prstGeom prst="rect">
          <a:avLst/>
        </a:prstGeom>
        <a:noFill/>
        <a:ln w="9525">
          <a:noFill/>
          <a:miter lim="800000"/>
          <a:headEnd/>
          <a:tailEnd/>
        </a:ln>
      </xdr:spPr>
    </xdr:pic>
    <xdr:clientData/>
  </xdr:oneCellAnchor>
  <xdr:oneCellAnchor>
    <xdr:from>
      <xdr:col>1</xdr:col>
      <xdr:colOff>1933575</xdr:colOff>
      <xdr:row>115</xdr:row>
      <xdr:rowOff>9525</xdr:rowOff>
    </xdr:from>
    <xdr:ext cx="0" cy="295275"/>
    <xdr:pic>
      <xdr:nvPicPr>
        <xdr:cNvPr id="385" name="ctl00_logoimage" descr="Danfoss Logo"/>
        <xdr:cNvPicPr>
          <a:picLocks noChangeAspect="1" noChangeArrowheads="1"/>
        </xdr:cNvPicPr>
      </xdr:nvPicPr>
      <xdr:blipFill>
        <a:blip r:embed="rId1"/>
        <a:srcRect/>
        <a:stretch>
          <a:fillRect/>
        </a:stretch>
      </xdr:blipFill>
      <xdr:spPr>
        <a:xfrm>
          <a:off x="2619375" y="19875500"/>
          <a:ext cx="0" cy="295275"/>
        </a:xfrm>
        <a:prstGeom prst="rect">
          <a:avLst/>
        </a:prstGeom>
        <a:noFill/>
        <a:ln w="9525">
          <a:noFill/>
          <a:miter lim="800000"/>
          <a:headEnd/>
          <a:tailEnd/>
        </a:ln>
      </xdr:spPr>
    </xdr:pic>
    <xdr:clientData/>
  </xdr:oneCellAnchor>
  <xdr:oneCellAnchor>
    <xdr:from>
      <xdr:col>1</xdr:col>
      <xdr:colOff>1933575</xdr:colOff>
      <xdr:row>115</xdr:row>
      <xdr:rowOff>9525</xdr:rowOff>
    </xdr:from>
    <xdr:ext cx="0" cy="295275"/>
    <xdr:pic>
      <xdr:nvPicPr>
        <xdr:cNvPr id="386" name="ctl00_logoimage" descr="Danfoss Logo"/>
        <xdr:cNvPicPr>
          <a:picLocks noChangeAspect="1" noChangeArrowheads="1"/>
        </xdr:cNvPicPr>
      </xdr:nvPicPr>
      <xdr:blipFill>
        <a:blip r:embed="rId1"/>
        <a:srcRect/>
        <a:stretch>
          <a:fillRect/>
        </a:stretch>
      </xdr:blipFill>
      <xdr:spPr>
        <a:xfrm>
          <a:off x="2619375" y="19875500"/>
          <a:ext cx="0" cy="295275"/>
        </a:xfrm>
        <a:prstGeom prst="rect">
          <a:avLst/>
        </a:prstGeom>
        <a:noFill/>
        <a:ln w="9525">
          <a:noFill/>
          <a:miter lim="800000"/>
          <a:headEnd/>
          <a:tailEnd/>
        </a:ln>
      </xdr:spPr>
    </xdr:pic>
    <xdr:clientData/>
  </xdr:oneCellAnchor>
  <xdr:oneCellAnchor>
    <xdr:from>
      <xdr:col>1</xdr:col>
      <xdr:colOff>1933575</xdr:colOff>
      <xdr:row>116</xdr:row>
      <xdr:rowOff>0</xdr:rowOff>
    </xdr:from>
    <xdr:ext cx="0" cy="295275"/>
    <xdr:pic>
      <xdr:nvPicPr>
        <xdr:cNvPr id="387" name="ctl00_logoimage" descr="Danfoss Logo"/>
        <xdr:cNvPicPr>
          <a:picLocks noChangeAspect="1" noChangeArrowheads="1"/>
        </xdr:cNvPicPr>
      </xdr:nvPicPr>
      <xdr:blipFill>
        <a:blip r:embed="rId1"/>
        <a:srcRect/>
        <a:stretch>
          <a:fillRect/>
        </a:stretch>
      </xdr:blipFill>
      <xdr:spPr>
        <a:xfrm>
          <a:off x="2619375" y="20008850"/>
          <a:ext cx="0" cy="295275"/>
        </a:xfrm>
        <a:prstGeom prst="rect">
          <a:avLst/>
        </a:prstGeom>
        <a:noFill/>
        <a:ln w="9525">
          <a:noFill/>
          <a:miter lim="800000"/>
          <a:headEnd/>
          <a:tailEnd/>
        </a:ln>
      </xdr:spPr>
    </xdr:pic>
    <xdr:clientData/>
  </xdr:oneCellAnchor>
  <xdr:oneCellAnchor>
    <xdr:from>
      <xdr:col>1</xdr:col>
      <xdr:colOff>1933575</xdr:colOff>
      <xdr:row>116</xdr:row>
      <xdr:rowOff>0</xdr:rowOff>
    </xdr:from>
    <xdr:ext cx="0" cy="295275"/>
    <xdr:pic>
      <xdr:nvPicPr>
        <xdr:cNvPr id="388" name="ctl00_logoimage" descr="Danfoss Logo"/>
        <xdr:cNvPicPr>
          <a:picLocks noChangeAspect="1" noChangeArrowheads="1"/>
        </xdr:cNvPicPr>
      </xdr:nvPicPr>
      <xdr:blipFill>
        <a:blip r:embed="rId1"/>
        <a:srcRect/>
        <a:stretch>
          <a:fillRect/>
        </a:stretch>
      </xdr:blipFill>
      <xdr:spPr>
        <a:xfrm>
          <a:off x="2619375" y="20008850"/>
          <a:ext cx="0" cy="295275"/>
        </a:xfrm>
        <a:prstGeom prst="rect">
          <a:avLst/>
        </a:prstGeom>
        <a:noFill/>
        <a:ln w="9525">
          <a:noFill/>
          <a:miter lim="800000"/>
          <a:headEnd/>
          <a:tailEnd/>
        </a:ln>
      </xdr:spPr>
    </xdr:pic>
    <xdr:clientData/>
  </xdr:oneCellAnchor>
  <xdr:oneCellAnchor>
    <xdr:from>
      <xdr:col>1</xdr:col>
      <xdr:colOff>1933575</xdr:colOff>
      <xdr:row>116</xdr:row>
      <xdr:rowOff>0</xdr:rowOff>
    </xdr:from>
    <xdr:ext cx="0" cy="295275"/>
    <xdr:pic>
      <xdr:nvPicPr>
        <xdr:cNvPr id="389" name="ctl00_logoimage" descr="Danfoss Logo"/>
        <xdr:cNvPicPr>
          <a:picLocks noChangeAspect="1" noChangeArrowheads="1"/>
        </xdr:cNvPicPr>
      </xdr:nvPicPr>
      <xdr:blipFill>
        <a:blip r:embed="rId1"/>
        <a:srcRect/>
        <a:stretch>
          <a:fillRect/>
        </a:stretch>
      </xdr:blipFill>
      <xdr:spPr>
        <a:xfrm>
          <a:off x="2619375" y="20008850"/>
          <a:ext cx="0" cy="295275"/>
        </a:xfrm>
        <a:prstGeom prst="rect">
          <a:avLst/>
        </a:prstGeom>
        <a:noFill/>
        <a:ln w="9525">
          <a:noFill/>
          <a:miter lim="800000"/>
          <a:headEnd/>
          <a:tailEnd/>
        </a:ln>
      </xdr:spPr>
    </xdr:pic>
    <xdr:clientData/>
  </xdr:oneCellAnchor>
  <xdr:oneCellAnchor>
    <xdr:from>
      <xdr:col>1</xdr:col>
      <xdr:colOff>1933575</xdr:colOff>
      <xdr:row>116</xdr:row>
      <xdr:rowOff>9525</xdr:rowOff>
    </xdr:from>
    <xdr:ext cx="0" cy="295275"/>
    <xdr:pic>
      <xdr:nvPicPr>
        <xdr:cNvPr id="390" name="ctl00_logoimage" descr="Danfoss Logo"/>
        <xdr:cNvPicPr>
          <a:picLocks noChangeAspect="1" noChangeArrowheads="1"/>
        </xdr:cNvPicPr>
      </xdr:nvPicPr>
      <xdr:blipFill>
        <a:blip r:embed="rId1"/>
        <a:srcRect/>
        <a:stretch>
          <a:fillRect/>
        </a:stretch>
      </xdr:blipFill>
      <xdr:spPr>
        <a:xfrm>
          <a:off x="2619375" y="20018375"/>
          <a:ext cx="0" cy="295275"/>
        </a:xfrm>
        <a:prstGeom prst="rect">
          <a:avLst/>
        </a:prstGeom>
        <a:noFill/>
        <a:ln w="9525">
          <a:noFill/>
          <a:miter lim="800000"/>
          <a:headEnd/>
          <a:tailEnd/>
        </a:ln>
      </xdr:spPr>
    </xdr:pic>
    <xdr:clientData/>
  </xdr:oneCellAnchor>
  <xdr:oneCellAnchor>
    <xdr:from>
      <xdr:col>1</xdr:col>
      <xdr:colOff>1933575</xdr:colOff>
      <xdr:row>116</xdr:row>
      <xdr:rowOff>9525</xdr:rowOff>
    </xdr:from>
    <xdr:ext cx="0" cy="295275"/>
    <xdr:pic>
      <xdr:nvPicPr>
        <xdr:cNvPr id="391" name="ctl00_logoimage" descr="Danfoss Logo"/>
        <xdr:cNvPicPr>
          <a:picLocks noChangeAspect="1" noChangeArrowheads="1"/>
        </xdr:cNvPicPr>
      </xdr:nvPicPr>
      <xdr:blipFill>
        <a:blip r:embed="rId1"/>
        <a:srcRect/>
        <a:stretch>
          <a:fillRect/>
        </a:stretch>
      </xdr:blipFill>
      <xdr:spPr>
        <a:xfrm>
          <a:off x="2619375" y="20018375"/>
          <a:ext cx="0" cy="295275"/>
        </a:xfrm>
        <a:prstGeom prst="rect">
          <a:avLst/>
        </a:prstGeom>
        <a:noFill/>
        <a:ln w="9525">
          <a:noFill/>
          <a:miter lim="800000"/>
          <a:headEnd/>
          <a:tailEnd/>
        </a:ln>
      </xdr:spPr>
    </xdr:pic>
    <xdr:clientData/>
  </xdr:oneCellAnchor>
  <xdr:oneCellAnchor>
    <xdr:from>
      <xdr:col>1</xdr:col>
      <xdr:colOff>1933575</xdr:colOff>
      <xdr:row>116</xdr:row>
      <xdr:rowOff>9525</xdr:rowOff>
    </xdr:from>
    <xdr:ext cx="0" cy="295275"/>
    <xdr:pic>
      <xdr:nvPicPr>
        <xdr:cNvPr id="392" name="ctl00_logoimage" descr="Danfoss Logo"/>
        <xdr:cNvPicPr>
          <a:picLocks noChangeAspect="1" noChangeArrowheads="1"/>
        </xdr:cNvPicPr>
      </xdr:nvPicPr>
      <xdr:blipFill>
        <a:blip r:embed="rId1"/>
        <a:srcRect/>
        <a:stretch>
          <a:fillRect/>
        </a:stretch>
      </xdr:blipFill>
      <xdr:spPr>
        <a:xfrm>
          <a:off x="2619375" y="20018375"/>
          <a:ext cx="0" cy="295275"/>
        </a:xfrm>
        <a:prstGeom prst="rect">
          <a:avLst/>
        </a:prstGeom>
        <a:noFill/>
        <a:ln w="9525">
          <a:noFill/>
          <a:miter lim="800000"/>
          <a:headEnd/>
          <a:tailEnd/>
        </a:ln>
      </xdr:spPr>
    </xdr:pic>
    <xdr:clientData/>
  </xdr:oneCellAnchor>
  <xdr:oneCellAnchor>
    <xdr:from>
      <xdr:col>1</xdr:col>
      <xdr:colOff>1933575</xdr:colOff>
      <xdr:row>118</xdr:row>
      <xdr:rowOff>9525</xdr:rowOff>
    </xdr:from>
    <xdr:ext cx="0" cy="295275"/>
    <xdr:pic>
      <xdr:nvPicPr>
        <xdr:cNvPr id="393" name="ctl00_logoimage" descr="Danfoss Logo"/>
        <xdr:cNvPicPr>
          <a:picLocks noChangeAspect="1" noChangeArrowheads="1"/>
        </xdr:cNvPicPr>
      </xdr:nvPicPr>
      <xdr:blipFill>
        <a:blip r:embed="rId1"/>
        <a:srcRect/>
        <a:stretch>
          <a:fillRect/>
        </a:stretch>
      </xdr:blipFill>
      <xdr:spPr>
        <a:xfrm>
          <a:off x="2619375" y="20304125"/>
          <a:ext cx="0" cy="295275"/>
        </a:xfrm>
        <a:prstGeom prst="rect">
          <a:avLst/>
        </a:prstGeom>
        <a:noFill/>
        <a:ln w="9525">
          <a:noFill/>
          <a:miter lim="800000"/>
          <a:headEnd/>
          <a:tailEnd/>
        </a:ln>
      </xdr:spPr>
    </xdr:pic>
    <xdr:clientData/>
  </xdr:oneCellAnchor>
  <xdr:oneCellAnchor>
    <xdr:from>
      <xdr:col>1</xdr:col>
      <xdr:colOff>1933575</xdr:colOff>
      <xdr:row>118</xdr:row>
      <xdr:rowOff>9525</xdr:rowOff>
    </xdr:from>
    <xdr:ext cx="0" cy="295275"/>
    <xdr:pic>
      <xdr:nvPicPr>
        <xdr:cNvPr id="394" name="ctl00_logoimage" descr="Danfoss Logo"/>
        <xdr:cNvPicPr>
          <a:picLocks noChangeAspect="1" noChangeArrowheads="1"/>
        </xdr:cNvPicPr>
      </xdr:nvPicPr>
      <xdr:blipFill>
        <a:blip r:embed="rId1"/>
        <a:srcRect/>
        <a:stretch>
          <a:fillRect/>
        </a:stretch>
      </xdr:blipFill>
      <xdr:spPr>
        <a:xfrm>
          <a:off x="2619375" y="20304125"/>
          <a:ext cx="0" cy="295275"/>
        </a:xfrm>
        <a:prstGeom prst="rect">
          <a:avLst/>
        </a:prstGeom>
        <a:noFill/>
        <a:ln w="9525">
          <a:noFill/>
          <a:miter lim="800000"/>
          <a:headEnd/>
          <a:tailEnd/>
        </a:ln>
      </xdr:spPr>
    </xdr:pic>
    <xdr:clientData/>
  </xdr:oneCellAnchor>
  <xdr:oneCellAnchor>
    <xdr:from>
      <xdr:col>1</xdr:col>
      <xdr:colOff>1933575</xdr:colOff>
      <xdr:row>118</xdr:row>
      <xdr:rowOff>9525</xdr:rowOff>
    </xdr:from>
    <xdr:ext cx="0" cy="295275"/>
    <xdr:pic>
      <xdr:nvPicPr>
        <xdr:cNvPr id="395" name="ctl00_logoimage" descr="Danfoss Logo"/>
        <xdr:cNvPicPr>
          <a:picLocks noChangeAspect="1" noChangeArrowheads="1"/>
        </xdr:cNvPicPr>
      </xdr:nvPicPr>
      <xdr:blipFill>
        <a:blip r:embed="rId1"/>
        <a:srcRect/>
        <a:stretch>
          <a:fillRect/>
        </a:stretch>
      </xdr:blipFill>
      <xdr:spPr>
        <a:xfrm>
          <a:off x="2619375" y="2030412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396"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397"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398"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399"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400"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401"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402"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403"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122</xdr:row>
      <xdr:rowOff>9525</xdr:rowOff>
    </xdr:from>
    <xdr:ext cx="0" cy="295275"/>
    <xdr:pic>
      <xdr:nvPicPr>
        <xdr:cNvPr id="404" name="ctl00_logoimage" descr="Danfoss Logo"/>
        <xdr:cNvPicPr>
          <a:picLocks noChangeAspect="1" noChangeArrowheads="1"/>
        </xdr:cNvPicPr>
      </xdr:nvPicPr>
      <xdr:blipFill>
        <a:blip r:embed="rId1"/>
        <a:srcRect/>
        <a:stretch>
          <a:fillRect/>
        </a:stretch>
      </xdr:blipFill>
      <xdr:spPr>
        <a:xfrm>
          <a:off x="2619375" y="21580475"/>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405"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123</xdr:row>
      <xdr:rowOff>0</xdr:rowOff>
    </xdr:from>
    <xdr:ext cx="0" cy="295275"/>
    <xdr:pic>
      <xdr:nvPicPr>
        <xdr:cNvPr id="406" name="ctl00_logoimage" descr="Danfoss Logo"/>
        <xdr:cNvPicPr>
          <a:picLocks noChangeAspect="1" noChangeArrowheads="1"/>
        </xdr:cNvPicPr>
      </xdr:nvPicPr>
      <xdr:blipFill>
        <a:blip r:embed="rId1"/>
        <a:srcRect/>
        <a:stretch>
          <a:fillRect/>
        </a:stretch>
      </xdr:blipFill>
      <xdr:spPr>
        <a:xfrm>
          <a:off x="2619375" y="22247225"/>
          <a:ext cx="0" cy="295275"/>
        </a:xfrm>
        <a:prstGeom prst="rect">
          <a:avLst/>
        </a:prstGeom>
        <a:noFill/>
        <a:ln w="9525">
          <a:noFill/>
          <a:miter lim="800000"/>
          <a:headEnd/>
          <a:tailEnd/>
        </a:ln>
      </xdr:spPr>
    </xdr:pic>
    <xdr:clientData/>
  </xdr:oneCellAnchor>
  <xdr:oneCellAnchor>
    <xdr:from>
      <xdr:col>1</xdr:col>
      <xdr:colOff>1933575</xdr:colOff>
      <xdr:row>123</xdr:row>
      <xdr:rowOff>0</xdr:rowOff>
    </xdr:from>
    <xdr:ext cx="0" cy="295275"/>
    <xdr:pic>
      <xdr:nvPicPr>
        <xdr:cNvPr id="407" name="ctl00_logoimage" descr="Danfoss Logo"/>
        <xdr:cNvPicPr>
          <a:picLocks noChangeAspect="1" noChangeArrowheads="1"/>
        </xdr:cNvPicPr>
      </xdr:nvPicPr>
      <xdr:blipFill>
        <a:blip r:embed="rId1"/>
        <a:srcRect/>
        <a:stretch>
          <a:fillRect/>
        </a:stretch>
      </xdr:blipFill>
      <xdr:spPr>
        <a:xfrm>
          <a:off x="2619375" y="22247225"/>
          <a:ext cx="0" cy="295275"/>
        </a:xfrm>
        <a:prstGeom prst="rect">
          <a:avLst/>
        </a:prstGeom>
        <a:noFill/>
        <a:ln w="9525">
          <a:noFill/>
          <a:miter lim="800000"/>
          <a:headEnd/>
          <a:tailEnd/>
        </a:ln>
      </xdr:spPr>
    </xdr:pic>
    <xdr:clientData/>
  </xdr:oneCellAnchor>
  <xdr:oneCellAnchor>
    <xdr:from>
      <xdr:col>1</xdr:col>
      <xdr:colOff>1933575</xdr:colOff>
      <xdr:row>123</xdr:row>
      <xdr:rowOff>0</xdr:rowOff>
    </xdr:from>
    <xdr:ext cx="0" cy="295275"/>
    <xdr:pic>
      <xdr:nvPicPr>
        <xdr:cNvPr id="408" name="ctl00_logoimage" descr="Danfoss Logo"/>
        <xdr:cNvPicPr>
          <a:picLocks noChangeAspect="1" noChangeArrowheads="1"/>
        </xdr:cNvPicPr>
      </xdr:nvPicPr>
      <xdr:blipFill>
        <a:blip r:embed="rId1"/>
        <a:srcRect/>
        <a:stretch>
          <a:fillRect/>
        </a:stretch>
      </xdr:blipFill>
      <xdr:spPr>
        <a:xfrm>
          <a:off x="2619375" y="22247225"/>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409"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410"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411"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412"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413"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414"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415"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416"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417"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418"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419"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420"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125</xdr:row>
      <xdr:rowOff>9525</xdr:rowOff>
    </xdr:from>
    <xdr:ext cx="0" cy="295275"/>
    <xdr:pic>
      <xdr:nvPicPr>
        <xdr:cNvPr id="421" name="ctl00_logoimage" descr="Danfoss Logo"/>
        <xdr:cNvPicPr>
          <a:picLocks noChangeAspect="1" noChangeArrowheads="1"/>
        </xdr:cNvPicPr>
      </xdr:nvPicPr>
      <xdr:blipFill>
        <a:blip r:embed="rId1"/>
        <a:srcRect/>
        <a:stretch>
          <a:fillRect/>
        </a:stretch>
      </xdr:blipFill>
      <xdr:spPr>
        <a:xfrm>
          <a:off x="2619375" y="22542500"/>
          <a:ext cx="0" cy="295275"/>
        </a:xfrm>
        <a:prstGeom prst="rect">
          <a:avLst/>
        </a:prstGeom>
        <a:noFill/>
        <a:ln w="9525">
          <a:noFill/>
          <a:miter lim="800000"/>
          <a:headEnd/>
          <a:tailEnd/>
        </a:ln>
      </xdr:spPr>
    </xdr:pic>
    <xdr:clientData/>
  </xdr:oneCellAnchor>
  <xdr:oneCellAnchor>
    <xdr:from>
      <xdr:col>1</xdr:col>
      <xdr:colOff>1933575</xdr:colOff>
      <xdr:row>125</xdr:row>
      <xdr:rowOff>9525</xdr:rowOff>
    </xdr:from>
    <xdr:ext cx="0" cy="295275"/>
    <xdr:pic>
      <xdr:nvPicPr>
        <xdr:cNvPr id="422" name="ctl00_logoimage" descr="Danfoss Logo"/>
        <xdr:cNvPicPr>
          <a:picLocks noChangeAspect="1" noChangeArrowheads="1"/>
        </xdr:cNvPicPr>
      </xdr:nvPicPr>
      <xdr:blipFill>
        <a:blip r:embed="rId1"/>
        <a:srcRect/>
        <a:stretch>
          <a:fillRect/>
        </a:stretch>
      </xdr:blipFill>
      <xdr:spPr>
        <a:xfrm>
          <a:off x="2619375" y="22542500"/>
          <a:ext cx="0" cy="295275"/>
        </a:xfrm>
        <a:prstGeom prst="rect">
          <a:avLst/>
        </a:prstGeom>
        <a:noFill/>
        <a:ln w="9525">
          <a:noFill/>
          <a:miter lim="800000"/>
          <a:headEnd/>
          <a:tailEnd/>
        </a:ln>
      </xdr:spPr>
    </xdr:pic>
    <xdr:clientData/>
  </xdr:oneCellAnchor>
  <xdr:oneCellAnchor>
    <xdr:from>
      <xdr:col>1</xdr:col>
      <xdr:colOff>1933575</xdr:colOff>
      <xdr:row>125</xdr:row>
      <xdr:rowOff>9525</xdr:rowOff>
    </xdr:from>
    <xdr:ext cx="0" cy="295275"/>
    <xdr:pic>
      <xdr:nvPicPr>
        <xdr:cNvPr id="423" name="ctl00_logoimage" descr="Danfoss Logo"/>
        <xdr:cNvPicPr>
          <a:picLocks noChangeAspect="1" noChangeArrowheads="1"/>
        </xdr:cNvPicPr>
      </xdr:nvPicPr>
      <xdr:blipFill>
        <a:blip r:embed="rId1"/>
        <a:srcRect/>
        <a:stretch>
          <a:fillRect/>
        </a:stretch>
      </xdr:blipFill>
      <xdr:spPr>
        <a:xfrm>
          <a:off x="2619375" y="22542500"/>
          <a:ext cx="0" cy="295275"/>
        </a:xfrm>
        <a:prstGeom prst="rect">
          <a:avLst/>
        </a:prstGeom>
        <a:noFill/>
        <a:ln w="9525">
          <a:noFill/>
          <a:miter lim="800000"/>
          <a:headEnd/>
          <a:tailEnd/>
        </a:ln>
      </xdr:spPr>
    </xdr:pic>
    <xdr:clientData/>
  </xdr:oneCellAnchor>
  <xdr:oneCellAnchor>
    <xdr:from>
      <xdr:col>1</xdr:col>
      <xdr:colOff>1933575</xdr:colOff>
      <xdr:row>126</xdr:row>
      <xdr:rowOff>9525</xdr:rowOff>
    </xdr:from>
    <xdr:ext cx="0" cy="295275"/>
    <xdr:pic>
      <xdr:nvPicPr>
        <xdr:cNvPr id="424" name="ctl00_logoimage" descr="Danfoss Logo"/>
        <xdr:cNvPicPr>
          <a:picLocks noChangeAspect="1" noChangeArrowheads="1"/>
        </xdr:cNvPicPr>
      </xdr:nvPicPr>
      <xdr:blipFill>
        <a:blip r:embed="rId1"/>
        <a:srcRect/>
        <a:stretch>
          <a:fillRect/>
        </a:stretch>
      </xdr:blipFill>
      <xdr:spPr>
        <a:xfrm>
          <a:off x="2619375" y="22685375"/>
          <a:ext cx="0" cy="295275"/>
        </a:xfrm>
        <a:prstGeom prst="rect">
          <a:avLst/>
        </a:prstGeom>
        <a:noFill/>
        <a:ln w="9525">
          <a:noFill/>
          <a:miter lim="800000"/>
          <a:headEnd/>
          <a:tailEnd/>
        </a:ln>
      </xdr:spPr>
    </xdr:pic>
    <xdr:clientData/>
  </xdr:oneCellAnchor>
  <xdr:oneCellAnchor>
    <xdr:from>
      <xdr:col>1</xdr:col>
      <xdr:colOff>1933575</xdr:colOff>
      <xdr:row>126</xdr:row>
      <xdr:rowOff>9525</xdr:rowOff>
    </xdr:from>
    <xdr:ext cx="0" cy="295275"/>
    <xdr:pic>
      <xdr:nvPicPr>
        <xdr:cNvPr id="425" name="ctl00_logoimage" descr="Danfoss Logo"/>
        <xdr:cNvPicPr>
          <a:picLocks noChangeAspect="1" noChangeArrowheads="1"/>
        </xdr:cNvPicPr>
      </xdr:nvPicPr>
      <xdr:blipFill>
        <a:blip r:embed="rId1"/>
        <a:srcRect/>
        <a:stretch>
          <a:fillRect/>
        </a:stretch>
      </xdr:blipFill>
      <xdr:spPr>
        <a:xfrm>
          <a:off x="2619375" y="22685375"/>
          <a:ext cx="0" cy="295275"/>
        </a:xfrm>
        <a:prstGeom prst="rect">
          <a:avLst/>
        </a:prstGeom>
        <a:noFill/>
        <a:ln w="9525">
          <a:noFill/>
          <a:miter lim="800000"/>
          <a:headEnd/>
          <a:tailEnd/>
        </a:ln>
      </xdr:spPr>
    </xdr:pic>
    <xdr:clientData/>
  </xdr:oneCellAnchor>
  <xdr:oneCellAnchor>
    <xdr:from>
      <xdr:col>1</xdr:col>
      <xdr:colOff>1933575</xdr:colOff>
      <xdr:row>126</xdr:row>
      <xdr:rowOff>9525</xdr:rowOff>
    </xdr:from>
    <xdr:ext cx="0" cy="295275"/>
    <xdr:pic>
      <xdr:nvPicPr>
        <xdr:cNvPr id="426" name="ctl00_logoimage" descr="Danfoss Logo"/>
        <xdr:cNvPicPr>
          <a:picLocks noChangeAspect="1" noChangeArrowheads="1"/>
        </xdr:cNvPicPr>
      </xdr:nvPicPr>
      <xdr:blipFill>
        <a:blip r:embed="rId1"/>
        <a:srcRect/>
        <a:stretch>
          <a:fillRect/>
        </a:stretch>
      </xdr:blipFill>
      <xdr:spPr>
        <a:xfrm>
          <a:off x="2619375" y="22685375"/>
          <a:ext cx="0" cy="295275"/>
        </a:xfrm>
        <a:prstGeom prst="rect">
          <a:avLst/>
        </a:prstGeom>
        <a:noFill/>
        <a:ln w="9525">
          <a:noFill/>
          <a:miter lim="800000"/>
          <a:headEnd/>
          <a:tailEnd/>
        </a:ln>
      </xdr:spPr>
    </xdr:pic>
    <xdr:clientData/>
  </xdr:oneCellAnchor>
  <xdr:oneCellAnchor>
    <xdr:from>
      <xdr:col>1</xdr:col>
      <xdr:colOff>1933575</xdr:colOff>
      <xdr:row>127</xdr:row>
      <xdr:rowOff>9525</xdr:rowOff>
    </xdr:from>
    <xdr:ext cx="0" cy="295275"/>
    <xdr:pic>
      <xdr:nvPicPr>
        <xdr:cNvPr id="427" name="ctl00_logoimage" descr="Danfoss Logo"/>
        <xdr:cNvPicPr>
          <a:picLocks noChangeAspect="1" noChangeArrowheads="1"/>
        </xdr:cNvPicPr>
      </xdr:nvPicPr>
      <xdr:blipFill>
        <a:blip r:embed="rId1"/>
        <a:srcRect/>
        <a:stretch>
          <a:fillRect/>
        </a:stretch>
      </xdr:blipFill>
      <xdr:spPr>
        <a:xfrm>
          <a:off x="2619375" y="22828250"/>
          <a:ext cx="0" cy="295275"/>
        </a:xfrm>
        <a:prstGeom prst="rect">
          <a:avLst/>
        </a:prstGeom>
        <a:noFill/>
        <a:ln w="9525">
          <a:noFill/>
          <a:miter lim="800000"/>
          <a:headEnd/>
          <a:tailEnd/>
        </a:ln>
      </xdr:spPr>
    </xdr:pic>
    <xdr:clientData/>
  </xdr:oneCellAnchor>
  <xdr:oneCellAnchor>
    <xdr:from>
      <xdr:col>1</xdr:col>
      <xdr:colOff>1933575</xdr:colOff>
      <xdr:row>127</xdr:row>
      <xdr:rowOff>9525</xdr:rowOff>
    </xdr:from>
    <xdr:ext cx="0" cy="295275"/>
    <xdr:pic>
      <xdr:nvPicPr>
        <xdr:cNvPr id="428" name="ctl00_logoimage" descr="Danfoss Logo"/>
        <xdr:cNvPicPr>
          <a:picLocks noChangeAspect="1" noChangeArrowheads="1"/>
        </xdr:cNvPicPr>
      </xdr:nvPicPr>
      <xdr:blipFill>
        <a:blip r:embed="rId1"/>
        <a:srcRect/>
        <a:stretch>
          <a:fillRect/>
        </a:stretch>
      </xdr:blipFill>
      <xdr:spPr>
        <a:xfrm>
          <a:off x="2619375" y="22828250"/>
          <a:ext cx="0" cy="295275"/>
        </a:xfrm>
        <a:prstGeom prst="rect">
          <a:avLst/>
        </a:prstGeom>
        <a:noFill/>
        <a:ln w="9525">
          <a:noFill/>
          <a:miter lim="800000"/>
          <a:headEnd/>
          <a:tailEnd/>
        </a:ln>
      </xdr:spPr>
    </xdr:pic>
    <xdr:clientData/>
  </xdr:oneCellAnchor>
  <xdr:oneCellAnchor>
    <xdr:from>
      <xdr:col>1</xdr:col>
      <xdr:colOff>1933575</xdr:colOff>
      <xdr:row>127</xdr:row>
      <xdr:rowOff>9525</xdr:rowOff>
    </xdr:from>
    <xdr:ext cx="0" cy="295275"/>
    <xdr:pic>
      <xdr:nvPicPr>
        <xdr:cNvPr id="429" name="ctl00_logoimage" descr="Danfoss Logo"/>
        <xdr:cNvPicPr>
          <a:picLocks noChangeAspect="1" noChangeArrowheads="1"/>
        </xdr:cNvPicPr>
      </xdr:nvPicPr>
      <xdr:blipFill>
        <a:blip r:embed="rId1"/>
        <a:srcRect/>
        <a:stretch>
          <a:fillRect/>
        </a:stretch>
      </xdr:blipFill>
      <xdr:spPr>
        <a:xfrm>
          <a:off x="2619375" y="22828250"/>
          <a:ext cx="0" cy="295275"/>
        </a:xfrm>
        <a:prstGeom prst="rect">
          <a:avLst/>
        </a:prstGeom>
        <a:noFill/>
        <a:ln w="9525">
          <a:noFill/>
          <a:miter lim="800000"/>
          <a:headEnd/>
          <a:tailEnd/>
        </a:ln>
      </xdr:spPr>
    </xdr:pic>
    <xdr:clientData/>
  </xdr:oneCellAnchor>
  <xdr:oneCellAnchor>
    <xdr:from>
      <xdr:col>1</xdr:col>
      <xdr:colOff>1933575</xdr:colOff>
      <xdr:row>128</xdr:row>
      <xdr:rowOff>9525</xdr:rowOff>
    </xdr:from>
    <xdr:ext cx="0" cy="295275"/>
    <xdr:pic>
      <xdr:nvPicPr>
        <xdr:cNvPr id="430" name="ctl00_logoimage" descr="Danfoss Logo"/>
        <xdr:cNvPicPr>
          <a:picLocks noChangeAspect="1" noChangeArrowheads="1"/>
        </xdr:cNvPicPr>
      </xdr:nvPicPr>
      <xdr:blipFill>
        <a:blip r:embed="rId1"/>
        <a:srcRect/>
        <a:stretch>
          <a:fillRect/>
        </a:stretch>
      </xdr:blipFill>
      <xdr:spPr>
        <a:xfrm>
          <a:off x="2619375" y="22971125"/>
          <a:ext cx="0" cy="295275"/>
        </a:xfrm>
        <a:prstGeom prst="rect">
          <a:avLst/>
        </a:prstGeom>
        <a:noFill/>
        <a:ln w="9525">
          <a:noFill/>
          <a:miter lim="800000"/>
          <a:headEnd/>
          <a:tailEnd/>
        </a:ln>
      </xdr:spPr>
    </xdr:pic>
    <xdr:clientData/>
  </xdr:oneCellAnchor>
  <xdr:oneCellAnchor>
    <xdr:from>
      <xdr:col>1</xdr:col>
      <xdr:colOff>1933575</xdr:colOff>
      <xdr:row>128</xdr:row>
      <xdr:rowOff>9525</xdr:rowOff>
    </xdr:from>
    <xdr:ext cx="0" cy="295275"/>
    <xdr:pic>
      <xdr:nvPicPr>
        <xdr:cNvPr id="431" name="ctl00_logoimage" descr="Danfoss Logo"/>
        <xdr:cNvPicPr>
          <a:picLocks noChangeAspect="1" noChangeArrowheads="1"/>
        </xdr:cNvPicPr>
      </xdr:nvPicPr>
      <xdr:blipFill>
        <a:blip r:embed="rId1"/>
        <a:srcRect/>
        <a:stretch>
          <a:fillRect/>
        </a:stretch>
      </xdr:blipFill>
      <xdr:spPr>
        <a:xfrm>
          <a:off x="2619375" y="22971125"/>
          <a:ext cx="0" cy="295275"/>
        </a:xfrm>
        <a:prstGeom prst="rect">
          <a:avLst/>
        </a:prstGeom>
        <a:noFill/>
        <a:ln w="9525">
          <a:noFill/>
          <a:miter lim="800000"/>
          <a:headEnd/>
          <a:tailEnd/>
        </a:ln>
      </xdr:spPr>
    </xdr:pic>
    <xdr:clientData/>
  </xdr:oneCellAnchor>
  <xdr:oneCellAnchor>
    <xdr:from>
      <xdr:col>1</xdr:col>
      <xdr:colOff>1933575</xdr:colOff>
      <xdr:row>128</xdr:row>
      <xdr:rowOff>9525</xdr:rowOff>
    </xdr:from>
    <xdr:ext cx="0" cy="295275"/>
    <xdr:pic>
      <xdr:nvPicPr>
        <xdr:cNvPr id="432" name="ctl00_logoimage" descr="Danfoss Logo"/>
        <xdr:cNvPicPr>
          <a:picLocks noChangeAspect="1" noChangeArrowheads="1"/>
        </xdr:cNvPicPr>
      </xdr:nvPicPr>
      <xdr:blipFill>
        <a:blip r:embed="rId1"/>
        <a:srcRect/>
        <a:stretch>
          <a:fillRect/>
        </a:stretch>
      </xdr:blipFill>
      <xdr:spPr>
        <a:xfrm>
          <a:off x="2619375" y="22971125"/>
          <a:ext cx="0" cy="295275"/>
        </a:xfrm>
        <a:prstGeom prst="rect">
          <a:avLst/>
        </a:prstGeom>
        <a:noFill/>
        <a:ln w="9525">
          <a:noFill/>
          <a:miter lim="800000"/>
          <a:headEnd/>
          <a:tailEnd/>
        </a:ln>
      </xdr:spPr>
    </xdr:pic>
    <xdr:clientData/>
  </xdr:oneCellAnchor>
  <xdr:oneCellAnchor>
    <xdr:from>
      <xdr:col>1</xdr:col>
      <xdr:colOff>1933575</xdr:colOff>
      <xdr:row>129</xdr:row>
      <xdr:rowOff>9525</xdr:rowOff>
    </xdr:from>
    <xdr:ext cx="0" cy="295275"/>
    <xdr:pic>
      <xdr:nvPicPr>
        <xdr:cNvPr id="433" name="ctl00_logoimage" descr="Danfoss Logo"/>
        <xdr:cNvPicPr>
          <a:picLocks noChangeAspect="1" noChangeArrowheads="1"/>
        </xdr:cNvPicPr>
      </xdr:nvPicPr>
      <xdr:blipFill>
        <a:blip r:embed="rId1"/>
        <a:srcRect/>
        <a:stretch>
          <a:fillRect/>
        </a:stretch>
      </xdr:blipFill>
      <xdr:spPr>
        <a:xfrm>
          <a:off x="2619375" y="23114000"/>
          <a:ext cx="0" cy="295275"/>
        </a:xfrm>
        <a:prstGeom prst="rect">
          <a:avLst/>
        </a:prstGeom>
        <a:noFill/>
        <a:ln w="9525">
          <a:noFill/>
          <a:miter lim="800000"/>
          <a:headEnd/>
          <a:tailEnd/>
        </a:ln>
      </xdr:spPr>
    </xdr:pic>
    <xdr:clientData/>
  </xdr:oneCellAnchor>
  <xdr:oneCellAnchor>
    <xdr:from>
      <xdr:col>1</xdr:col>
      <xdr:colOff>1933575</xdr:colOff>
      <xdr:row>129</xdr:row>
      <xdr:rowOff>9525</xdr:rowOff>
    </xdr:from>
    <xdr:ext cx="0" cy="295275"/>
    <xdr:pic>
      <xdr:nvPicPr>
        <xdr:cNvPr id="434" name="ctl00_logoimage" descr="Danfoss Logo"/>
        <xdr:cNvPicPr>
          <a:picLocks noChangeAspect="1" noChangeArrowheads="1"/>
        </xdr:cNvPicPr>
      </xdr:nvPicPr>
      <xdr:blipFill>
        <a:blip r:embed="rId1"/>
        <a:srcRect/>
        <a:stretch>
          <a:fillRect/>
        </a:stretch>
      </xdr:blipFill>
      <xdr:spPr>
        <a:xfrm>
          <a:off x="2619375" y="23114000"/>
          <a:ext cx="0" cy="295275"/>
        </a:xfrm>
        <a:prstGeom prst="rect">
          <a:avLst/>
        </a:prstGeom>
        <a:noFill/>
        <a:ln w="9525">
          <a:noFill/>
          <a:miter lim="800000"/>
          <a:headEnd/>
          <a:tailEnd/>
        </a:ln>
      </xdr:spPr>
    </xdr:pic>
    <xdr:clientData/>
  </xdr:oneCellAnchor>
  <xdr:oneCellAnchor>
    <xdr:from>
      <xdr:col>1</xdr:col>
      <xdr:colOff>1933575</xdr:colOff>
      <xdr:row>129</xdr:row>
      <xdr:rowOff>9525</xdr:rowOff>
    </xdr:from>
    <xdr:ext cx="0" cy="295275"/>
    <xdr:pic>
      <xdr:nvPicPr>
        <xdr:cNvPr id="435" name="ctl00_logoimage" descr="Danfoss Logo"/>
        <xdr:cNvPicPr>
          <a:picLocks noChangeAspect="1" noChangeArrowheads="1"/>
        </xdr:cNvPicPr>
      </xdr:nvPicPr>
      <xdr:blipFill>
        <a:blip r:embed="rId1"/>
        <a:srcRect/>
        <a:stretch>
          <a:fillRect/>
        </a:stretch>
      </xdr:blipFill>
      <xdr:spPr>
        <a:xfrm>
          <a:off x="2619375" y="23114000"/>
          <a:ext cx="0" cy="295275"/>
        </a:xfrm>
        <a:prstGeom prst="rect">
          <a:avLst/>
        </a:prstGeom>
        <a:noFill/>
        <a:ln w="9525">
          <a:noFill/>
          <a:miter lim="800000"/>
          <a:headEnd/>
          <a:tailEnd/>
        </a:ln>
      </xdr:spPr>
    </xdr:pic>
    <xdr:clientData/>
  </xdr:oneCellAnchor>
  <xdr:oneCellAnchor>
    <xdr:from>
      <xdr:col>1</xdr:col>
      <xdr:colOff>1933575</xdr:colOff>
      <xdr:row>130</xdr:row>
      <xdr:rowOff>9525</xdr:rowOff>
    </xdr:from>
    <xdr:ext cx="0" cy="295275"/>
    <xdr:pic>
      <xdr:nvPicPr>
        <xdr:cNvPr id="436" name="ctl00_logoimage" descr="Danfoss Logo"/>
        <xdr:cNvPicPr>
          <a:picLocks noChangeAspect="1" noChangeArrowheads="1"/>
        </xdr:cNvPicPr>
      </xdr:nvPicPr>
      <xdr:blipFill>
        <a:blip r:embed="rId1"/>
        <a:srcRect/>
        <a:stretch>
          <a:fillRect/>
        </a:stretch>
      </xdr:blipFill>
      <xdr:spPr>
        <a:xfrm>
          <a:off x="2619375" y="23256875"/>
          <a:ext cx="0" cy="295275"/>
        </a:xfrm>
        <a:prstGeom prst="rect">
          <a:avLst/>
        </a:prstGeom>
        <a:noFill/>
        <a:ln w="9525">
          <a:noFill/>
          <a:miter lim="800000"/>
          <a:headEnd/>
          <a:tailEnd/>
        </a:ln>
      </xdr:spPr>
    </xdr:pic>
    <xdr:clientData/>
  </xdr:oneCellAnchor>
  <xdr:oneCellAnchor>
    <xdr:from>
      <xdr:col>1</xdr:col>
      <xdr:colOff>1933575</xdr:colOff>
      <xdr:row>130</xdr:row>
      <xdr:rowOff>9525</xdr:rowOff>
    </xdr:from>
    <xdr:ext cx="0" cy="295275"/>
    <xdr:pic>
      <xdr:nvPicPr>
        <xdr:cNvPr id="437" name="ctl00_logoimage" descr="Danfoss Logo"/>
        <xdr:cNvPicPr>
          <a:picLocks noChangeAspect="1" noChangeArrowheads="1"/>
        </xdr:cNvPicPr>
      </xdr:nvPicPr>
      <xdr:blipFill>
        <a:blip r:embed="rId1"/>
        <a:srcRect/>
        <a:stretch>
          <a:fillRect/>
        </a:stretch>
      </xdr:blipFill>
      <xdr:spPr>
        <a:xfrm>
          <a:off x="2619375" y="23256875"/>
          <a:ext cx="0" cy="295275"/>
        </a:xfrm>
        <a:prstGeom prst="rect">
          <a:avLst/>
        </a:prstGeom>
        <a:noFill/>
        <a:ln w="9525">
          <a:noFill/>
          <a:miter lim="800000"/>
          <a:headEnd/>
          <a:tailEnd/>
        </a:ln>
      </xdr:spPr>
    </xdr:pic>
    <xdr:clientData/>
  </xdr:oneCellAnchor>
  <xdr:oneCellAnchor>
    <xdr:from>
      <xdr:col>1</xdr:col>
      <xdr:colOff>1933575</xdr:colOff>
      <xdr:row>130</xdr:row>
      <xdr:rowOff>9525</xdr:rowOff>
    </xdr:from>
    <xdr:ext cx="0" cy="295275"/>
    <xdr:pic>
      <xdr:nvPicPr>
        <xdr:cNvPr id="438" name="ctl00_logoimage" descr="Danfoss Logo"/>
        <xdr:cNvPicPr>
          <a:picLocks noChangeAspect="1" noChangeArrowheads="1"/>
        </xdr:cNvPicPr>
      </xdr:nvPicPr>
      <xdr:blipFill>
        <a:blip r:embed="rId1"/>
        <a:srcRect/>
        <a:stretch>
          <a:fillRect/>
        </a:stretch>
      </xdr:blipFill>
      <xdr:spPr>
        <a:xfrm>
          <a:off x="2619375" y="23256875"/>
          <a:ext cx="0" cy="295275"/>
        </a:xfrm>
        <a:prstGeom prst="rect">
          <a:avLst/>
        </a:prstGeom>
        <a:noFill/>
        <a:ln w="9525">
          <a:noFill/>
          <a:miter lim="800000"/>
          <a:headEnd/>
          <a:tailEnd/>
        </a:ln>
      </xdr:spPr>
    </xdr:pic>
    <xdr:clientData/>
  </xdr:oneCellAnchor>
  <xdr:oneCellAnchor>
    <xdr:from>
      <xdr:col>1</xdr:col>
      <xdr:colOff>1933575</xdr:colOff>
      <xdr:row>131</xdr:row>
      <xdr:rowOff>9525</xdr:rowOff>
    </xdr:from>
    <xdr:ext cx="0" cy="295275"/>
    <xdr:pic>
      <xdr:nvPicPr>
        <xdr:cNvPr id="439" name="ctl00_logoimage" descr="Danfoss Logo"/>
        <xdr:cNvPicPr>
          <a:picLocks noChangeAspect="1" noChangeArrowheads="1"/>
        </xdr:cNvPicPr>
      </xdr:nvPicPr>
      <xdr:blipFill>
        <a:blip r:embed="rId1"/>
        <a:srcRect/>
        <a:stretch>
          <a:fillRect/>
        </a:stretch>
      </xdr:blipFill>
      <xdr:spPr>
        <a:xfrm>
          <a:off x="2619375" y="23399750"/>
          <a:ext cx="0" cy="295275"/>
        </a:xfrm>
        <a:prstGeom prst="rect">
          <a:avLst/>
        </a:prstGeom>
        <a:noFill/>
        <a:ln w="9525">
          <a:noFill/>
          <a:miter lim="800000"/>
          <a:headEnd/>
          <a:tailEnd/>
        </a:ln>
      </xdr:spPr>
    </xdr:pic>
    <xdr:clientData/>
  </xdr:oneCellAnchor>
  <xdr:oneCellAnchor>
    <xdr:from>
      <xdr:col>1</xdr:col>
      <xdr:colOff>1933575</xdr:colOff>
      <xdr:row>131</xdr:row>
      <xdr:rowOff>9525</xdr:rowOff>
    </xdr:from>
    <xdr:ext cx="0" cy="295275"/>
    <xdr:pic>
      <xdr:nvPicPr>
        <xdr:cNvPr id="440" name="ctl00_logoimage" descr="Danfoss Logo"/>
        <xdr:cNvPicPr>
          <a:picLocks noChangeAspect="1" noChangeArrowheads="1"/>
        </xdr:cNvPicPr>
      </xdr:nvPicPr>
      <xdr:blipFill>
        <a:blip r:embed="rId1"/>
        <a:srcRect/>
        <a:stretch>
          <a:fillRect/>
        </a:stretch>
      </xdr:blipFill>
      <xdr:spPr>
        <a:xfrm>
          <a:off x="2619375" y="23399750"/>
          <a:ext cx="0" cy="295275"/>
        </a:xfrm>
        <a:prstGeom prst="rect">
          <a:avLst/>
        </a:prstGeom>
        <a:noFill/>
        <a:ln w="9525">
          <a:noFill/>
          <a:miter lim="800000"/>
          <a:headEnd/>
          <a:tailEnd/>
        </a:ln>
      </xdr:spPr>
    </xdr:pic>
    <xdr:clientData/>
  </xdr:oneCellAnchor>
  <xdr:oneCellAnchor>
    <xdr:from>
      <xdr:col>1</xdr:col>
      <xdr:colOff>1933575</xdr:colOff>
      <xdr:row>131</xdr:row>
      <xdr:rowOff>9525</xdr:rowOff>
    </xdr:from>
    <xdr:ext cx="0" cy="295275"/>
    <xdr:pic>
      <xdr:nvPicPr>
        <xdr:cNvPr id="441" name="ctl00_logoimage" descr="Danfoss Logo"/>
        <xdr:cNvPicPr>
          <a:picLocks noChangeAspect="1" noChangeArrowheads="1"/>
        </xdr:cNvPicPr>
      </xdr:nvPicPr>
      <xdr:blipFill>
        <a:blip r:embed="rId1"/>
        <a:srcRect/>
        <a:stretch>
          <a:fillRect/>
        </a:stretch>
      </xdr:blipFill>
      <xdr:spPr>
        <a:xfrm>
          <a:off x="2619375" y="23399750"/>
          <a:ext cx="0" cy="295275"/>
        </a:xfrm>
        <a:prstGeom prst="rect">
          <a:avLst/>
        </a:prstGeom>
        <a:noFill/>
        <a:ln w="9525">
          <a:noFill/>
          <a:miter lim="800000"/>
          <a:headEnd/>
          <a:tailEnd/>
        </a:ln>
      </xdr:spPr>
    </xdr:pic>
    <xdr:clientData/>
  </xdr:oneCellAnchor>
  <xdr:oneCellAnchor>
    <xdr:from>
      <xdr:col>1</xdr:col>
      <xdr:colOff>1933575</xdr:colOff>
      <xdr:row>132</xdr:row>
      <xdr:rowOff>9525</xdr:rowOff>
    </xdr:from>
    <xdr:ext cx="0" cy="295275"/>
    <xdr:pic>
      <xdr:nvPicPr>
        <xdr:cNvPr id="442" name="ctl00_logoimage" descr="Danfoss Logo"/>
        <xdr:cNvPicPr>
          <a:picLocks noChangeAspect="1" noChangeArrowheads="1"/>
        </xdr:cNvPicPr>
      </xdr:nvPicPr>
      <xdr:blipFill>
        <a:blip r:embed="rId1"/>
        <a:srcRect/>
        <a:stretch>
          <a:fillRect/>
        </a:stretch>
      </xdr:blipFill>
      <xdr:spPr>
        <a:xfrm>
          <a:off x="2619375" y="23542625"/>
          <a:ext cx="0" cy="295275"/>
        </a:xfrm>
        <a:prstGeom prst="rect">
          <a:avLst/>
        </a:prstGeom>
        <a:noFill/>
        <a:ln w="9525">
          <a:noFill/>
          <a:miter lim="800000"/>
          <a:headEnd/>
          <a:tailEnd/>
        </a:ln>
      </xdr:spPr>
    </xdr:pic>
    <xdr:clientData/>
  </xdr:oneCellAnchor>
  <xdr:oneCellAnchor>
    <xdr:from>
      <xdr:col>1</xdr:col>
      <xdr:colOff>1933575</xdr:colOff>
      <xdr:row>132</xdr:row>
      <xdr:rowOff>9525</xdr:rowOff>
    </xdr:from>
    <xdr:ext cx="0" cy="295275"/>
    <xdr:pic>
      <xdr:nvPicPr>
        <xdr:cNvPr id="443" name="ctl00_logoimage" descr="Danfoss Logo"/>
        <xdr:cNvPicPr>
          <a:picLocks noChangeAspect="1" noChangeArrowheads="1"/>
        </xdr:cNvPicPr>
      </xdr:nvPicPr>
      <xdr:blipFill>
        <a:blip r:embed="rId1"/>
        <a:srcRect/>
        <a:stretch>
          <a:fillRect/>
        </a:stretch>
      </xdr:blipFill>
      <xdr:spPr>
        <a:xfrm>
          <a:off x="2619375" y="23542625"/>
          <a:ext cx="0" cy="295275"/>
        </a:xfrm>
        <a:prstGeom prst="rect">
          <a:avLst/>
        </a:prstGeom>
        <a:noFill/>
        <a:ln w="9525">
          <a:noFill/>
          <a:miter lim="800000"/>
          <a:headEnd/>
          <a:tailEnd/>
        </a:ln>
      </xdr:spPr>
    </xdr:pic>
    <xdr:clientData/>
  </xdr:oneCellAnchor>
  <xdr:oneCellAnchor>
    <xdr:from>
      <xdr:col>1</xdr:col>
      <xdr:colOff>1933575</xdr:colOff>
      <xdr:row>132</xdr:row>
      <xdr:rowOff>9525</xdr:rowOff>
    </xdr:from>
    <xdr:ext cx="0" cy="295275"/>
    <xdr:pic>
      <xdr:nvPicPr>
        <xdr:cNvPr id="444" name="ctl00_logoimage" descr="Danfoss Logo"/>
        <xdr:cNvPicPr>
          <a:picLocks noChangeAspect="1" noChangeArrowheads="1"/>
        </xdr:cNvPicPr>
      </xdr:nvPicPr>
      <xdr:blipFill>
        <a:blip r:embed="rId1"/>
        <a:srcRect/>
        <a:stretch>
          <a:fillRect/>
        </a:stretch>
      </xdr:blipFill>
      <xdr:spPr>
        <a:xfrm>
          <a:off x="2619375" y="23542625"/>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445"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446"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447"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448"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449"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450"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134</xdr:row>
      <xdr:rowOff>9525</xdr:rowOff>
    </xdr:from>
    <xdr:ext cx="0" cy="295275"/>
    <xdr:pic>
      <xdr:nvPicPr>
        <xdr:cNvPr id="451" name="ctl00_logoimage" descr="Danfoss Logo"/>
        <xdr:cNvPicPr>
          <a:picLocks noChangeAspect="1" noChangeArrowheads="1"/>
        </xdr:cNvPicPr>
      </xdr:nvPicPr>
      <xdr:blipFill>
        <a:blip r:embed="rId1"/>
        <a:srcRect/>
        <a:stretch>
          <a:fillRect/>
        </a:stretch>
      </xdr:blipFill>
      <xdr:spPr>
        <a:xfrm>
          <a:off x="2619375" y="23828375"/>
          <a:ext cx="0" cy="295275"/>
        </a:xfrm>
        <a:prstGeom prst="rect">
          <a:avLst/>
        </a:prstGeom>
        <a:noFill/>
        <a:ln w="9525">
          <a:noFill/>
          <a:miter lim="800000"/>
          <a:headEnd/>
          <a:tailEnd/>
        </a:ln>
      </xdr:spPr>
    </xdr:pic>
    <xdr:clientData/>
  </xdr:oneCellAnchor>
  <xdr:oneCellAnchor>
    <xdr:from>
      <xdr:col>1</xdr:col>
      <xdr:colOff>1933575</xdr:colOff>
      <xdr:row>134</xdr:row>
      <xdr:rowOff>9525</xdr:rowOff>
    </xdr:from>
    <xdr:ext cx="0" cy="295275"/>
    <xdr:pic>
      <xdr:nvPicPr>
        <xdr:cNvPr id="452" name="ctl00_logoimage" descr="Danfoss Logo"/>
        <xdr:cNvPicPr>
          <a:picLocks noChangeAspect="1" noChangeArrowheads="1"/>
        </xdr:cNvPicPr>
      </xdr:nvPicPr>
      <xdr:blipFill>
        <a:blip r:embed="rId1"/>
        <a:srcRect/>
        <a:stretch>
          <a:fillRect/>
        </a:stretch>
      </xdr:blipFill>
      <xdr:spPr>
        <a:xfrm>
          <a:off x="2619375" y="23828375"/>
          <a:ext cx="0" cy="295275"/>
        </a:xfrm>
        <a:prstGeom prst="rect">
          <a:avLst/>
        </a:prstGeom>
        <a:noFill/>
        <a:ln w="9525">
          <a:noFill/>
          <a:miter lim="800000"/>
          <a:headEnd/>
          <a:tailEnd/>
        </a:ln>
      </xdr:spPr>
    </xdr:pic>
    <xdr:clientData/>
  </xdr:oneCellAnchor>
  <xdr:oneCellAnchor>
    <xdr:from>
      <xdr:col>1</xdr:col>
      <xdr:colOff>1933575</xdr:colOff>
      <xdr:row>134</xdr:row>
      <xdr:rowOff>9525</xdr:rowOff>
    </xdr:from>
    <xdr:ext cx="0" cy="295275"/>
    <xdr:pic>
      <xdr:nvPicPr>
        <xdr:cNvPr id="453" name="ctl00_logoimage" descr="Danfoss Logo"/>
        <xdr:cNvPicPr>
          <a:picLocks noChangeAspect="1" noChangeArrowheads="1"/>
        </xdr:cNvPicPr>
      </xdr:nvPicPr>
      <xdr:blipFill>
        <a:blip r:embed="rId1"/>
        <a:srcRect/>
        <a:stretch>
          <a:fillRect/>
        </a:stretch>
      </xdr:blipFill>
      <xdr:spPr>
        <a:xfrm>
          <a:off x="2619375" y="23828375"/>
          <a:ext cx="0" cy="295275"/>
        </a:xfrm>
        <a:prstGeom prst="rect">
          <a:avLst/>
        </a:prstGeom>
        <a:noFill/>
        <a:ln w="9525">
          <a:noFill/>
          <a:miter lim="800000"/>
          <a:headEnd/>
          <a:tailEnd/>
        </a:ln>
      </xdr:spPr>
    </xdr:pic>
    <xdr:clientData/>
  </xdr:oneCellAnchor>
  <xdr:oneCellAnchor>
    <xdr:from>
      <xdr:col>1</xdr:col>
      <xdr:colOff>1933575</xdr:colOff>
      <xdr:row>135</xdr:row>
      <xdr:rowOff>9525</xdr:rowOff>
    </xdr:from>
    <xdr:ext cx="0" cy="295275"/>
    <xdr:pic>
      <xdr:nvPicPr>
        <xdr:cNvPr id="454" name="ctl00_logoimage" descr="Danfoss Logo"/>
        <xdr:cNvPicPr>
          <a:picLocks noChangeAspect="1" noChangeArrowheads="1"/>
        </xdr:cNvPicPr>
      </xdr:nvPicPr>
      <xdr:blipFill>
        <a:blip r:embed="rId1"/>
        <a:srcRect/>
        <a:stretch>
          <a:fillRect/>
        </a:stretch>
      </xdr:blipFill>
      <xdr:spPr>
        <a:xfrm>
          <a:off x="2619375" y="23971250"/>
          <a:ext cx="0" cy="295275"/>
        </a:xfrm>
        <a:prstGeom prst="rect">
          <a:avLst/>
        </a:prstGeom>
        <a:noFill/>
        <a:ln w="9525">
          <a:noFill/>
          <a:miter lim="800000"/>
          <a:headEnd/>
          <a:tailEnd/>
        </a:ln>
      </xdr:spPr>
    </xdr:pic>
    <xdr:clientData/>
  </xdr:oneCellAnchor>
  <xdr:oneCellAnchor>
    <xdr:from>
      <xdr:col>1</xdr:col>
      <xdr:colOff>1933575</xdr:colOff>
      <xdr:row>135</xdr:row>
      <xdr:rowOff>9525</xdr:rowOff>
    </xdr:from>
    <xdr:ext cx="0" cy="295275"/>
    <xdr:pic>
      <xdr:nvPicPr>
        <xdr:cNvPr id="455" name="ctl00_logoimage" descr="Danfoss Logo"/>
        <xdr:cNvPicPr>
          <a:picLocks noChangeAspect="1" noChangeArrowheads="1"/>
        </xdr:cNvPicPr>
      </xdr:nvPicPr>
      <xdr:blipFill>
        <a:blip r:embed="rId1"/>
        <a:srcRect/>
        <a:stretch>
          <a:fillRect/>
        </a:stretch>
      </xdr:blipFill>
      <xdr:spPr>
        <a:xfrm>
          <a:off x="2619375" y="23971250"/>
          <a:ext cx="0" cy="295275"/>
        </a:xfrm>
        <a:prstGeom prst="rect">
          <a:avLst/>
        </a:prstGeom>
        <a:noFill/>
        <a:ln w="9525">
          <a:noFill/>
          <a:miter lim="800000"/>
          <a:headEnd/>
          <a:tailEnd/>
        </a:ln>
      </xdr:spPr>
    </xdr:pic>
    <xdr:clientData/>
  </xdr:oneCellAnchor>
  <xdr:oneCellAnchor>
    <xdr:from>
      <xdr:col>1</xdr:col>
      <xdr:colOff>1933575</xdr:colOff>
      <xdr:row>135</xdr:row>
      <xdr:rowOff>9525</xdr:rowOff>
    </xdr:from>
    <xdr:ext cx="0" cy="295275"/>
    <xdr:pic>
      <xdr:nvPicPr>
        <xdr:cNvPr id="456" name="ctl00_logoimage" descr="Danfoss Logo"/>
        <xdr:cNvPicPr>
          <a:picLocks noChangeAspect="1" noChangeArrowheads="1"/>
        </xdr:cNvPicPr>
      </xdr:nvPicPr>
      <xdr:blipFill>
        <a:blip r:embed="rId1"/>
        <a:srcRect/>
        <a:stretch>
          <a:fillRect/>
        </a:stretch>
      </xdr:blipFill>
      <xdr:spPr>
        <a:xfrm>
          <a:off x="2619375" y="23971250"/>
          <a:ext cx="0" cy="295275"/>
        </a:xfrm>
        <a:prstGeom prst="rect">
          <a:avLst/>
        </a:prstGeom>
        <a:noFill/>
        <a:ln w="9525">
          <a:noFill/>
          <a:miter lim="800000"/>
          <a:headEnd/>
          <a:tailEnd/>
        </a:ln>
      </xdr:spPr>
    </xdr:pic>
    <xdr:clientData/>
  </xdr:oneCellAnchor>
  <xdr:oneCellAnchor>
    <xdr:from>
      <xdr:col>1</xdr:col>
      <xdr:colOff>1933575</xdr:colOff>
      <xdr:row>136</xdr:row>
      <xdr:rowOff>9525</xdr:rowOff>
    </xdr:from>
    <xdr:ext cx="0" cy="295275"/>
    <xdr:pic>
      <xdr:nvPicPr>
        <xdr:cNvPr id="457" name="ctl00_logoimage" descr="Danfoss Logo"/>
        <xdr:cNvPicPr>
          <a:picLocks noChangeAspect="1" noChangeArrowheads="1"/>
        </xdr:cNvPicPr>
      </xdr:nvPicPr>
      <xdr:blipFill>
        <a:blip r:embed="rId1"/>
        <a:srcRect/>
        <a:stretch>
          <a:fillRect/>
        </a:stretch>
      </xdr:blipFill>
      <xdr:spPr>
        <a:xfrm>
          <a:off x="2619375" y="24114125"/>
          <a:ext cx="0" cy="295275"/>
        </a:xfrm>
        <a:prstGeom prst="rect">
          <a:avLst/>
        </a:prstGeom>
        <a:noFill/>
        <a:ln w="9525">
          <a:noFill/>
          <a:miter lim="800000"/>
          <a:headEnd/>
          <a:tailEnd/>
        </a:ln>
      </xdr:spPr>
    </xdr:pic>
    <xdr:clientData/>
  </xdr:oneCellAnchor>
  <xdr:oneCellAnchor>
    <xdr:from>
      <xdr:col>1</xdr:col>
      <xdr:colOff>1933575</xdr:colOff>
      <xdr:row>136</xdr:row>
      <xdr:rowOff>9525</xdr:rowOff>
    </xdr:from>
    <xdr:ext cx="0" cy="295275"/>
    <xdr:pic>
      <xdr:nvPicPr>
        <xdr:cNvPr id="458" name="ctl00_logoimage" descr="Danfoss Logo"/>
        <xdr:cNvPicPr>
          <a:picLocks noChangeAspect="1" noChangeArrowheads="1"/>
        </xdr:cNvPicPr>
      </xdr:nvPicPr>
      <xdr:blipFill>
        <a:blip r:embed="rId1"/>
        <a:srcRect/>
        <a:stretch>
          <a:fillRect/>
        </a:stretch>
      </xdr:blipFill>
      <xdr:spPr>
        <a:xfrm>
          <a:off x="2619375" y="24114125"/>
          <a:ext cx="0" cy="295275"/>
        </a:xfrm>
        <a:prstGeom prst="rect">
          <a:avLst/>
        </a:prstGeom>
        <a:noFill/>
        <a:ln w="9525">
          <a:noFill/>
          <a:miter lim="800000"/>
          <a:headEnd/>
          <a:tailEnd/>
        </a:ln>
      </xdr:spPr>
    </xdr:pic>
    <xdr:clientData/>
  </xdr:oneCellAnchor>
  <xdr:oneCellAnchor>
    <xdr:from>
      <xdr:col>1</xdr:col>
      <xdr:colOff>1933575</xdr:colOff>
      <xdr:row>136</xdr:row>
      <xdr:rowOff>9525</xdr:rowOff>
    </xdr:from>
    <xdr:ext cx="0" cy="295275"/>
    <xdr:pic>
      <xdr:nvPicPr>
        <xdr:cNvPr id="459" name="ctl00_logoimage" descr="Danfoss Logo"/>
        <xdr:cNvPicPr>
          <a:picLocks noChangeAspect="1" noChangeArrowheads="1"/>
        </xdr:cNvPicPr>
      </xdr:nvPicPr>
      <xdr:blipFill>
        <a:blip r:embed="rId1"/>
        <a:srcRect/>
        <a:stretch>
          <a:fillRect/>
        </a:stretch>
      </xdr:blipFill>
      <xdr:spPr>
        <a:xfrm>
          <a:off x="2619375" y="24114125"/>
          <a:ext cx="0" cy="295275"/>
        </a:xfrm>
        <a:prstGeom prst="rect">
          <a:avLst/>
        </a:prstGeom>
        <a:noFill/>
        <a:ln w="9525">
          <a:noFill/>
          <a:miter lim="800000"/>
          <a:headEnd/>
          <a:tailEnd/>
        </a:ln>
      </xdr:spPr>
    </xdr:pic>
    <xdr:clientData/>
  </xdr:oneCellAnchor>
  <xdr:oneCellAnchor>
    <xdr:from>
      <xdr:col>1</xdr:col>
      <xdr:colOff>1933575</xdr:colOff>
      <xdr:row>137</xdr:row>
      <xdr:rowOff>9525</xdr:rowOff>
    </xdr:from>
    <xdr:ext cx="0" cy="295275"/>
    <xdr:pic>
      <xdr:nvPicPr>
        <xdr:cNvPr id="460" name="ctl00_logoimage" descr="Danfoss Logo"/>
        <xdr:cNvPicPr>
          <a:picLocks noChangeAspect="1" noChangeArrowheads="1"/>
        </xdr:cNvPicPr>
      </xdr:nvPicPr>
      <xdr:blipFill>
        <a:blip r:embed="rId1"/>
        <a:srcRect/>
        <a:stretch>
          <a:fillRect/>
        </a:stretch>
      </xdr:blipFill>
      <xdr:spPr>
        <a:xfrm>
          <a:off x="2619375" y="24257000"/>
          <a:ext cx="0" cy="295275"/>
        </a:xfrm>
        <a:prstGeom prst="rect">
          <a:avLst/>
        </a:prstGeom>
        <a:noFill/>
        <a:ln w="9525">
          <a:noFill/>
          <a:miter lim="800000"/>
          <a:headEnd/>
          <a:tailEnd/>
        </a:ln>
      </xdr:spPr>
    </xdr:pic>
    <xdr:clientData/>
  </xdr:oneCellAnchor>
  <xdr:oneCellAnchor>
    <xdr:from>
      <xdr:col>1</xdr:col>
      <xdr:colOff>1933575</xdr:colOff>
      <xdr:row>137</xdr:row>
      <xdr:rowOff>9525</xdr:rowOff>
    </xdr:from>
    <xdr:ext cx="0" cy="295275"/>
    <xdr:pic>
      <xdr:nvPicPr>
        <xdr:cNvPr id="461" name="ctl00_logoimage" descr="Danfoss Logo"/>
        <xdr:cNvPicPr>
          <a:picLocks noChangeAspect="1" noChangeArrowheads="1"/>
        </xdr:cNvPicPr>
      </xdr:nvPicPr>
      <xdr:blipFill>
        <a:blip r:embed="rId1"/>
        <a:srcRect/>
        <a:stretch>
          <a:fillRect/>
        </a:stretch>
      </xdr:blipFill>
      <xdr:spPr>
        <a:xfrm>
          <a:off x="2619375" y="24257000"/>
          <a:ext cx="0" cy="295275"/>
        </a:xfrm>
        <a:prstGeom prst="rect">
          <a:avLst/>
        </a:prstGeom>
        <a:noFill/>
        <a:ln w="9525">
          <a:noFill/>
          <a:miter lim="800000"/>
          <a:headEnd/>
          <a:tailEnd/>
        </a:ln>
      </xdr:spPr>
    </xdr:pic>
    <xdr:clientData/>
  </xdr:oneCellAnchor>
  <xdr:oneCellAnchor>
    <xdr:from>
      <xdr:col>1</xdr:col>
      <xdr:colOff>1933575</xdr:colOff>
      <xdr:row>137</xdr:row>
      <xdr:rowOff>9525</xdr:rowOff>
    </xdr:from>
    <xdr:ext cx="0" cy="295275"/>
    <xdr:pic>
      <xdr:nvPicPr>
        <xdr:cNvPr id="462" name="ctl00_logoimage" descr="Danfoss Logo"/>
        <xdr:cNvPicPr>
          <a:picLocks noChangeAspect="1" noChangeArrowheads="1"/>
        </xdr:cNvPicPr>
      </xdr:nvPicPr>
      <xdr:blipFill>
        <a:blip r:embed="rId1"/>
        <a:srcRect/>
        <a:stretch>
          <a:fillRect/>
        </a:stretch>
      </xdr:blipFill>
      <xdr:spPr>
        <a:xfrm>
          <a:off x="2619375" y="24257000"/>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463"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464"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465"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466"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467"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468"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469"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470"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471"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472"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473"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474"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475"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476"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477"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144</xdr:row>
      <xdr:rowOff>9525</xdr:rowOff>
    </xdr:from>
    <xdr:ext cx="0" cy="295275"/>
    <xdr:pic>
      <xdr:nvPicPr>
        <xdr:cNvPr id="478" name="ctl00_logoimage" descr="Danfoss Logo"/>
        <xdr:cNvPicPr>
          <a:picLocks noChangeAspect="1" noChangeArrowheads="1"/>
        </xdr:cNvPicPr>
      </xdr:nvPicPr>
      <xdr:blipFill>
        <a:blip r:embed="rId1"/>
        <a:srcRect/>
        <a:stretch>
          <a:fillRect/>
        </a:stretch>
      </xdr:blipFill>
      <xdr:spPr>
        <a:xfrm>
          <a:off x="2619375" y="25553035"/>
          <a:ext cx="0" cy="295275"/>
        </a:xfrm>
        <a:prstGeom prst="rect">
          <a:avLst/>
        </a:prstGeom>
        <a:noFill/>
        <a:ln w="9525">
          <a:noFill/>
          <a:miter lim="800000"/>
          <a:headEnd/>
          <a:tailEnd/>
        </a:ln>
      </xdr:spPr>
    </xdr:pic>
    <xdr:clientData/>
  </xdr:oneCellAnchor>
  <xdr:oneCellAnchor>
    <xdr:from>
      <xdr:col>1</xdr:col>
      <xdr:colOff>1933575</xdr:colOff>
      <xdr:row>144</xdr:row>
      <xdr:rowOff>9525</xdr:rowOff>
    </xdr:from>
    <xdr:ext cx="0" cy="295275"/>
    <xdr:pic>
      <xdr:nvPicPr>
        <xdr:cNvPr id="479" name="ctl00_logoimage" descr="Danfoss Logo"/>
        <xdr:cNvPicPr>
          <a:picLocks noChangeAspect="1" noChangeArrowheads="1"/>
        </xdr:cNvPicPr>
      </xdr:nvPicPr>
      <xdr:blipFill>
        <a:blip r:embed="rId1"/>
        <a:srcRect/>
        <a:stretch>
          <a:fillRect/>
        </a:stretch>
      </xdr:blipFill>
      <xdr:spPr>
        <a:xfrm>
          <a:off x="2619375" y="25553035"/>
          <a:ext cx="0" cy="295275"/>
        </a:xfrm>
        <a:prstGeom prst="rect">
          <a:avLst/>
        </a:prstGeom>
        <a:noFill/>
        <a:ln w="9525">
          <a:noFill/>
          <a:miter lim="800000"/>
          <a:headEnd/>
          <a:tailEnd/>
        </a:ln>
      </xdr:spPr>
    </xdr:pic>
    <xdr:clientData/>
  </xdr:oneCellAnchor>
  <xdr:oneCellAnchor>
    <xdr:from>
      <xdr:col>1</xdr:col>
      <xdr:colOff>1933575</xdr:colOff>
      <xdr:row>144</xdr:row>
      <xdr:rowOff>9525</xdr:rowOff>
    </xdr:from>
    <xdr:ext cx="0" cy="295275"/>
    <xdr:pic>
      <xdr:nvPicPr>
        <xdr:cNvPr id="480" name="ctl00_logoimage" descr="Danfoss Logo"/>
        <xdr:cNvPicPr>
          <a:picLocks noChangeAspect="1" noChangeArrowheads="1"/>
        </xdr:cNvPicPr>
      </xdr:nvPicPr>
      <xdr:blipFill>
        <a:blip r:embed="rId1"/>
        <a:srcRect/>
        <a:stretch>
          <a:fillRect/>
        </a:stretch>
      </xdr:blipFill>
      <xdr:spPr>
        <a:xfrm>
          <a:off x="2619375" y="25553035"/>
          <a:ext cx="0" cy="295275"/>
        </a:xfrm>
        <a:prstGeom prst="rect">
          <a:avLst/>
        </a:prstGeom>
        <a:noFill/>
        <a:ln w="9525">
          <a:noFill/>
          <a:miter lim="800000"/>
          <a:headEnd/>
          <a:tailEnd/>
        </a:ln>
      </xdr:spPr>
    </xdr:pic>
    <xdr:clientData/>
  </xdr:oneCellAnchor>
  <xdr:oneCellAnchor>
    <xdr:from>
      <xdr:col>1</xdr:col>
      <xdr:colOff>1933575</xdr:colOff>
      <xdr:row>145</xdr:row>
      <xdr:rowOff>9525</xdr:rowOff>
    </xdr:from>
    <xdr:ext cx="0" cy="295275"/>
    <xdr:pic>
      <xdr:nvPicPr>
        <xdr:cNvPr id="481" name="ctl00_logoimage" descr="Danfoss Logo"/>
        <xdr:cNvPicPr>
          <a:picLocks noChangeAspect="1" noChangeArrowheads="1"/>
        </xdr:cNvPicPr>
      </xdr:nvPicPr>
      <xdr:blipFill>
        <a:blip r:embed="rId1"/>
        <a:srcRect/>
        <a:stretch>
          <a:fillRect/>
        </a:stretch>
      </xdr:blipFill>
      <xdr:spPr>
        <a:xfrm>
          <a:off x="2619375" y="26086435"/>
          <a:ext cx="0" cy="295275"/>
        </a:xfrm>
        <a:prstGeom prst="rect">
          <a:avLst/>
        </a:prstGeom>
        <a:noFill/>
        <a:ln w="9525">
          <a:noFill/>
          <a:miter lim="800000"/>
          <a:headEnd/>
          <a:tailEnd/>
        </a:ln>
      </xdr:spPr>
    </xdr:pic>
    <xdr:clientData/>
  </xdr:oneCellAnchor>
  <xdr:oneCellAnchor>
    <xdr:from>
      <xdr:col>1</xdr:col>
      <xdr:colOff>1933575</xdr:colOff>
      <xdr:row>145</xdr:row>
      <xdr:rowOff>9525</xdr:rowOff>
    </xdr:from>
    <xdr:ext cx="0" cy="295275"/>
    <xdr:pic>
      <xdr:nvPicPr>
        <xdr:cNvPr id="482" name="ctl00_logoimage" descr="Danfoss Logo"/>
        <xdr:cNvPicPr>
          <a:picLocks noChangeAspect="1" noChangeArrowheads="1"/>
        </xdr:cNvPicPr>
      </xdr:nvPicPr>
      <xdr:blipFill>
        <a:blip r:embed="rId1"/>
        <a:srcRect/>
        <a:stretch>
          <a:fillRect/>
        </a:stretch>
      </xdr:blipFill>
      <xdr:spPr>
        <a:xfrm>
          <a:off x="2619375" y="26086435"/>
          <a:ext cx="0" cy="295275"/>
        </a:xfrm>
        <a:prstGeom prst="rect">
          <a:avLst/>
        </a:prstGeom>
        <a:noFill/>
        <a:ln w="9525">
          <a:noFill/>
          <a:miter lim="800000"/>
          <a:headEnd/>
          <a:tailEnd/>
        </a:ln>
      </xdr:spPr>
    </xdr:pic>
    <xdr:clientData/>
  </xdr:oneCellAnchor>
  <xdr:oneCellAnchor>
    <xdr:from>
      <xdr:col>1</xdr:col>
      <xdr:colOff>1933575</xdr:colOff>
      <xdr:row>145</xdr:row>
      <xdr:rowOff>9525</xdr:rowOff>
    </xdr:from>
    <xdr:ext cx="0" cy="295275"/>
    <xdr:pic>
      <xdr:nvPicPr>
        <xdr:cNvPr id="483" name="ctl00_logoimage" descr="Danfoss Logo"/>
        <xdr:cNvPicPr>
          <a:picLocks noChangeAspect="1" noChangeArrowheads="1"/>
        </xdr:cNvPicPr>
      </xdr:nvPicPr>
      <xdr:blipFill>
        <a:blip r:embed="rId1"/>
        <a:srcRect/>
        <a:stretch>
          <a:fillRect/>
        </a:stretch>
      </xdr:blipFill>
      <xdr:spPr>
        <a:xfrm>
          <a:off x="2619375" y="26086435"/>
          <a:ext cx="0" cy="295275"/>
        </a:xfrm>
        <a:prstGeom prst="rect">
          <a:avLst/>
        </a:prstGeom>
        <a:noFill/>
        <a:ln w="9525">
          <a:noFill/>
          <a:miter lim="800000"/>
          <a:headEnd/>
          <a:tailEnd/>
        </a:ln>
      </xdr:spPr>
    </xdr:pic>
    <xdr:clientData/>
  </xdr:oneCellAnchor>
  <xdr:oneCellAnchor>
    <xdr:from>
      <xdr:col>1</xdr:col>
      <xdr:colOff>1933575</xdr:colOff>
      <xdr:row>146</xdr:row>
      <xdr:rowOff>0</xdr:rowOff>
    </xdr:from>
    <xdr:ext cx="0" cy="295275"/>
    <xdr:pic>
      <xdr:nvPicPr>
        <xdr:cNvPr id="484" name="ctl00_logoimage" descr="Danfoss Logo"/>
        <xdr:cNvPicPr>
          <a:picLocks noChangeAspect="1" noChangeArrowheads="1"/>
        </xdr:cNvPicPr>
      </xdr:nvPicPr>
      <xdr:blipFill>
        <a:blip r:embed="rId1"/>
        <a:srcRect/>
        <a:stretch>
          <a:fillRect/>
        </a:stretch>
      </xdr:blipFill>
      <xdr:spPr>
        <a:xfrm>
          <a:off x="2619375" y="26572210"/>
          <a:ext cx="0" cy="295275"/>
        </a:xfrm>
        <a:prstGeom prst="rect">
          <a:avLst/>
        </a:prstGeom>
        <a:noFill/>
        <a:ln w="9525">
          <a:noFill/>
          <a:miter lim="800000"/>
          <a:headEnd/>
          <a:tailEnd/>
        </a:ln>
      </xdr:spPr>
    </xdr:pic>
    <xdr:clientData/>
  </xdr:oneCellAnchor>
  <xdr:oneCellAnchor>
    <xdr:from>
      <xdr:col>1</xdr:col>
      <xdr:colOff>1933575</xdr:colOff>
      <xdr:row>146</xdr:row>
      <xdr:rowOff>0</xdr:rowOff>
    </xdr:from>
    <xdr:ext cx="0" cy="295275"/>
    <xdr:pic>
      <xdr:nvPicPr>
        <xdr:cNvPr id="485" name="ctl00_logoimage" descr="Danfoss Logo"/>
        <xdr:cNvPicPr>
          <a:picLocks noChangeAspect="1" noChangeArrowheads="1"/>
        </xdr:cNvPicPr>
      </xdr:nvPicPr>
      <xdr:blipFill>
        <a:blip r:embed="rId1"/>
        <a:srcRect/>
        <a:stretch>
          <a:fillRect/>
        </a:stretch>
      </xdr:blipFill>
      <xdr:spPr>
        <a:xfrm>
          <a:off x="2619375" y="26572210"/>
          <a:ext cx="0" cy="295275"/>
        </a:xfrm>
        <a:prstGeom prst="rect">
          <a:avLst/>
        </a:prstGeom>
        <a:noFill/>
        <a:ln w="9525">
          <a:noFill/>
          <a:miter lim="800000"/>
          <a:headEnd/>
          <a:tailEnd/>
        </a:ln>
      </xdr:spPr>
    </xdr:pic>
    <xdr:clientData/>
  </xdr:oneCellAnchor>
  <xdr:oneCellAnchor>
    <xdr:from>
      <xdr:col>1</xdr:col>
      <xdr:colOff>1933575</xdr:colOff>
      <xdr:row>146</xdr:row>
      <xdr:rowOff>0</xdr:rowOff>
    </xdr:from>
    <xdr:ext cx="0" cy="295275"/>
    <xdr:pic>
      <xdr:nvPicPr>
        <xdr:cNvPr id="486" name="ctl00_logoimage" descr="Danfoss Logo"/>
        <xdr:cNvPicPr>
          <a:picLocks noChangeAspect="1" noChangeArrowheads="1"/>
        </xdr:cNvPicPr>
      </xdr:nvPicPr>
      <xdr:blipFill>
        <a:blip r:embed="rId1"/>
        <a:srcRect/>
        <a:stretch>
          <a:fillRect/>
        </a:stretch>
      </xdr:blipFill>
      <xdr:spPr>
        <a:xfrm>
          <a:off x="2619375" y="26572210"/>
          <a:ext cx="0" cy="295275"/>
        </a:xfrm>
        <a:prstGeom prst="rect">
          <a:avLst/>
        </a:prstGeom>
        <a:noFill/>
        <a:ln w="9525">
          <a:noFill/>
          <a:miter lim="800000"/>
          <a:headEnd/>
          <a:tailEnd/>
        </a:ln>
      </xdr:spPr>
    </xdr:pic>
    <xdr:clientData/>
  </xdr:oneCellAnchor>
  <xdr:oneCellAnchor>
    <xdr:from>
      <xdr:col>1</xdr:col>
      <xdr:colOff>1933575</xdr:colOff>
      <xdr:row>146</xdr:row>
      <xdr:rowOff>0</xdr:rowOff>
    </xdr:from>
    <xdr:ext cx="0" cy="295275"/>
    <xdr:pic>
      <xdr:nvPicPr>
        <xdr:cNvPr id="487" name="ctl00_logoimage" descr="Danfoss Logo"/>
        <xdr:cNvPicPr>
          <a:picLocks noChangeAspect="1" noChangeArrowheads="1"/>
        </xdr:cNvPicPr>
      </xdr:nvPicPr>
      <xdr:blipFill>
        <a:blip r:embed="rId1"/>
        <a:srcRect/>
        <a:stretch>
          <a:fillRect/>
        </a:stretch>
      </xdr:blipFill>
      <xdr:spPr>
        <a:xfrm>
          <a:off x="2619375" y="26572210"/>
          <a:ext cx="0" cy="295275"/>
        </a:xfrm>
        <a:prstGeom prst="rect">
          <a:avLst/>
        </a:prstGeom>
        <a:noFill/>
        <a:ln w="9525">
          <a:noFill/>
          <a:miter lim="800000"/>
          <a:headEnd/>
          <a:tailEnd/>
        </a:ln>
      </xdr:spPr>
    </xdr:pic>
    <xdr:clientData/>
  </xdr:oneCellAnchor>
  <xdr:oneCellAnchor>
    <xdr:from>
      <xdr:col>1</xdr:col>
      <xdr:colOff>1933575</xdr:colOff>
      <xdr:row>146</xdr:row>
      <xdr:rowOff>0</xdr:rowOff>
    </xdr:from>
    <xdr:ext cx="0" cy="295275"/>
    <xdr:pic>
      <xdr:nvPicPr>
        <xdr:cNvPr id="488" name="ctl00_logoimage" descr="Danfoss Logo"/>
        <xdr:cNvPicPr>
          <a:picLocks noChangeAspect="1" noChangeArrowheads="1"/>
        </xdr:cNvPicPr>
      </xdr:nvPicPr>
      <xdr:blipFill>
        <a:blip r:embed="rId1"/>
        <a:srcRect/>
        <a:stretch>
          <a:fillRect/>
        </a:stretch>
      </xdr:blipFill>
      <xdr:spPr>
        <a:xfrm>
          <a:off x="2619375" y="26572210"/>
          <a:ext cx="0" cy="295275"/>
        </a:xfrm>
        <a:prstGeom prst="rect">
          <a:avLst/>
        </a:prstGeom>
        <a:noFill/>
        <a:ln w="9525">
          <a:noFill/>
          <a:miter lim="800000"/>
          <a:headEnd/>
          <a:tailEnd/>
        </a:ln>
      </xdr:spPr>
    </xdr:pic>
    <xdr:clientData/>
  </xdr:oneCellAnchor>
  <xdr:oneCellAnchor>
    <xdr:from>
      <xdr:col>1</xdr:col>
      <xdr:colOff>1933575</xdr:colOff>
      <xdr:row>146</xdr:row>
      <xdr:rowOff>0</xdr:rowOff>
    </xdr:from>
    <xdr:ext cx="0" cy="295275"/>
    <xdr:pic>
      <xdr:nvPicPr>
        <xdr:cNvPr id="489" name="ctl00_logoimage" descr="Danfoss Logo"/>
        <xdr:cNvPicPr>
          <a:picLocks noChangeAspect="1" noChangeArrowheads="1"/>
        </xdr:cNvPicPr>
      </xdr:nvPicPr>
      <xdr:blipFill>
        <a:blip r:embed="rId1"/>
        <a:srcRect/>
        <a:stretch>
          <a:fillRect/>
        </a:stretch>
      </xdr:blipFill>
      <xdr:spPr>
        <a:xfrm>
          <a:off x="2619375" y="26572210"/>
          <a:ext cx="0" cy="295275"/>
        </a:xfrm>
        <a:prstGeom prst="rect">
          <a:avLst/>
        </a:prstGeom>
        <a:noFill/>
        <a:ln w="9525">
          <a:noFill/>
          <a:miter lim="800000"/>
          <a:headEnd/>
          <a:tailEnd/>
        </a:ln>
      </xdr:spPr>
    </xdr:pic>
    <xdr:clientData/>
  </xdr:oneCellAnchor>
  <xdr:oneCellAnchor>
    <xdr:from>
      <xdr:col>1</xdr:col>
      <xdr:colOff>1933575</xdr:colOff>
      <xdr:row>146</xdr:row>
      <xdr:rowOff>9525</xdr:rowOff>
    </xdr:from>
    <xdr:ext cx="0" cy="295275"/>
    <xdr:pic>
      <xdr:nvPicPr>
        <xdr:cNvPr id="490" name="ctl00_logoimage" descr="Danfoss Logo"/>
        <xdr:cNvPicPr>
          <a:picLocks noChangeAspect="1" noChangeArrowheads="1"/>
        </xdr:cNvPicPr>
      </xdr:nvPicPr>
      <xdr:blipFill>
        <a:blip r:embed="rId1"/>
        <a:srcRect/>
        <a:stretch>
          <a:fillRect/>
        </a:stretch>
      </xdr:blipFill>
      <xdr:spPr>
        <a:xfrm>
          <a:off x="2619375" y="26581735"/>
          <a:ext cx="0" cy="295275"/>
        </a:xfrm>
        <a:prstGeom prst="rect">
          <a:avLst/>
        </a:prstGeom>
        <a:noFill/>
        <a:ln w="9525">
          <a:noFill/>
          <a:miter lim="800000"/>
          <a:headEnd/>
          <a:tailEnd/>
        </a:ln>
      </xdr:spPr>
    </xdr:pic>
    <xdr:clientData/>
  </xdr:oneCellAnchor>
  <xdr:oneCellAnchor>
    <xdr:from>
      <xdr:col>1</xdr:col>
      <xdr:colOff>1933575</xdr:colOff>
      <xdr:row>146</xdr:row>
      <xdr:rowOff>9525</xdr:rowOff>
    </xdr:from>
    <xdr:ext cx="0" cy="295275"/>
    <xdr:pic>
      <xdr:nvPicPr>
        <xdr:cNvPr id="491" name="ctl00_logoimage" descr="Danfoss Logo"/>
        <xdr:cNvPicPr>
          <a:picLocks noChangeAspect="1" noChangeArrowheads="1"/>
        </xdr:cNvPicPr>
      </xdr:nvPicPr>
      <xdr:blipFill>
        <a:blip r:embed="rId1"/>
        <a:srcRect/>
        <a:stretch>
          <a:fillRect/>
        </a:stretch>
      </xdr:blipFill>
      <xdr:spPr>
        <a:xfrm>
          <a:off x="2619375" y="26581735"/>
          <a:ext cx="0" cy="295275"/>
        </a:xfrm>
        <a:prstGeom prst="rect">
          <a:avLst/>
        </a:prstGeom>
        <a:noFill/>
        <a:ln w="9525">
          <a:noFill/>
          <a:miter lim="800000"/>
          <a:headEnd/>
          <a:tailEnd/>
        </a:ln>
      </xdr:spPr>
    </xdr:pic>
    <xdr:clientData/>
  </xdr:oneCellAnchor>
  <xdr:oneCellAnchor>
    <xdr:from>
      <xdr:col>1</xdr:col>
      <xdr:colOff>1933575</xdr:colOff>
      <xdr:row>146</xdr:row>
      <xdr:rowOff>9525</xdr:rowOff>
    </xdr:from>
    <xdr:ext cx="0" cy="295275"/>
    <xdr:pic>
      <xdr:nvPicPr>
        <xdr:cNvPr id="492" name="ctl00_logoimage" descr="Danfoss Logo"/>
        <xdr:cNvPicPr>
          <a:picLocks noChangeAspect="1" noChangeArrowheads="1"/>
        </xdr:cNvPicPr>
      </xdr:nvPicPr>
      <xdr:blipFill>
        <a:blip r:embed="rId1"/>
        <a:srcRect/>
        <a:stretch>
          <a:fillRect/>
        </a:stretch>
      </xdr:blipFill>
      <xdr:spPr>
        <a:xfrm>
          <a:off x="2619375" y="26581735"/>
          <a:ext cx="0" cy="295275"/>
        </a:xfrm>
        <a:prstGeom prst="rect">
          <a:avLst/>
        </a:prstGeom>
        <a:noFill/>
        <a:ln w="9525">
          <a:noFill/>
          <a:miter lim="800000"/>
          <a:headEnd/>
          <a:tailEnd/>
        </a:ln>
      </xdr:spPr>
    </xdr:pic>
    <xdr:clientData/>
  </xdr:oneCellAnchor>
  <xdr:oneCellAnchor>
    <xdr:from>
      <xdr:col>1</xdr:col>
      <xdr:colOff>1933575</xdr:colOff>
      <xdr:row>147</xdr:row>
      <xdr:rowOff>9525</xdr:rowOff>
    </xdr:from>
    <xdr:ext cx="0" cy="295275"/>
    <xdr:pic>
      <xdr:nvPicPr>
        <xdr:cNvPr id="493" name="ctl00_logoimage" descr="Danfoss Logo"/>
        <xdr:cNvPicPr>
          <a:picLocks noChangeAspect="1" noChangeArrowheads="1"/>
        </xdr:cNvPicPr>
      </xdr:nvPicPr>
      <xdr:blipFill>
        <a:blip r:embed="rId1"/>
        <a:srcRect/>
        <a:stretch>
          <a:fillRect/>
        </a:stretch>
      </xdr:blipFill>
      <xdr:spPr>
        <a:xfrm>
          <a:off x="2619375" y="26724610"/>
          <a:ext cx="0" cy="295275"/>
        </a:xfrm>
        <a:prstGeom prst="rect">
          <a:avLst/>
        </a:prstGeom>
        <a:noFill/>
        <a:ln w="9525">
          <a:noFill/>
          <a:miter lim="800000"/>
          <a:headEnd/>
          <a:tailEnd/>
        </a:ln>
      </xdr:spPr>
    </xdr:pic>
    <xdr:clientData/>
  </xdr:oneCellAnchor>
  <xdr:oneCellAnchor>
    <xdr:from>
      <xdr:col>1</xdr:col>
      <xdr:colOff>1933575</xdr:colOff>
      <xdr:row>147</xdr:row>
      <xdr:rowOff>9525</xdr:rowOff>
    </xdr:from>
    <xdr:ext cx="0" cy="295275"/>
    <xdr:pic>
      <xdr:nvPicPr>
        <xdr:cNvPr id="494" name="ctl00_logoimage" descr="Danfoss Logo"/>
        <xdr:cNvPicPr>
          <a:picLocks noChangeAspect="1" noChangeArrowheads="1"/>
        </xdr:cNvPicPr>
      </xdr:nvPicPr>
      <xdr:blipFill>
        <a:blip r:embed="rId1"/>
        <a:srcRect/>
        <a:stretch>
          <a:fillRect/>
        </a:stretch>
      </xdr:blipFill>
      <xdr:spPr>
        <a:xfrm>
          <a:off x="2619375" y="2672461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495"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496"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497"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498"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499"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500"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501"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502"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503"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504"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505"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158</xdr:row>
      <xdr:rowOff>0</xdr:rowOff>
    </xdr:from>
    <xdr:ext cx="0" cy="295275"/>
    <xdr:pic>
      <xdr:nvPicPr>
        <xdr:cNvPr id="506" name="ctl00_logoimage" descr="Danfoss Logo"/>
        <xdr:cNvPicPr>
          <a:picLocks noChangeAspect="1" noChangeArrowheads="1"/>
        </xdr:cNvPicPr>
      </xdr:nvPicPr>
      <xdr:blipFill>
        <a:blip r:embed="rId1"/>
        <a:srcRect/>
        <a:stretch>
          <a:fillRect/>
        </a:stretch>
      </xdr:blipFill>
      <xdr:spPr>
        <a:xfrm>
          <a:off x="2619375" y="28286710"/>
          <a:ext cx="0" cy="295275"/>
        </a:xfrm>
        <a:prstGeom prst="rect">
          <a:avLst/>
        </a:prstGeom>
        <a:noFill/>
        <a:ln w="9525">
          <a:noFill/>
          <a:miter lim="800000"/>
          <a:headEnd/>
          <a:tailEnd/>
        </a:ln>
      </xdr:spPr>
    </xdr:pic>
    <xdr:clientData/>
  </xdr:oneCellAnchor>
  <xdr:oneCellAnchor>
    <xdr:from>
      <xdr:col>1</xdr:col>
      <xdr:colOff>1933575</xdr:colOff>
      <xdr:row>158</xdr:row>
      <xdr:rowOff>0</xdr:rowOff>
    </xdr:from>
    <xdr:ext cx="0" cy="295275"/>
    <xdr:pic>
      <xdr:nvPicPr>
        <xdr:cNvPr id="507" name="ctl00_logoimage" descr="Danfoss Logo"/>
        <xdr:cNvPicPr>
          <a:picLocks noChangeAspect="1" noChangeArrowheads="1"/>
        </xdr:cNvPicPr>
      </xdr:nvPicPr>
      <xdr:blipFill>
        <a:blip r:embed="rId1"/>
        <a:srcRect/>
        <a:stretch>
          <a:fillRect/>
        </a:stretch>
      </xdr:blipFill>
      <xdr:spPr>
        <a:xfrm>
          <a:off x="2619375" y="28286710"/>
          <a:ext cx="0" cy="295275"/>
        </a:xfrm>
        <a:prstGeom prst="rect">
          <a:avLst/>
        </a:prstGeom>
        <a:noFill/>
        <a:ln w="9525">
          <a:noFill/>
          <a:miter lim="800000"/>
          <a:headEnd/>
          <a:tailEnd/>
        </a:ln>
      </xdr:spPr>
    </xdr:pic>
    <xdr:clientData/>
  </xdr:oneCellAnchor>
  <xdr:oneCellAnchor>
    <xdr:from>
      <xdr:col>1</xdr:col>
      <xdr:colOff>1933575</xdr:colOff>
      <xdr:row>158</xdr:row>
      <xdr:rowOff>0</xdr:rowOff>
    </xdr:from>
    <xdr:ext cx="0" cy="295275"/>
    <xdr:pic>
      <xdr:nvPicPr>
        <xdr:cNvPr id="508" name="ctl00_logoimage" descr="Danfoss Logo"/>
        <xdr:cNvPicPr>
          <a:picLocks noChangeAspect="1" noChangeArrowheads="1"/>
        </xdr:cNvPicPr>
      </xdr:nvPicPr>
      <xdr:blipFill>
        <a:blip r:embed="rId1"/>
        <a:srcRect/>
        <a:stretch>
          <a:fillRect/>
        </a:stretch>
      </xdr:blipFill>
      <xdr:spPr>
        <a:xfrm>
          <a:off x="2619375" y="28286710"/>
          <a:ext cx="0" cy="295275"/>
        </a:xfrm>
        <a:prstGeom prst="rect">
          <a:avLst/>
        </a:prstGeom>
        <a:noFill/>
        <a:ln w="9525">
          <a:noFill/>
          <a:miter lim="800000"/>
          <a:headEnd/>
          <a:tailEnd/>
        </a:ln>
      </xdr:spPr>
    </xdr:pic>
    <xdr:clientData/>
  </xdr:oneCellAnchor>
  <xdr:oneCellAnchor>
    <xdr:from>
      <xdr:col>1</xdr:col>
      <xdr:colOff>1933575</xdr:colOff>
      <xdr:row>158</xdr:row>
      <xdr:rowOff>0</xdr:rowOff>
    </xdr:from>
    <xdr:ext cx="0" cy="295275"/>
    <xdr:pic>
      <xdr:nvPicPr>
        <xdr:cNvPr id="509" name="ctl00_logoimage" descr="Danfoss Logo"/>
        <xdr:cNvPicPr>
          <a:picLocks noChangeAspect="1" noChangeArrowheads="1"/>
        </xdr:cNvPicPr>
      </xdr:nvPicPr>
      <xdr:blipFill>
        <a:blip r:embed="rId1"/>
        <a:srcRect/>
        <a:stretch>
          <a:fillRect/>
        </a:stretch>
      </xdr:blipFill>
      <xdr:spPr>
        <a:xfrm>
          <a:off x="2619375" y="28286710"/>
          <a:ext cx="0" cy="295275"/>
        </a:xfrm>
        <a:prstGeom prst="rect">
          <a:avLst/>
        </a:prstGeom>
        <a:noFill/>
        <a:ln w="9525">
          <a:noFill/>
          <a:miter lim="800000"/>
          <a:headEnd/>
          <a:tailEnd/>
        </a:ln>
      </xdr:spPr>
    </xdr:pic>
    <xdr:clientData/>
  </xdr:oneCellAnchor>
  <xdr:oneCellAnchor>
    <xdr:from>
      <xdr:col>1</xdr:col>
      <xdr:colOff>1933575</xdr:colOff>
      <xdr:row>158</xdr:row>
      <xdr:rowOff>0</xdr:rowOff>
    </xdr:from>
    <xdr:ext cx="0" cy="295275"/>
    <xdr:pic>
      <xdr:nvPicPr>
        <xdr:cNvPr id="510" name="ctl00_logoimage" descr="Danfoss Logo"/>
        <xdr:cNvPicPr>
          <a:picLocks noChangeAspect="1" noChangeArrowheads="1"/>
        </xdr:cNvPicPr>
      </xdr:nvPicPr>
      <xdr:blipFill>
        <a:blip r:embed="rId1"/>
        <a:srcRect/>
        <a:stretch>
          <a:fillRect/>
        </a:stretch>
      </xdr:blipFill>
      <xdr:spPr>
        <a:xfrm>
          <a:off x="2619375" y="28286710"/>
          <a:ext cx="0" cy="295275"/>
        </a:xfrm>
        <a:prstGeom prst="rect">
          <a:avLst/>
        </a:prstGeom>
        <a:noFill/>
        <a:ln w="9525">
          <a:noFill/>
          <a:miter lim="800000"/>
          <a:headEnd/>
          <a:tailEnd/>
        </a:ln>
      </xdr:spPr>
    </xdr:pic>
    <xdr:clientData/>
  </xdr:oneCellAnchor>
  <xdr:oneCellAnchor>
    <xdr:from>
      <xdr:col>1</xdr:col>
      <xdr:colOff>1933575</xdr:colOff>
      <xdr:row>158</xdr:row>
      <xdr:rowOff>0</xdr:rowOff>
    </xdr:from>
    <xdr:ext cx="0" cy="295275"/>
    <xdr:pic>
      <xdr:nvPicPr>
        <xdr:cNvPr id="511" name="ctl00_logoimage" descr="Danfoss Logo"/>
        <xdr:cNvPicPr>
          <a:picLocks noChangeAspect="1" noChangeArrowheads="1"/>
        </xdr:cNvPicPr>
      </xdr:nvPicPr>
      <xdr:blipFill>
        <a:blip r:embed="rId1"/>
        <a:srcRect/>
        <a:stretch>
          <a:fillRect/>
        </a:stretch>
      </xdr:blipFill>
      <xdr:spPr>
        <a:xfrm>
          <a:off x="2619375" y="28286710"/>
          <a:ext cx="0" cy="295275"/>
        </a:xfrm>
        <a:prstGeom prst="rect">
          <a:avLst/>
        </a:prstGeom>
        <a:noFill/>
        <a:ln w="9525">
          <a:noFill/>
          <a:miter lim="800000"/>
          <a:headEnd/>
          <a:tailEnd/>
        </a:ln>
      </xdr:spPr>
    </xdr:pic>
    <xdr:clientData/>
  </xdr:oneCellAnchor>
  <xdr:oneCellAnchor>
    <xdr:from>
      <xdr:col>1</xdr:col>
      <xdr:colOff>1933575</xdr:colOff>
      <xdr:row>158</xdr:row>
      <xdr:rowOff>9525</xdr:rowOff>
    </xdr:from>
    <xdr:ext cx="0" cy="295275"/>
    <xdr:pic>
      <xdr:nvPicPr>
        <xdr:cNvPr id="512" name="ctl00_logoimage" descr="Danfoss Logo"/>
        <xdr:cNvPicPr>
          <a:picLocks noChangeAspect="1" noChangeArrowheads="1"/>
        </xdr:cNvPicPr>
      </xdr:nvPicPr>
      <xdr:blipFill>
        <a:blip r:embed="rId1"/>
        <a:srcRect/>
        <a:stretch>
          <a:fillRect/>
        </a:stretch>
      </xdr:blipFill>
      <xdr:spPr>
        <a:xfrm>
          <a:off x="2619375" y="28296235"/>
          <a:ext cx="0" cy="295275"/>
        </a:xfrm>
        <a:prstGeom prst="rect">
          <a:avLst/>
        </a:prstGeom>
        <a:noFill/>
        <a:ln w="9525">
          <a:noFill/>
          <a:miter lim="800000"/>
          <a:headEnd/>
          <a:tailEnd/>
        </a:ln>
      </xdr:spPr>
    </xdr:pic>
    <xdr:clientData/>
  </xdr:oneCellAnchor>
  <xdr:oneCellAnchor>
    <xdr:from>
      <xdr:col>1</xdr:col>
      <xdr:colOff>1933575</xdr:colOff>
      <xdr:row>158</xdr:row>
      <xdr:rowOff>9525</xdr:rowOff>
    </xdr:from>
    <xdr:ext cx="0" cy="295275"/>
    <xdr:pic>
      <xdr:nvPicPr>
        <xdr:cNvPr id="513" name="ctl00_logoimage" descr="Danfoss Logo"/>
        <xdr:cNvPicPr>
          <a:picLocks noChangeAspect="1" noChangeArrowheads="1"/>
        </xdr:cNvPicPr>
      </xdr:nvPicPr>
      <xdr:blipFill>
        <a:blip r:embed="rId1"/>
        <a:srcRect/>
        <a:stretch>
          <a:fillRect/>
        </a:stretch>
      </xdr:blipFill>
      <xdr:spPr>
        <a:xfrm>
          <a:off x="2619375" y="28296235"/>
          <a:ext cx="0" cy="295275"/>
        </a:xfrm>
        <a:prstGeom prst="rect">
          <a:avLst/>
        </a:prstGeom>
        <a:noFill/>
        <a:ln w="9525">
          <a:noFill/>
          <a:miter lim="800000"/>
          <a:headEnd/>
          <a:tailEnd/>
        </a:ln>
      </xdr:spPr>
    </xdr:pic>
    <xdr:clientData/>
  </xdr:oneCellAnchor>
  <xdr:oneCellAnchor>
    <xdr:from>
      <xdr:col>1</xdr:col>
      <xdr:colOff>1933575</xdr:colOff>
      <xdr:row>158</xdr:row>
      <xdr:rowOff>9525</xdr:rowOff>
    </xdr:from>
    <xdr:ext cx="0" cy="295275"/>
    <xdr:pic>
      <xdr:nvPicPr>
        <xdr:cNvPr id="514" name="ctl00_logoimage" descr="Danfoss Logo"/>
        <xdr:cNvPicPr>
          <a:picLocks noChangeAspect="1" noChangeArrowheads="1"/>
        </xdr:cNvPicPr>
      </xdr:nvPicPr>
      <xdr:blipFill>
        <a:blip r:embed="rId1"/>
        <a:srcRect/>
        <a:stretch>
          <a:fillRect/>
        </a:stretch>
      </xdr:blipFill>
      <xdr:spPr>
        <a:xfrm>
          <a:off x="2619375" y="2829623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15"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16"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17"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18"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19"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20"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521"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522"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523"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524"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525"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526"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27"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28"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29"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30"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31"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32"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33"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34"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35"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36"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37"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38"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39"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40"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541"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542"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543"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544"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160</xdr:row>
      <xdr:rowOff>9525</xdr:rowOff>
    </xdr:from>
    <xdr:ext cx="0" cy="295275"/>
    <xdr:pic>
      <xdr:nvPicPr>
        <xdr:cNvPr id="545" name="ctl00_logoimage" descr="Danfoss Logo"/>
        <xdr:cNvPicPr>
          <a:picLocks noChangeAspect="1" noChangeArrowheads="1"/>
        </xdr:cNvPicPr>
      </xdr:nvPicPr>
      <xdr:blipFill>
        <a:blip r:embed="rId1"/>
        <a:srcRect/>
        <a:stretch>
          <a:fillRect/>
        </a:stretch>
      </xdr:blipFill>
      <xdr:spPr>
        <a:xfrm>
          <a:off x="2619375" y="28807410"/>
          <a:ext cx="0" cy="295275"/>
        </a:xfrm>
        <a:prstGeom prst="rect">
          <a:avLst/>
        </a:prstGeom>
        <a:noFill/>
        <a:ln w="9525">
          <a:noFill/>
          <a:miter lim="800000"/>
          <a:headEnd/>
          <a:tailEnd/>
        </a:ln>
      </xdr:spPr>
    </xdr:pic>
    <xdr:clientData/>
  </xdr:oneCellAnchor>
  <xdr:oneCellAnchor>
    <xdr:from>
      <xdr:col>1</xdr:col>
      <xdr:colOff>1933575</xdr:colOff>
      <xdr:row>160</xdr:row>
      <xdr:rowOff>9525</xdr:rowOff>
    </xdr:from>
    <xdr:ext cx="0" cy="295275"/>
    <xdr:pic>
      <xdr:nvPicPr>
        <xdr:cNvPr id="546" name="ctl00_logoimage" descr="Danfoss Logo"/>
        <xdr:cNvPicPr>
          <a:picLocks noChangeAspect="1" noChangeArrowheads="1"/>
        </xdr:cNvPicPr>
      </xdr:nvPicPr>
      <xdr:blipFill>
        <a:blip r:embed="rId1"/>
        <a:srcRect/>
        <a:stretch>
          <a:fillRect/>
        </a:stretch>
      </xdr:blipFill>
      <xdr:spPr>
        <a:xfrm>
          <a:off x="2619375" y="28807410"/>
          <a:ext cx="0" cy="295275"/>
        </a:xfrm>
        <a:prstGeom prst="rect">
          <a:avLst/>
        </a:prstGeom>
        <a:noFill/>
        <a:ln w="9525">
          <a:noFill/>
          <a:miter lim="800000"/>
          <a:headEnd/>
          <a:tailEnd/>
        </a:ln>
      </xdr:spPr>
    </xdr:pic>
    <xdr:clientData/>
  </xdr:oneCellAnchor>
  <xdr:oneCellAnchor>
    <xdr:from>
      <xdr:col>1</xdr:col>
      <xdr:colOff>1933575</xdr:colOff>
      <xdr:row>160</xdr:row>
      <xdr:rowOff>9525</xdr:rowOff>
    </xdr:from>
    <xdr:ext cx="0" cy="295275"/>
    <xdr:pic>
      <xdr:nvPicPr>
        <xdr:cNvPr id="547" name="ctl00_logoimage" descr="Danfoss Logo"/>
        <xdr:cNvPicPr>
          <a:picLocks noChangeAspect="1" noChangeArrowheads="1"/>
        </xdr:cNvPicPr>
      </xdr:nvPicPr>
      <xdr:blipFill>
        <a:blip r:embed="rId1"/>
        <a:srcRect/>
        <a:stretch>
          <a:fillRect/>
        </a:stretch>
      </xdr:blipFill>
      <xdr:spPr>
        <a:xfrm>
          <a:off x="2619375" y="28807410"/>
          <a:ext cx="0" cy="295275"/>
        </a:xfrm>
        <a:prstGeom prst="rect">
          <a:avLst/>
        </a:prstGeom>
        <a:noFill/>
        <a:ln w="9525">
          <a:noFill/>
          <a:miter lim="800000"/>
          <a:headEnd/>
          <a:tailEnd/>
        </a:ln>
      </xdr:spPr>
    </xdr:pic>
    <xdr:clientData/>
  </xdr:oneCellAnchor>
  <xdr:oneCellAnchor>
    <xdr:from>
      <xdr:col>1</xdr:col>
      <xdr:colOff>1933575</xdr:colOff>
      <xdr:row>161</xdr:row>
      <xdr:rowOff>9525</xdr:rowOff>
    </xdr:from>
    <xdr:ext cx="0" cy="295275"/>
    <xdr:pic>
      <xdr:nvPicPr>
        <xdr:cNvPr id="548" name="ctl00_logoimage" descr="Danfoss Logo"/>
        <xdr:cNvPicPr>
          <a:picLocks noChangeAspect="1" noChangeArrowheads="1"/>
        </xdr:cNvPicPr>
      </xdr:nvPicPr>
      <xdr:blipFill>
        <a:blip r:embed="rId1"/>
        <a:srcRect/>
        <a:stretch>
          <a:fillRect/>
        </a:stretch>
      </xdr:blipFill>
      <xdr:spPr>
        <a:xfrm>
          <a:off x="2619375" y="29175710"/>
          <a:ext cx="0" cy="295275"/>
        </a:xfrm>
        <a:prstGeom prst="rect">
          <a:avLst/>
        </a:prstGeom>
        <a:noFill/>
        <a:ln w="9525">
          <a:noFill/>
          <a:miter lim="800000"/>
          <a:headEnd/>
          <a:tailEnd/>
        </a:ln>
      </xdr:spPr>
    </xdr:pic>
    <xdr:clientData/>
  </xdr:oneCellAnchor>
  <xdr:oneCellAnchor>
    <xdr:from>
      <xdr:col>1</xdr:col>
      <xdr:colOff>1933575</xdr:colOff>
      <xdr:row>161</xdr:row>
      <xdr:rowOff>9525</xdr:rowOff>
    </xdr:from>
    <xdr:ext cx="0" cy="295275"/>
    <xdr:pic>
      <xdr:nvPicPr>
        <xdr:cNvPr id="549" name="ctl00_logoimage" descr="Danfoss Logo"/>
        <xdr:cNvPicPr>
          <a:picLocks noChangeAspect="1" noChangeArrowheads="1"/>
        </xdr:cNvPicPr>
      </xdr:nvPicPr>
      <xdr:blipFill>
        <a:blip r:embed="rId1"/>
        <a:srcRect/>
        <a:stretch>
          <a:fillRect/>
        </a:stretch>
      </xdr:blipFill>
      <xdr:spPr>
        <a:xfrm>
          <a:off x="2619375" y="29175710"/>
          <a:ext cx="0" cy="295275"/>
        </a:xfrm>
        <a:prstGeom prst="rect">
          <a:avLst/>
        </a:prstGeom>
        <a:noFill/>
        <a:ln w="9525">
          <a:noFill/>
          <a:miter lim="800000"/>
          <a:headEnd/>
          <a:tailEnd/>
        </a:ln>
      </xdr:spPr>
    </xdr:pic>
    <xdr:clientData/>
  </xdr:oneCellAnchor>
  <xdr:oneCellAnchor>
    <xdr:from>
      <xdr:col>1</xdr:col>
      <xdr:colOff>1933575</xdr:colOff>
      <xdr:row>161</xdr:row>
      <xdr:rowOff>9525</xdr:rowOff>
    </xdr:from>
    <xdr:ext cx="0" cy="295275"/>
    <xdr:pic>
      <xdr:nvPicPr>
        <xdr:cNvPr id="550" name="ctl00_logoimage" descr="Danfoss Logo"/>
        <xdr:cNvPicPr>
          <a:picLocks noChangeAspect="1" noChangeArrowheads="1"/>
        </xdr:cNvPicPr>
      </xdr:nvPicPr>
      <xdr:blipFill>
        <a:blip r:embed="rId1"/>
        <a:srcRect/>
        <a:stretch>
          <a:fillRect/>
        </a:stretch>
      </xdr:blipFill>
      <xdr:spPr>
        <a:xfrm>
          <a:off x="2619375" y="29175710"/>
          <a:ext cx="0" cy="295275"/>
        </a:xfrm>
        <a:prstGeom prst="rect">
          <a:avLst/>
        </a:prstGeom>
        <a:noFill/>
        <a:ln w="9525">
          <a:noFill/>
          <a:miter lim="800000"/>
          <a:headEnd/>
          <a:tailEnd/>
        </a:ln>
      </xdr:spPr>
    </xdr:pic>
    <xdr:clientData/>
  </xdr:oneCellAnchor>
  <xdr:oneCellAnchor>
    <xdr:from>
      <xdr:col>1</xdr:col>
      <xdr:colOff>1933575</xdr:colOff>
      <xdr:row>162</xdr:row>
      <xdr:rowOff>9525</xdr:rowOff>
    </xdr:from>
    <xdr:ext cx="0" cy="295275"/>
    <xdr:pic>
      <xdr:nvPicPr>
        <xdr:cNvPr id="551" name="ctl00_logoimage" descr="Danfoss Logo"/>
        <xdr:cNvPicPr>
          <a:picLocks noChangeAspect="1" noChangeArrowheads="1"/>
        </xdr:cNvPicPr>
      </xdr:nvPicPr>
      <xdr:blipFill>
        <a:blip r:embed="rId1"/>
        <a:srcRect/>
        <a:stretch>
          <a:fillRect/>
        </a:stretch>
      </xdr:blipFill>
      <xdr:spPr>
        <a:xfrm>
          <a:off x="2619375" y="29318585"/>
          <a:ext cx="0" cy="295275"/>
        </a:xfrm>
        <a:prstGeom prst="rect">
          <a:avLst/>
        </a:prstGeom>
        <a:noFill/>
        <a:ln w="9525">
          <a:noFill/>
          <a:miter lim="800000"/>
          <a:headEnd/>
          <a:tailEnd/>
        </a:ln>
      </xdr:spPr>
    </xdr:pic>
    <xdr:clientData/>
  </xdr:oneCellAnchor>
  <xdr:oneCellAnchor>
    <xdr:from>
      <xdr:col>1</xdr:col>
      <xdr:colOff>1933575</xdr:colOff>
      <xdr:row>162</xdr:row>
      <xdr:rowOff>9525</xdr:rowOff>
    </xdr:from>
    <xdr:ext cx="0" cy="295275"/>
    <xdr:pic>
      <xdr:nvPicPr>
        <xdr:cNvPr id="552" name="ctl00_logoimage" descr="Danfoss Logo"/>
        <xdr:cNvPicPr>
          <a:picLocks noChangeAspect="1" noChangeArrowheads="1"/>
        </xdr:cNvPicPr>
      </xdr:nvPicPr>
      <xdr:blipFill>
        <a:blip r:embed="rId1"/>
        <a:srcRect/>
        <a:stretch>
          <a:fillRect/>
        </a:stretch>
      </xdr:blipFill>
      <xdr:spPr>
        <a:xfrm>
          <a:off x="2619375" y="29318585"/>
          <a:ext cx="0" cy="295275"/>
        </a:xfrm>
        <a:prstGeom prst="rect">
          <a:avLst/>
        </a:prstGeom>
        <a:noFill/>
        <a:ln w="9525">
          <a:noFill/>
          <a:miter lim="800000"/>
          <a:headEnd/>
          <a:tailEnd/>
        </a:ln>
      </xdr:spPr>
    </xdr:pic>
    <xdr:clientData/>
  </xdr:oneCellAnchor>
  <xdr:oneCellAnchor>
    <xdr:from>
      <xdr:col>1</xdr:col>
      <xdr:colOff>1933575</xdr:colOff>
      <xdr:row>162</xdr:row>
      <xdr:rowOff>9525</xdr:rowOff>
    </xdr:from>
    <xdr:ext cx="0" cy="295275"/>
    <xdr:pic>
      <xdr:nvPicPr>
        <xdr:cNvPr id="553" name="ctl00_logoimage" descr="Danfoss Logo"/>
        <xdr:cNvPicPr>
          <a:picLocks noChangeAspect="1" noChangeArrowheads="1"/>
        </xdr:cNvPicPr>
      </xdr:nvPicPr>
      <xdr:blipFill>
        <a:blip r:embed="rId1"/>
        <a:srcRect/>
        <a:stretch>
          <a:fillRect/>
        </a:stretch>
      </xdr:blipFill>
      <xdr:spPr>
        <a:xfrm>
          <a:off x="2619375" y="29318585"/>
          <a:ext cx="0" cy="295275"/>
        </a:xfrm>
        <a:prstGeom prst="rect">
          <a:avLst/>
        </a:prstGeom>
        <a:noFill/>
        <a:ln w="9525">
          <a:noFill/>
          <a:miter lim="800000"/>
          <a:headEnd/>
          <a:tailEnd/>
        </a:ln>
      </xdr:spPr>
    </xdr:pic>
    <xdr:clientData/>
  </xdr:oneCellAnchor>
  <xdr:oneCellAnchor>
    <xdr:from>
      <xdr:col>1</xdr:col>
      <xdr:colOff>1933575</xdr:colOff>
      <xdr:row>163</xdr:row>
      <xdr:rowOff>9525</xdr:rowOff>
    </xdr:from>
    <xdr:ext cx="0" cy="295275"/>
    <xdr:pic>
      <xdr:nvPicPr>
        <xdr:cNvPr id="554" name="ctl00_logoimage" descr="Danfoss Logo"/>
        <xdr:cNvPicPr>
          <a:picLocks noChangeAspect="1" noChangeArrowheads="1"/>
        </xdr:cNvPicPr>
      </xdr:nvPicPr>
      <xdr:blipFill>
        <a:blip r:embed="rId1"/>
        <a:srcRect/>
        <a:stretch>
          <a:fillRect/>
        </a:stretch>
      </xdr:blipFill>
      <xdr:spPr>
        <a:xfrm>
          <a:off x="2619375" y="29461460"/>
          <a:ext cx="0" cy="295275"/>
        </a:xfrm>
        <a:prstGeom prst="rect">
          <a:avLst/>
        </a:prstGeom>
        <a:noFill/>
        <a:ln w="9525">
          <a:noFill/>
          <a:miter lim="800000"/>
          <a:headEnd/>
          <a:tailEnd/>
        </a:ln>
      </xdr:spPr>
    </xdr:pic>
    <xdr:clientData/>
  </xdr:oneCellAnchor>
  <xdr:oneCellAnchor>
    <xdr:from>
      <xdr:col>1</xdr:col>
      <xdr:colOff>1933575</xdr:colOff>
      <xdr:row>163</xdr:row>
      <xdr:rowOff>9525</xdr:rowOff>
    </xdr:from>
    <xdr:ext cx="0" cy="295275"/>
    <xdr:pic>
      <xdr:nvPicPr>
        <xdr:cNvPr id="555" name="ctl00_logoimage" descr="Danfoss Logo"/>
        <xdr:cNvPicPr>
          <a:picLocks noChangeAspect="1" noChangeArrowheads="1"/>
        </xdr:cNvPicPr>
      </xdr:nvPicPr>
      <xdr:blipFill>
        <a:blip r:embed="rId1"/>
        <a:srcRect/>
        <a:stretch>
          <a:fillRect/>
        </a:stretch>
      </xdr:blipFill>
      <xdr:spPr>
        <a:xfrm>
          <a:off x="2619375" y="29461460"/>
          <a:ext cx="0" cy="295275"/>
        </a:xfrm>
        <a:prstGeom prst="rect">
          <a:avLst/>
        </a:prstGeom>
        <a:noFill/>
        <a:ln w="9525">
          <a:noFill/>
          <a:miter lim="800000"/>
          <a:headEnd/>
          <a:tailEnd/>
        </a:ln>
      </xdr:spPr>
    </xdr:pic>
    <xdr:clientData/>
  </xdr:oneCellAnchor>
  <xdr:oneCellAnchor>
    <xdr:from>
      <xdr:col>1</xdr:col>
      <xdr:colOff>1933575</xdr:colOff>
      <xdr:row>163</xdr:row>
      <xdr:rowOff>9525</xdr:rowOff>
    </xdr:from>
    <xdr:ext cx="0" cy="295275"/>
    <xdr:pic>
      <xdr:nvPicPr>
        <xdr:cNvPr id="556" name="ctl00_logoimage" descr="Danfoss Logo"/>
        <xdr:cNvPicPr>
          <a:picLocks noChangeAspect="1" noChangeArrowheads="1"/>
        </xdr:cNvPicPr>
      </xdr:nvPicPr>
      <xdr:blipFill>
        <a:blip r:embed="rId1"/>
        <a:srcRect/>
        <a:stretch>
          <a:fillRect/>
        </a:stretch>
      </xdr:blipFill>
      <xdr:spPr>
        <a:xfrm>
          <a:off x="2619375" y="29461460"/>
          <a:ext cx="0" cy="295275"/>
        </a:xfrm>
        <a:prstGeom prst="rect">
          <a:avLst/>
        </a:prstGeom>
        <a:noFill/>
        <a:ln w="9525">
          <a:noFill/>
          <a:miter lim="800000"/>
          <a:headEnd/>
          <a:tailEnd/>
        </a:ln>
      </xdr:spPr>
    </xdr:pic>
    <xdr:clientData/>
  </xdr:oneCellAnchor>
  <xdr:oneCellAnchor>
    <xdr:from>
      <xdr:col>1</xdr:col>
      <xdr:colOff>1933575</xdr:colOff>
      <xdr:row>164</xdr:row>
      <xdr:rowOff>9525</xdr:rowOff>
    </xdr:from>
    <xdr:ext cx="0" cy="295275"/>
    <xdr:pic>
      <xdr:nvPicPr>
        <xdr:cNvPr id="557" name="ctl00_logoimage" descr="Danfoss Logo"/>
        <xdr:cNvPicPr>
          <a:picLocks noChangeAspect="1" noChangeArrowheads="1"/>
        </xdr:cNvPicPr>
      </xdr:nvPicPr>
      <xdr:blipFill>
        <a:blip r:embed="rId1"/>
        <a:srcRect/>
        <a:stretch>
          <a:fillRect/>
        </a:stretch>
      </xdr:blipFill>
      <xdr:spPr>
        <a:xfrm>
          <a:off x="2619375" y="30172660"/>
          <a:ext cx="0" cy="295275"/>
        </a:xfrm>
        <a:prstGeom prst="rect">
          <a:avLst/>
        </a:prstGeom>
        <a:noFill/>
        <a:ln w="9525">
          <a:noFill/>
          <a:miter lim="800000"/>
          <a:headEnd/>
          <a:tailEnd/>
        </a:ln>
      </xdr:spPr>
    </xdr:pic>
    <xdr:clientData/>
  </xdr:oneCellAnchor>
  <xdr:oneCellAnchor>
    <xdr:from>
      <xdr:col>1</xdr:col>
      <xdr:colOff>1933575</xdr:colOff>
      <xdr:row>164</xdr:row>
      <xdr:rowOff>9525</xdr:rowOff>
    </xdr:from>
    <xdr:ext cx="0" cy="295275"/>
    <xdr:pic>
      <xdr:nvPicPr>
        <xdr:cNvPr id="558" name="ctl00_logoimage" descr="Danfoss Logo"/>
        <xdr:cNvPicPr>
          <a:picLocks noChangeAspect="1" noChangeArrowheads="1"/>
        </xdr:cNvPicPr>
      </xdr:nvPicPr>
      <xdr:blipFill>
        <a:blip r:embed="rId1"/>
        <a:srcRect/>
        <a:stretch>
          <a:fillRect/>
        </a:stretch>
      </xdr:blipFill>
      <xdr:spPr>
        <a:xfrm>
          <a:off x="2619375" y="30172660"/>
          <a:ext cx="0" cy="295275"/>
        </a:xfrm>
        <a:prstGeom prst="rect">
          <a:avLst/>
        </a:prstGeom>
        <a:noFill/>
        <a:ln w="9525">
          <a:noFill/>
          <a:miter lim="800000"/>
          <a:headEnd/>
          <a:tailEnd/>
        </a:ln>
      </xdr:spPr>
    </xdr:pic>
    <xdr:clientData/>
  </xdr:oneCellAnchor>
  <xdr:oneCellAnchor>
    <xdr:from>
      <xdr:col>1</xdr:col>
      <xdr:colOff>1933575</xdr:colOff>
      <xdr:row>164</xdr:row>
      <xdr:rowOff>9525</xdr:rowOff>
    </xdr:from>
    <xdr:ext cx="0" cy="295275"/>
    <xdr:pic>
      <xdr:nvPicPr>
        <xdr:cNvPr id="559" name="ctl00_logoimage" descr="Danfoss Logo"/>
        <xdr:cNvPicPr>
          <a:picLocks noChangeAspect="1" noChangeArrowheads="1"/>
        </xdr:cNvPicPr>
      </xdr:nvPicPr>
      <xdr:blipFill>
        <a:blip r:embed="rId1"/>
        <a:srcRect/>
        <a:stretch>
          <a:fillRect/>
        </a:stretch>
      </xdr:blipFill>
      <xdr:spPr>
        <a:xfrm>
          <a:off x="2619375" y="30172660"/>
          <a:ext cx="0" cy="295275"/>
        </a:xfrm>
        <a:prstGeom prst="rect">
          <a:avLst/>
        </a:prstGeom>
        <a:noFill/>
        <a:ln w="9525">
          <a:noFill/>
          <a:miter lim="800000"/>
          <a:headEnd/>
          <a:tailEnd/>
        </a:ln>
      </xdr:spPr>
    </xdr:pic>
    <xdr:clientData/>
  </xdr:oneCellAnchor>
  <xdr:oneCellAnchor>
    <xdr:from>
      <xdr:col>1</xdr:col>
      <xdr:colOff>1933575</xdr:colOff>
      <xdr:row>166</xdr:row>
      <xdr:rowOff>9525</xdr:rowOff>
    </xdr:from>
    <xdr:ext cx="0" cy="295275"/>
    <xdr:pic>
      <xdr:nvPicPr>
        <xdr:cNvPr id="560" name="ctl00_logoimage" descr="Danfoss Logo"/>
        <xdr:cNvPicPr>
          <a:picLocks noChangeAspect="1" noChangeArrowheads="1"/>
        </xdr:cNvPicPr>
      </xdr:nvPicPr>
      <xdr:blipFill>
        <a:blip r:embed="rId1"/>
        <a:srcRect/>
        <a:stretch>
          <a:fillRect/>
        </a:stretch>
      </xdr:blipFill>
      <xdr:spPr>
        <a:xfrm>
          <a:off x="2619375" y="30458410"/>
          <a:ext cx="0" cy="295275"/>
        </a:xfrm>
        <a:prstGeom prst="rect">
          <a:avLst/>
        </a:prstGeom>
        <a:noFill/>
        <a:ln w="9525">
          <a:noFill/>
          <a:miter lim="800000"/>
          <a:headEnd/>
          <a:tailEnd/>
        </a:ln>
      </xdr:spPr>
    </xdr:pic>
    <xdr:clientData/>
  </xdr:oneCellAnchor>
  <xdr:oneCellAnchor>
    <xdr:from>
      <xdr:col>1</xdr:col>
      <xdr:colOff>1933575</xdr:colOff>
      <xdr:row>166</xdr:row>
      <xdr:rowOff>9525</xdr:rowOff>
    </xdr:from>
    <xdr:ext cx="0" cy="295275"/>
    <xdr:pic>
      <xdr:nvPicPr>
        <xdr:cNvPr id="561" name="ctl00_logoimage" descr="Danfoss Logo"/>
        <xdr:cNvPicPr>
          <a:picLocks noChangeAspect="1" noChangeArrowheads="1"/>
        </xdr:cNvPicPr>
      </xdr:nvPicPr>
      <xdr:blipFill>
        <a:blip r:embed="rId1"/>
        <a:srcRect/>
        <a:stretch>
          <a:fillRect/>
        </a:stretch>
      </xdr:blipFill>
      <xdr:spPr>
        <a:xfrm>
          <a:off x="2619375" y="30458410"/>
          <a:ext cx="0" cy="295275"/>
        </a:xfrm>
        <a:prstGeom prst="rect">
          <a:avLst/>
        </a:prstGeom>
        <a:noFill/>
        <a:ln w="9525">
          <a:noFill/>
          <a:miter lim="800000"/>
          <a:headEnd/>
          <a:tailEnd/>
        </a:ln>
      </xdr:spPr>
    </xdr:pic>
    <xdr:clientData/>
  </xdr:oneCellAnchor>
  <xdr:oneCellAnchor>
    <xdr:from>
      <xdr:col>1</xdr:col>
      <xdr:colOff>1933575</xdr:colOff>
      <xdr:row>166</xdr:row>
      <xdr:rowOff>9525</xdr:rowOff>
    </xdr:from>
    <xdr:ext cx="0" cy="295275"/>
    <xdr:pic>
      <xdr:nvPicPr>
        <xdr:cNvPr id="562" name="ctl00_logoimage" descr="Danfoss Logo"/>
        <xdr:cNvPicPr>
          <a:picLocks noChangeAspect="1" noChangeArrowheads="1"/>
        </xdr:cNvPicPr>
      </xdr:nvPicPr>
      <xdr:blipFill>
        <a:blip r:embed="rId1"/>
        <a:srcRect/>
        <a:stretch>
          <a:fillRect/>
        </a:stretch>
      </xdr:blipFill>
      <xdr:spPr>
        <a:xfrm>
          <a:off x="2619375" y="30458410"/>
          <a:ext cx="0" cy="295275"/>
        </a:xfrm>
        <a:prstGeom prst="rect">
          <a:avLst/>
        </a:prstGeom>
        <a:noFill/>
        <a:ln w="9525">
          <a:noFill/>
          <a:miter lim="800000"/>
          <a:headEnd/>
          <a:tailEnd/>
        </a:ln>
      </xdr:spPr>
    </xdr:pic>
    <xdr:clientData/>
  </xdr:oneCellAnchor>
  <xdr:oneCellAnchor>
    <xdr:from>
      <xdr:col>1</xdr:col>
      <xdr:colOff>1933575</xdr:colOff>
      <xdr:row>168</xdr:row>
      <xdr:rowOff>9525</xdr:rowOff>
    </xdr:from>
    <xdr:ext cx="0" cy="295275"/>
    <xdr:pic>
      <xdr:nvPicPr>
        <xdr:cNvPr id="563" name="ctl00_logoimage" descr="Danfoss Logo"/>
        <xdr:cNvPicPr>
          <a:picLocks noChangeAspect="1" noChangeArrowheads="1"/>
        </xdr:cNvPicPr>
      </xdr:nvPicPr>
      <xdr:blipFill>
        <a:blip r:embed="rId1"/>
        <a:srcRect/>
        <a:stretch>
          <a:fillRect/>
        </a:stretch>
      </xdr:blipFill>
      <xdr:spPr>
        <a:xfrm>
          <a:off x="2619375" y="30744160"/>
          <a:ext cx="0" cy="295275"/>
        </a:xfrm>
        <a:prstGeom prst="rect">
          <a:avLst/>
        </a:prstGeom>
        <a:noFill/>
        <a:ln w="9525">
          <a:noFill/>
          <a:miter lim="800000"/>
          <a:headEnd/>
          <a:tailEnd/>
        </a:ln>
      </xdr:spPr>
    </xdr:pic>
    <xdr:clientData/>
  </xdr:oneCellAnchor>
  <xdr:oneCellAnchor>
    <xdr:from>
      <xdr:col>1</xdr:col>
      <xdr:colOff>1933575</xdr:colOff>
      <xdr:row>168</xdr:row>
      <xdr:rowOff>9525</xdr:rowOff>
    </xdr:from>
    <xdr:ext cx="0" cy="295275"/>
    <xdr:pic>
      <xdr:nvPicPr>
        <xdr:cNvPr id="564" name="ctl00_logoimage" descr="Danfoss Logo"/>
        <xdr:cNvPicPr>
          <a:picLocks noChangeAspect="1" noChangeArrowheads="1"/>
        </xdr:cNvPicPr>
      </xdr:nvPicPr>
      <xdr:blipFill>
        <a:blip r:embed="rId1"/>
        <a:srcRect/>
        <a:stretch>
          <a:fillRect/>
        </a:stretch>
      </xdr:blipFill>
      <xdr:spPr>
        <a:xfrm>
          <a:off x="2619375" y="30744160"/>
          <a:ext cx="0" cy="295275"/>
        </a:xfrm>
        <a:prstGeom prst="rect">
          <a:avLst/>
        </a:prstGeom>
        <a:noFill/>
        <a:ln w="9525">
          <a:noFill/>
          <a:miter lim="800000"/>
          <a:headEnd/>
          <a:tailEnd/>
        </a:ln>
      </xdr:spPr>
    </xdr:pic>
    <xdr:clientData/>
  </xdr:oneCellAnchor>
  <xdr:oneCellAnchor>
    <xdr:from>
      <xdr:col>1</xdr:col>
      <xdr:colOff>1933575</xdr:colOff>
      <xdr:row>168</xdr:row>
      <xdr:rowOff>9525</xdr:rowOff>
    </xdr:from>
    <xdr:ext cx="0" cy="295275"/>
    <xdr:pic>
      <xdr:nvPicPr>
        <xdr:cNvPr id="565" name="ctl00_logoimage" descr="Danfoss Logo"/>
        <xdr:cNvPicPr>
          <a:picLocks noChangeAspect="1" noChangeArrowheads="1"/>
        </xdr:cNvPicPr>
      </xdr:nvPicPr>
      <xdr:blipFill>
        <a:blip r:embed="rId1"/>
        <a:srcRect/>
        <a:stretch>
          <a:fillRect/>
        </a:stretch>
      </xdr:blipFill>
      <xdr:spPr>
        <a:xfrm>
          <a:off x="2619375" y="30744160"/>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66"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67"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68"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69"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70"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71"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72"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73"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74"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75"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76"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77"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78"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79"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80"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81"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82"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583"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584"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585"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176</xdr:row>
      <xdr:rowOff>9525</xdr:rowOff>
    </xdr:from>
    <xdr:ext cx="0" cy="295275"/>
    <xdr:pic>
      <xdr:nvPicPr>
        <xdr:cNvPr id="586" name="ctl00_logoimage" descr="Danfoss Logo"/>
        <xdr:cNvPicPr>
          <a:picLocks noChangeAspect="1" noChangeArrowheads="1"/>
        </xdr:cNvPicPr>
      </xdr:nvPicPr>
      <xdr:blipFill>
        <a:blip r:embed="rId1"/>
        <a:srcRect/>
        <a:stretch>
          <a:fillRect/>
        </a:stretch>
      </xdr:blipFill>
      <xdr:spPr>
        <a:xfrm>
          <a:off x="2619375" y="33817560"/>
          <a:ext cx="0" cy="295275"/>
        </a:xfrm>
        <a:prstGeom prst="rect">
          <a:avLst/>
        </a:prstGeom>
        <a:noFill/>
        <a:ln w="9525">
          <a:noFill/>
          <a:miter lim="800000"/>
          <a:headEnd/>
          <a:tailEnd/>
        </a:ln>
      </xdr:spPr>
    </xdr:pic>
    <xdr:clientData/>
  </xdr:oneCellAnchor>
  <xdr:oneCellAnchor>
    <xdr:from>
      <xdr:col>1</xdr:col>
      <xdr:colOff>1933575</xdr:colOff>
      <xdr:row>176</xdr:row>
      <xdr:rowOff>9525</xdr:rowOff>
    </xdr:from>
    <xdr:ext cx="0" cy="295275"/>
    <xdr:pic>
      <xdr:nvPicPr>
        <xdr:cNvPr id="587" name="ctl00_logoimage" descr="Danfoss Logo"/>
        <xdr:cNvPicPr>
          <a:picLocks noChangeAspect="1" noChangeArrowheads="1"/>
        </xdr:cNvPicPr>
      </xdr:nvPicPr>
      <xdr:blipFill>
        <a:blip r:embed="rId1"/>
        <a:srcRect/>
        <a:stretch>
          <a:fillRect/>
        </a:stretch>
      </xdr:blipFill>
      <xdr:spPr>
        <a:xfrm>
          <a:off x="2619375" y="33817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588"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589"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590"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591"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592"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593"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594"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595"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596"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597"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598"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599"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00"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01"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02"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03"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04"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05"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06"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07"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08"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09"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10"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11"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12"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13"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14"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15"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16"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17"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618"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9525</xdr:rowOff>
    </xdr:from>
    <xdr:ext cx="0" cy="295275"/>
    <xdr:pic>
      <xdr:nvPicPr>
        <xdr:cNvPr id="619" name="ctl00_logoimage" descr="Danfoss Logo"/>
        <xdr:cNvPicPr>
          <a:picLocks noChangeAspect="1" noChangeArrowheads="1"/>
        </xdr:cNvPicPr>
      </xdr:nvPicPr>
      <xdr:blipFill>
        <a:blip r:embed="rId1"/>
        <a:srcRect/>
        <a:stretch>
          <a:fillRect/>
        </a:stretch>
      </xdr:blipFill>
      <xdr:spPr>
        <a:xfrm>
          <a:off x="2619375" y="34208085"/>
          <a:ext cx="0" cy="295275"/>
        </a:xfrm>
        <a:prstGeom prst="rect">
          <a:avLst/>
        </a:prstGeom>
        <a:noFill/>
        <a:ln w="9525">
          <a:noFill/>
          <a:miter lim="800000"/>
          <a:headEnd/>
          <a:tailEnd/>
        </a:ln>
      </xdr:spPr>
    </xdr:pic>
    <xdr:clientData/>
  </xdr:oneCellAnchor>
  <xdr:oneCellAnchor>
    <xdr:from>
      <xdr:col>1</xdr:col>
      <xdr:colOff>1933575</xdr:colOff>
      <xdr:row>177</xdr:row>
      <xdr:rowOff>9525</xdr:rowOff>
    </xdr:from>
    <xdr:ext cx="0" cy="295275"/>
    <xdr:pic>
      <xdr:nvPicPr>
        <xdr:cNvPr id="620" name="ctl00_logoimage" descr="Danfoss Logo"/>
        <xdr:cNvPicPr>
          <a:picLocks noChangeAspect="1" noChangeArrowheads="1"/>
        </xdr:cNvPicPr>
      </xdr:nvPicPr>
      <xdr:blipFill>
        <a:blip r:embed="rId1"/>
        <a:srcRect/>
        <a:stretch>
          <a:fillRect/>
        </a:stretch>
      </xdr:blipFill>
      <xdr:spPr>
        <a:xfrm>
          <a:off x="2619375" y="34208085"/>
          <a:ext cx="0" cy="295275"/>
        </a:xfrm>
        <a:prstGeom prst="rect">
          <a:avLst/>
        </a:prstGeom>
        <a:noFill/>
        <a:ln w="9525">
          <a:noFill/>
          <a:miter lim="800000"/>
          <a:headEnd/>
          <a:tailEnd/>
        </a:ln>
      </xdr:spPr>
    </xdr:pic>
    <xdr:clientData/>
  </xdr:oneCellAnchor>
  <xdr:oneCellAnchor>
    <xdr:from>
      <xdr:col>1</xdr:col>
      <xdr:colOff>1933575</xdr:colOff>
      <xdr:row>177</xdr:row>
      <xdr:rowOff>9525</xdr:rowOff>
    </xdr:from>
    <xdr:ext cx="0" cy="295275"/>
    <xdr:pic>
      <xdr:nvPicPr>
        <xdr:cNvPr id="621" name="ctl00_logoimage" descr="Danfoss Logo"/>
        <xdr:cNvPicPr>
          <a:picLocks noChangeAspect="1" noChangeArrowheads="1"/>
        </xdr:cNvPicPr>
      </xdr:nvPicPr>
      <xdr:blipFill>
        <a:blip r:embed="rId1"/>
        <a:srcRect/>
        <a:stretch>
          <a:fillRect/>
        </a:stretch>
      </xdr:blipFill>
      <xdr:spPr>
        <a:xfrm>
          <a:off x="2619375" y="34208085"/>
          <a:ext cx="0" cy="295275"/>
        </a:xfrm>
        <a:prstGeom prst="rect">
          <a:avLst/>
        </a:prstGeom>
        <a:noFill/>
        <a:ln w="9525">
          <a:noFill/>
          <a:miter lim="800000"/>
          <a:headEnd/>
          <a:tailEnd/>
        </a:ln>
      </xdr:spPr>
    </xdr:pic>
    <xdr:clientData/>
  </xdr:oneCellAnchor>
  <xdr:oneCellAnchor>
    <xdr:from>
      <xdr:col>1</xdr:col>
      <xdr:colOff>1933575</xdr:colOff>
      <xdr:row>178</xdr:row>
      <xdr:rowOff>9525</xdr:rowOff>
    </xdr:from>
    <xdr:ext cx="0" cy="295275"/>
    <xdr:pic>
      <xdr:nvPicPr>
        <xdr:cNvPr id="622" name="ctl00_logoimage" descr="Danfoss Logo"/>
        <xdr:cNvPicPr>
          <a:picLocks noChangeAspect="1" noChangeArrowheads="1"/>
        </xdr:cNvPicPr>
      </xdr:nvPicPr>
      <xdr:blipFill>
        <a:blip r:embed="rId1"/>
        <a:srcRect/>
        <a:stretch>
          <a:fillRect/>
        </a:stretch>
      </xdr:blipFill>
      <xdr:spPr>
        <a:xfrm>
          <a:off x="2619375" y="34350960"/>
          <a:ext cx="0" cy="295275"/>
        </a:xfrm>
        <a:prstGeom prst="rect">
          <a:avLst/>
        </a:prstGeom>
        <a:noFill/>
        <a:ln w="9525">
          <a:noFill/>
          <a:miter lim="800000"/>
          <a:headEnd/>
          <a:tailEnd/>
        </a:ln>
      </xdr:spPr>
    </xdr:pic>
    <xdr:clientData/>
  </xdr:oneCellAnchor>
  <xdr:oneCellAnchor>
    <xdr:from>
      <xdr:col>1</xdr:col>
      <xdr:colOff>1933575</xdr:colOff>
      <xdr:row>178</xdr:row>
      <xdr:rowOff>9525</xdr:rowOff>
    </xdr:from>
    <xdr:ext cx="0" cy="295275"/>
    <xdr:pic>
      <xdr:nvPicPr>
        <xdr:cNvPr id="623" name="ctl00_logoimage" descr="Danfoss Logo"/>
        <xdr:cNvPicPr>
          <a:picLocks noChangeAspect="1" noChangeArrowheads="1"/>
        </xdr:cNvPicPr>
      </xdr:nvPicPr>
      <xdr:blipFill>
        <a:blip r:embed="rId1"/>
        <a:srcRect/>
        <a:stretch>
          <a:fillRect/>
        </a:stretch>
      </xdr:blipFill>
      <xdr:spPr>
        <a:xfrm>
          <a:off x="2619375" y="34350960"/>
          <a:ext cx="0" cy="295275"/>
        </a:xfrm>
        <a:prstGeom prst="rect">
          <a:avLst/>
        </a:prstGeom>
        <a:noFill/>
        <a:ln w="9525">
          <a:noFill/>
          <a:miter lim="800000"/>
          <a:headEnd/>
          <a:tailEnd/>
        </a:ln>
      </xdr:spPr>
    </xdr:pic>
    <xdr:clientData/>
  </xdr:oneCellAnchor>
  <xdr:oneCellAnchor>
    <xdr:from>
      <xdr:col>1</xdr:col>
      <xdr:colOff>1933575</xdr:colOff>
      <xdr:row>178</xdr:row>
      <xdr:rowOff>9525</xdr:rowOff>
    </xdr:from>
    <xdr:ext cx="0" cy="295275"/>
    <xdr:pic>
      <xdr:nvPicPr>
        <xdr:cNvPr id="624" name="ctl00_logoimage" descr="Danfoss Logo"/>
        <xdr:cNvPicPr>
          <a:picLocks noChangeAspect="1" noChangeArrowheads="1"/>
        </xdr:cNvPicPr>
      </xdr:nvPicPr>
      <xdr:blipFill>
        <a:blip r:embed="rId1"/>
        <a:srcRect/>
        <a:stretch>
          <a:fillRect/>
        </a:stretch>
      </xdr:blipFill>
      <xdr:spPr>
        <a:xfrm>
          <a:off x="2619375" y="34350960"/>
          <a:ext cx="0" cy="295275"/>
        </a:xfrm>
        <a:prstGeom prst="rect">
          <a:avLst/>
        </a:prstGeom>
        <a:noFill/>
        <a:ln w="9525">
          <a:noFill/>
          <a:miter lim="800000"/>
          <a:headEnd/>
          <a:tailEnd/>
        </a:ln>
      </xdr:spPr>
    </xdr:pic>
    <xdr:clientData/>
  </xdr:oneCellAnchor>
  <xdr:oneCellAnchor>
    <xdr:from>
      <xdr:col>1</xdr:col>
      <xdr:colOff>1933575</xdr:colOff>
      <xdr:row>179</xdr:row>
      <xdr:rowOff>9525</xdr:rowOff>
    </xdr:from>
    <xdr:ext cx="0" cy="295275"/>
    <xdr:pic>
      <xdr:nvPicPr>
        <xdr:cNvPr id="625" name="ctl00_logoimage" descr="Danfoss Logo"/>
        <xdr:cNvPicPr>
          <a:picLocks noChangeAspect="1" noChangeArrowheads="1"/>
        </xdr:cNvPicPr>
      </xdr:nvPicPr>
      <xdr:blipFill>
        <a:blip r:embed="rId1"/>
        <a:srcRect/>
        <a:stretch>
          <a:fillRect/>
        </a:stretch>
      </xdr:blipFill>
      <xdr:spPr>
        <a:xfrm>
          <a:off x="2619375" y="34493835"/>
          <a:ext cx="0" cy="295275"/>
        </a:xfrm>
        <a:prstGeom prst="rect">
          <a:avLst/>
        </a:prstGeom>
        <a:noFill/>
        <a:ln w="9525">
          <a:noFill/>
          <a:miter lim="800000"/>
          <a:headEnd/>
          <a:tailEnd/>
        </a:ln>
      </xdr:spPr>
    </xdr:pic>
    <xdr:clientData/>
  </xdr:oneCellAnchor>
  <xdr:oneCellAnchor>
    <xdr:from>
      <xdr:col>1</xdr:col>
      <xdr:colOff>1933575</xdr:colOff>
      <xdr:row>179</xdr:row>
      <xdr:rowOff>9525</xdr:rowOff>
    </xdr:from>
    <xdr:ext cx="0" cy="295275"/>
    <xdr:pic>
      <xdr:nvPicPr>
        <xdr:cNvPr id="626" name="ctl00_logoimage" descr="Danfoss Logo"/>
        <xdr:cNvPicPr>
          <a:picLocks noChangeAspect="1" noChangeArrowheads="1"/>
        </xdr:cNvPicPr>
      </xdr:nvPicPr>
      <xdr:blipFill>
        <a:blip r:embed="rId1"/>
        <a:srcRect/>
        <a:stretch>
          <a:fillRect/>
        </a:stretch>
      </xdr:blipFill>
      <xdr:spPr>
        <a:xfrm>
          <a:off x="2619375" y="34493835"/>
          <a:ext cx="0" cy="295275"/>
        </a:xfrm>
        <a:prstGeom prst="rect">
          <a:avLst/>
        </a:prstGeom>
        <a:noFill/>
        <a:ln w="9525">
          <a:noFill/>
          <a:miter lim="800000"/>
          <a:headEnd/>
          <a:tailEnd/>
        </a:ln>
      </xdr:spPr>
    </xdr:pic>
    <xdr:clientData/>
  </xdr:oneCellAnchor>
  <xdr:oneCellAnchor>
    <xdr:from>
      <xdr:col>1</xdr:col>
      <xdr:colOff>1933575</xdr:colOff>
      <xdr:row>179</xdr:row>
      <xdr:rowOff>9525</xdr:rowOff>
    </xdr:from>
    <xdr:ext cx="0" cy="295275"/>
    <xdr:pic>
      <xdr:nvPicPr>
        <xdr:cNvPr id="627" name="ctl00_logoimage" descr="Danfoss Logo"/>
        <xdr:cNvPicPr>
          <a:picLocks noChangeAspect="1" noChangeArrowheads="1"/>
        </xdr:cNvPicPr>
      </xdr:nvPicPr>
      <xdr:blipFill>
        <a:blip r:embed="rId1"/>
        <a:srcRect/>
        <a:stretch>
          <a:fillRect/>
        </a:stretch>
      </xdr:blipFill>
      <xdr:spPr>
        <a:xfrm>
          <a:off x="2619375" y="34493835"/>
          <a:ext cx="0" cy="295275"/>
        </a:xfrm>
        <a:prstGeom prst="rect">
          <a:avLst/>
        </a:prstGeom>
        <a:noFill/>
        <a:ln w="9525">
          <a:noFill/>
          <a:miter lim="800000"/>
          <a:headEnd/>
          <a:tailEnd/>
        </a:ln>
      </xdr:spPr>
    </xdr:pic>
    <xdr:clientData/>
  </xdr:oneCellAnchor>
  <xdr:oneCellAnchor>
    <xdr:from>
      <xdr:col>1</xdr:col>
      <xdr:colOff>1933575</xdr:colOff>
      <xdr:row>180</xdr:row>
      <xdr:rowOff>9525</xdr:rowOff>
    </xdr:from>
    <xdr:ext cx="0" cy="295275"/>
    <xdr:pic>
      <xdr:nvPicPr>
        <xdr:cNvPr id="628" name="ctl00_logoimage" descr="Danfoss Logo"/>
        <xdr:cNvPicPr>
          <a:picLocks noChangeAspect="1" noChangeArrowheads="1"/>
        </xdr:cNvPicPr>
      </xdr:nvPicPr>
      <xdr:blipFill>
        <a:blip r:embed="rId1"/>
        <a:srcRect/>
        <a:stretch>
          <a:fillRect/>
        </a:stretch>
      </xdr:blipFill>
      <xdr:spPr>
        <a:xfrm>
          <a:off x="2619375" y="34636710"/>
          <a:ext cx="0" cy="295275"/>
        </a:xfrm>
        <a:prstGeom prst="rect">
          <a:avLst/>
        </a:prstGeom>
        <a:noFill/>
        <a:ln w="9525">
          <a:noFill/>
          <a:miter lim="800000"/>
          <a:headEnd/>
          <a:tailEnd/>
        </a:ln>
      </xdr:spPr>
    </xdr:pic>
    <xdr:clientData/>
  </xdr:oneCellAnchor>
  <xdr:oneCellAnchor>
    <xdr:from>
      <xdr:col>1</xdr:col>
      <xdr:colOff>1933575</xdr:colOff>
      <xdr:row>180</xdr:row>
      <xdr:rowOff>9525</xdr:rowOff>
    </xdr:from>
    <xdr:ext cx="0" cy="295275"/>
    <xdr:pic>
      <xdr:nvPicPr>
        <xdr:cNvPr id="629" name="ctl00_logoimage" descr="Danfoss Logo"/>
        <xdr:cNvPicPr>
          <a:picLocks noChangeAspect="1" noChangeArrowheads="1"/>
        </xdr:cNvPicPr>
      </xdr:nvPicPr>
      <xdr:blipFill>
        <a:blip r:embed="rId1"/>
        <a:srcRect/>
        <a:stretch>
          <a:fillRect/>
        </a:stretch>
      </xdr:blipFill>
      <xdr:spPr>
        <a:xfrm>
          <a:off x="2619375" y="34636710"/>
          <a:ext cx="0" cy="295275"/>
        </a:xfrm>
        <a:prstGeom prst="rect">
          <a:avLst/>
        </a:prstGeom>
        <a:noFill/>
        <a:ln w="9525">
          <a:noFill/>
          <a:miter lim="800000"/>
          <a:headEnd/>
          <a:tailEnd/>
        </a:ln>
      </xdr:spPr>
    </xdr:pic>
    <xdr:clientData/>
  </xdr:oneCellAnchor>
  <xdr:oneCellAnchor>
    <xdr:from>
      <xdr:col>1</xdr:col>
      <xdr:colOff>1933575</xdr:colOff>
      <xdr:row>180</xdr:row>
      <xdr:rowOff>9525</xdr:rowOff>
    </xdr:from>
    <xdr:ext cx="0" cy="295275"/>
    <xdr:pic>
      <xdr:nvPicPr>
        <xdr:cNvPr id="630" name="ctl00_logoimage" descr="Danfoss Logo"/>
        <xdr:cNvPicPr>
          <a:picLocks noChangeAspect="1" noChangeArrowheads="1"/>
        </xdr:cNvPicPr>
      </xdr:nvPicPr>
      <xdr:blipFill>
        <a:blip r:embed="rId1"/>
        <a:srcRect/>
        <a:stretch>
          <a:fillRect/>
        </a:stretch>
      </xdr:blipFill>
      <xdr:spPr>
        <a:xfrm>
          <a:off x="2619375" y="34636710"/>
          <a:ext cx="0" cy="295275"/>
        </a:xfrm>
        <a:prstGeom prst="rect">
          <a:avLst/>
        </a:prstGeom>
        <a:noFill/>
        <a:ln w="9525">
          <a:noFill/>
          <a:miter lim="800000"/>
          <a:headEnd/>
          <a:tailEnd/>
        </a:ln>
      </xdr:spPr>
    </xdr:pic>
    <xdr:clientData/>
  </xdr:oneCellAnchor>
  <xdr:oneCellAnchor>
    <xdr:from>
      <xdr:col>1</xdr:col>
      <xdr:colOff>1933575</xdr:colOff>
      <xdr:row>181</xdr:row>
      <xdr:rowOff>0</xdr:rowOff>
    </xdr:from>
    <xdr:ext cx="0" cy="295275"/>
    <xdr:pic>
      <xdr:nvPicPr>
        <xdr:cNvPr id="631" name="ctl00_logoimage" descr="Danfoss Logo"/>
        <xdr:cNvPicPr>
          <a:picLocks noChangeAspect="1" noChangeArrowheads="1"/>
        </xdr:cNvPicPr>
      </xdr:nvPicPr>
      <xdr:blipFill>
        <a:blip r:embed="rId1"/>
        <a:srcRect/>
        <a:stretch>
          <a:fillRect/>
        </a:stretch>
      </xdr:blipFill>
      <xdr:spPr>
        <a:xfrm>
          <a:off x="2619375" y="34770060"/>
          <a:ext cx="0" cy="295275"/>
        </a:xfrm>
        <a:prstGeom prst="rect">
          <a:avLst/>
        </a:prstGeom>
        <a:noFill/>
        <a:ln w="9525">
          <a:noFill/>
          <a:miter lim="800000"/>
          <a:headEnd/>
          <a:tailEnd/>
        </a:ln>
      </xdr:spPr>
    </xdr:pic>
    <xdr:clientData/>
  </xdr:oneCellAnchor>
  <xdr:oneCellAnchor>
    <xdr:from>
      <xdr:col>1</xdr:col>
      <xdr:colOff>1933575</xdr:colOff>
      <xdr:row>181</xdr:row>
      <xdr:rowOff>0</xdr:rowOff>
    </xdr:from>
    <xdr:ext cx="0" cy="295275"/>
    <xdr:pic>
      <xdr:nvPicPr>
        <xdr:cNvPr id="632" name="ctl00_logoimage" descr="Danfoss Logo"/>
        <xdr:cNvPicPr>
          <a:picLocks noChangeAspect="1" noChangeArrowheads="1"/>
        </xdr:cNvPicPr>
      </xdr:nvPicPr>
      <xdr:blipFill>
        <a:blip r:embed="rId1"/>
        <a:srcRect/>
        <a:stretch>
          <a:fillRect/>
        </a:stretch>
      </xdr:blipFill>
      <xdr:spPr>
        <a:xfrm>
          <a:off x="2619375" y="34770060"/>
          <a:ext cx="0" cy="295275"/>
        </a:xfrm>
        <a:prstGeom prst="rect">
          <a:avLst/>
        </a:prstGeom>
        <a:noFill/>
        <a:ln w="9525">
          <a:noFill/>
          <a:miter lim="800000"/>
          <a:headEnd/>
          <a:tailEnd/>
        </a:ln>
      </xdr:spPr>
    </xdr:pic>
    <xdr:clientData/>
  </xdr:oneCellAnchor>
  <xdr:oneCellAnchor>
    <xdr:from>
      <xdr:col>1</xdr:col>
      <xdr:colOff>1933575</xdr:colOff>
      <xdr:row>181</xdr:row>
      <xdr:rowOff>0</xdr:rowOff>
    </xdr:from>
    <xdr:ext cx="0" cy="295275"/>
    <xdr:pic>
      <xdr:nvPicPr>
        <xdr:cNvPr id="633" name="ctl00_logoimage" descr="Danfoss Logo"/>
        <xdr:cNvPicPr>
          <a:picLocks noChangeAspect="1" noChangeArrowheads="1"/>
        </xdr:cNvPicPr>
      </xdr:nvPicPr>
      <xdr:blipFill>
        <a:blip r:embed="rId1"/>
        <a:srcRect/>
        <a:stretch>
          <a:fillRect/>
        </a:stretch>
      </xdr:blipFill>
      <xdr:spPr>
        <a:xfrm>
          <a:off x="2619375" y="34770060"/>
          <a:ext cx="0" cy="295275"/>
        </a:xfrm>
        <a:prstGeom prst="rect">
          <a:avLst/>
        </a:prstGeom>
        <a:noFill/>
        <a:ln w="9525">
          <a:noFill/>
          <a:miter lim="800000"/>
          <a:headEnd/>
          <a:tailEnd/>
        </a:ln>
      </xdr:spPr>
    </xdr:pic>
    <xdr:clientData/>
  </xdr:oneCellAnchor>
  <xdr:oneCellAnchor>
    <xdr:from>
      <xdr:col>1</xdr:col>
      <xdr:colOff>1933575</xdr:colOff>
      <xdr:row>181</xdr:row>
      <xdr:rowOff>0</xdr:rowOff>
    </xdr:from>
    <xdr:ext cx="0" cy="295275"/>
    <xdr:pic>
      <xdr:nvPicPr>
        <xdr:cNvPr id="634" name="ctl00_logoimage" descr="Danfoss Logo"/>
        <xdr:cNvPicPr>
          <a:picLocks noChangeAspect="1" noChangeArrowheads="1"/>
        </xdr:cNvPicPr>
      </xdr:nvPicPr>
      <xdr:blipFill>
        <a:blip r:embed="rId1"/>
        <a:srcRect/>
        <a:stretch>
          <a:fillRect/>
        </a:stretch>
      </xdr:blipFill>
      <xdr:spPr>
        <a:xfrm>
          <a:off x="2619375" y="34770060"/>
          <a:ext cx="0" cy="295275"/>
        </a:xfrm>
        <a:prstGeom prst="rect">
          <a:avLst/>
        </a:prstGeom>
        <a:noFill/>
        <a:ln w="9525">
          <a:noFill/>
          <a:miter lim="800000"/>
          <a:headEnd/>
          <a:tailEnd/>
        </a:ln>
      </xdr:spPr>
    </xdr:pic>
    <xdr:clientData/>
  </xdr:oneCellAnchor>
  <xdr:oneCellAnchor>
    <xdr:from>
      <xdr:col>1</xdr:col>
      <xdr:colOff>1933575</xdr:colOff>
      <xdr:row>181</xdr:row>
      <xdr:rowOff>0</xdr:rowOff>
    </xdr:from>
    <xdr:ext cx="0" cy="295275"/>
    <xdr:pic>
      <xdr:nvPicPr>
        <xdr:cNvPr id="635" name="ctl00_logoimage" descr="Danfoss Logo"/>
        <xdr:cNvPicPr>
          <a:picLocks noChangeAspect="1" noChangeArrowheads="1"/>
        </xdr:cNvPicPr>
      </xdr:nvPicPr>
      <xdr:blipFill>
        <a:blip r:embed="rId1"/>
        <a:srcRect/>
        <a:stretch>
          <a:fillRect/>
        </a:stretch>
      </xdr:blipFill>
      <xdr:spPr>
        <a:xfrm>
          <a:off x="2619375" y="34770060"/>
          <a:ext cx="0" cy="295275"/>
        </a:xfrm>
        <a:prstGeom prst="rect">
          <a:avLst/>
        </a:prstGeom>
        <a:noFill/>
        <a:ln w="9525">
          <a:noFill/>
          <a:miter lim="800000"/>
          <a:headEnd/>
          <a:tailEnd/>
        </a:ln>
      </xdr:spPr>
    </xdr:pic>
    <xdr:clientData/>
  </xdr:oneCellAnchor>
  <xdr:oneCellAnchor>
    <xdr:from>
      <xdr:col>1</xdr:col>
      <xdr:colOff>1933575</xdr:colOff>
      <xdr:row>181</xdr:row>
      <xdr:rowOff>0</xdr:rowOff>
    </xdr:from>
    <xdr:ext cx="0" cy="295275"/>
    <xdr:pic>
      <xdr:nvPicPr>
        <xdr:cNvPr id="636" name="ctl00_logoimage" descr="Danfoss Logo"/>
        <xdr:cNvPicPr>
          <a:picLocks noChangeAspect="1" noChangeArrowheads="1"/>
        </xdr:cNvPicPr>
      </xdr:nvPicPr>
      <xdr:blipFill>
        <a:blip r:embed="rId1"/>
        <a:srcRect/>
        <a:stretch>
          <a:fillRect/>
        </a:stretch>
      </xdr:blipFill>
      <xdr:spPr>
        <a:xfrm>
          <a:off x="2619375" y="34770060"/>
          <a:ext cx="0" cy="295275"/>
        </a:xfrm>
        <a:prstGeom prst="rect">
          <a:avLst/>
        </a:prstGeom>
        <a:noFill/>
        <a:ln w="9525">
          <a:noFill/>
          <a:miter lim="800000"/>
          <a:headEnd/>
          <a:tailEnd/>
        </a:ln>
      </xdr:spPr>
    </xdr:pic>
    <xdr:clientData/>
  </xdr:oneCellAnchor>
  <xdr:oneCellAnchor>
    <xdr:from>
      <xdr:col>1</xdr:col>
      <xdr:colOff>1933575</xdr:colOff>
      <xdr:row>181</xdr:row>
      <xdr:rowOff>0</xdr:rowOff>
    </xdr:from>
    <xdr:ext cx="0" cy="295275"/>
    <xdr:pic>
      <xdr:nvPicPr>
        <xdr:cNvPr id="637" name="ctl00_logoimage" descr="Danfoss Logo"/>
        <xdr:cNvPicPr>
          <a:picLocks noChangeAspect="1" noChangeArrowheads="1"/>
        </xdr:cNvPicPr>
      </xdr:nvPicPr>
      <xdr:blipFill>
        <a:blip r:embed="rId1"/>
        <a:srcRect/>
        <a:stretch>
          <a:fillRect/>
        </a:stretch>
      </xdr:blipFill>
      <xdr:spPr>
        <a:xfrm>
          <a:off x="2619375" y="34770060"/>
          <a:ext cx="0" cy="295275"/>
        </a:xfrm>
        <a:prstGeom prst="rect">
          <a:avLst/>
        </a:prstGeom>
        <a:noFill/>
        <a:ln w="9525">
          <a:noFill/>
          <a:miter lim="800000"/>
          <a:headEnd/>
          <a:tailEnd/>
        </a:ln>
      </xdr:spPr>
    </xdr:pic>
    <xdr:clientData/>
  </xdr:oneCellAnchor>
  <xdr:oneCellAnchor>
    <xdr:from>
      <xdr:col>1</xdr:col>
      <xdr:colOff>1933575</xdr:colOff>
      <xdr:row>181</xdr:row>
      <xdr:rowOff>0</xdr:rowOff>
    </xdr:from>
    <xdr:ext cx="0" cy="295275"/>
    <xdr:pic>
      <xdr:nvPicPr>
        <xdr:cNvPr id="638" name="ctl00_logoimage" descr="Danfoss Logo"/>
        <xdr:cNvPicPr>
          <a:picLocks noChangeAspect="1" noChangeArrowheads="1"/>
        </xdr:cNvPicPr>
      </xdr:nvPicPr>
      <xdr:blipFill>
        <a:blip r:embed="rId1"/>
        <a:srcRect/>
        <a:stretch>
          <a:fillRect/>
        </a:stretch>
      </xdr:blipFill>
      <xdr:spPr>
        <a:xfrm>
          <a:off x="2619375" y="34770060"/>
          <a:ext cx="0" cy="295275"/>
        </a:xfrm>
        <a:prstGeom prst="rect">
          <a:avLst/>
        </a:prstGeom>
        <a:noFill/>
        <a:ln w="9525">
          <a:noFill/>
          <a:miter lim="800000"/>
          <a:headEnd/>
          <a:tailEnd/>
        </a:ln>
      </xdr:spPr>
    </xdr:pic>
    <xdr:clientData/>
  </xdr:oneCellAnchor>
  <xdr:oneCellAnchor>
    <xdr:from>
      <xdr:col>1</xdr:col>
      <xdr:colOff>1933575</xdr:colOff>
      <xdr:row>181</xdr:row>
      <xdr:rowOff>0</xdr:rowOff>
    </xdr:from>
    <xdr:ext cx="0" cy="295275"/>
    <xdr:pic>
      <xdr:nvPicPr>
        <xdr:cNvPr id="639" name="ctl00_logoimage" descr="Danfoss Logo"/>
        <xdr:cNvPicPr>
          <a:picLocks noChangeAspect="1" noChangeArrowheads="1"/>
        </xdr:cNvPicPr>
      </xdr:nvPicPr>
      <xdr:blipFill>
        <a:blip r:embed="rId1"/>
        <a:srcRect/>
        <a:stretch>
          <a:fillRect/>
        </a:stretch>
      </xdr:blipFill>
      <xdr:spPr>
        <a:xfrm>
          <a:off x="2619375" y="34770060"/>
          <a:ext cx="0" cy="295275"/>
        </a:xfrm>
        <a:prstGeom prst="rect">
          <a:avLst/>
        </a:prstGeom>
        <a:noFill/>
        <a:ln w="9525">
          <a:noFill/>
          <a:miter lim="800000"/>
          <a:headEnd/>
          <a:tailEnd/>
        </a:ln>
      </xdr:spPr>
    </xdr:pic>
    <xdr:clientData/>
  </xdr:oneCellAnchor>
  <xdr:oneCellAnchor>
    <xdr:from>
      <xdr:col>1</xdr:col>
      <xdr:colOff>1933575</xdr:colOff>
      <xdr:row>181</xdr:row>
      <xdr:rowOff>9525</xdr:rowOff>
    </xdr:from>
    <xdr:ext cx="0" cy="295275"/>
    <xdr:pic>
      <xdr:nvPicPr>
        <xdr:cNvPr id="640" name="ctl00_logoimage" descr="Danfoss Logo"/>
        <xdr:cNvPicPr>
          <a:picLocks noChangeAspect="1" noChangeArrowheads="1"/>
        </xdr:cNvPicPr>
      </xdr:nvPicPr>
      <xdr:blipFill>
        <a:blip r:embed="rId1"/>
        <a:srcRect/>
        <a:stretch>
          <a:fillRect/>
        </a:stretch>
      </xdr:blipFill>
      <xdr:spPr>
        <a:xfrm>
          <a:off x="2619375" y="34779585"/>
          <a:ext cx="0" cy="295275"/>
        </a:xfrm>
        <a:prstGeom prst="rect">
          <a:avLst/>
        </a:prstGeom>
        <a:noFill/>
        <a:ln w="9525">
          <a:noFill/>
          <a:miter lim="800000"/>
          <a:headEnd/>
          <a:tailEnd/>
        </a:ln>
      </xdr:spPr>
    </xdr:pic>
    <xdr:clientData/>
  </xdr:oneCellAnchor>
  <xdr:oneCellAnchor>
    <xdr:from>
      <xdr:col>1</xdr:col>
      <xdr:colOff>1933575</xdr:colOff>
      <xdr:row>181</xdr:row>
      <xdr:rowOff>9525</xdr:rowOff>
    </xdr:from>
    <xdr:ext cx="0" cy="295275"/>
    <xdr:pic>
      <xdr:nvPicPr>
        <xdr:cNvPr id="641" name="ctl00_logoimage" descr="Danfoss Logo"/>
        <xdr:cNvPicPr>
          <a:picLocks noChangeAspect="1" noChangeArrowheads="1"/>
        </xdr:cNvPicPr>
      </xdr:nvPicPr>
      <xdr:blipFill>
        <a:blip r:embed="rId1"/>
        <a:srcRect/>
        <a:stretch>
          <a:fillRect/>
        </a:stretch>
      </xdr:blipFill>
      <xdr:spPr>
        <a:xfrm>
          <a:off x="2619375" y="34779585"/>
          <a:ext cx="0" cy="295275"/>
        </a:xfrm>
        <a:prstGeom prst="rect">
          <a:avLst/>
        </a:prstGeom>
        <a:noFill/>
        <a:ln w="9525">
          <a:noFill/>
          <a:miter lim="800000"/>
          <a:headEnd/>
          <a:tailEnd/>
        </a:ln>
      </xdr:spPr>
    </xdr:pic>
    <xdr:clientData/>
  </xdr:oneCellAnchor>
  <xdr:oneCellAnchor>
    <xdr:from>
      <xdr:col>1</xdr:col>
      <xdr:colOff>1933575</xdr:colOff>
      <xdr:row>181</xdr:row>
      <xdr:rowOff>9525</xdr:rowOff>
    </xdr:from>
    <xdr:ext cx="0" cy="295275"/>
    <xdr:pic>
      <xdr:nvPicPr>
        <xdr:cNvPr id="642" name="ctl00_logoimage" descr="Danfoss Logo"/>
        <xdr:cNvPicPr>
          <a:picLocks noChangeAspect="1" noChangeArrowheads="1"/>
        </xdr:cNvPicPr>
      </xdr:nvPicPr>
      <xdr:blipFill>
        <a:blip r:embed="rId1"/>
        <a:srcRect/>
        <a:stretch>
          <a:fillRect/>
        </a:stretch>
      </xdr:blipFill>
      <xdr:spPr>
        <a:xfrm>
          <a:off x="2619375" y="34779585"/>
          <a:ext cx="0" cy="295275"/>
        </a:xfrm>
        <a:prstGeom prst="rect">
          <a:avLst/>
        </a:prstGeom>
        <a:noFill/>
        <a:ln w="9525">
          <a:noFill/>
          <a:miter lim="800000"/>
          <a:headEnd/>
          <a:tailEnd/>
        </a:ln>
      </xdr:spPr>
    </xdr:pic>
    <xdr:clientData/>
  </xdr:oneCellAnchor>
  <xdr:oneCellAnchor>
    <xdr:from>
      <xdr:col>1</xdr:col>
      <xdr:colOff>1933575</xdr:colOff>
      <xdr:row>182</xdr:row>
      <xdr:rowOff>9525</xdr:rowOff>
    </xdr:from>
    <xdr:ext cx="0" cy="295275"/>
    <xdr:pic>
      <xdr:nvPicPr>
        <xdr:cNvPr id="643" name="ctl00_logoimage" descr="Danfoss Logo"/>
        <xdr:cNvPicPr>
          <a:picLocks noChangeAspect="1" noChangeArrowheads="1"/>
        </xdr:cNvPicPr>
      </xdr:nvPicPr>
      <xdr:blipFill>
        <a:blip r:embed="rId1"/>
        <a:srcRect/>
        <a:stretch>
          <a:fillRect/>
        </a:stretch>
      </xdr:blipFill>
      <xdr:spPr>
        <a:xfrm>
          <a:off x="2619375" y="35132010"/>
          <a:ext cx="0" cy="295275"/>
        </a:xfrm>
        <a:prstGeom prst="rect">
          <a:avLst/>
        </a:prstGeom>
        <a:noFill/>
        <a:ln w="9525">
          <a:noFill/>
          <a:miter lim="800000"/>
          <a:headEnd/>
          <a:tailEnd/>
        </a:ln>
      </xdr:spPr>
    </xdr:pic>
    <xdr:clientData/>
  </xdr:oneCellAnchor>
  <xdr:oneCellAnchor>
    <xdr:from>
      <xdr:col>1</xdr:col>
      <xdr:colOff>1933575</xdr:colOff>
      <xdr:row>182</xdr:row>
      <xdr:rowOff>9525</xdr:rowOff>
    </xdr:from>
    <xdr:ext cx="0" cy="295275"/>
    <xdr:pic>
      <xdr:nvPicPr>
        <xdr:cNvPr id="644" name="ctl00_logoimage" descr="Danfoss Logo"/>
        <xdr:cNvPicPr>
          <a:picLocks noChangeAspect="1" noChangeArrowheads="1"/>
        </xdr:cNvPicPr>
      </xdr:nvPicPr>
      <xdr:blipFill>
        <a:blip r:embed="rId1"/>
        <a:srcRect/>
        <a:stretch>
          <a:fillRect/>
        </a:stretch>
      </xdr:blipFill>
      <xdr:spPr>
        <a:xfrm>
          <a:off x="2619375" y="35132010"/>
          <a:ext cx="0" cy="295275"/>
        </a:xfrm>
        <a:prstGeom prst="rect">
          <a:avLst/>
        </a:prstGeom>
        <a:noFill/>
        <a:ln w="9525">
          <a:noFill/>
          <a:miter lim="800000"/>
          <a:headEnd/>
          <a:tailEnd/>
        </a:ln>
      </xdr:spPr>
    </xdr:pic>
    <xdr:clientData/>
  </xdr:oneCellAnchor>
  <xdr:oneCellAnchor>
    <xdr:from>
      <xdr:col>1</xdr:col>
      <xdr:colOff>1933575</xdr:colOff>
      <xdr:row>182</xdr:row>
      <xdr:rowOff>9525</xdr:rowOff>
    </xdr:from>
    <xdr:ext cx="0" cy="295275"/>
    <xdr:pic>
      <xdr:nvPicPr>
        <xdr:cNvPr id="645" name="ctl00_logoimage" descr="Danfoss Logo"/>
        <xdr:cNvPicPr>
          <a:picLocks noChangeAspect="1" noChangeArrowheads="1"/>
        </xdr:cNvPicPr>
      </xdr:nvPicPr>
      <xdr:blipFill>
        <a:blip r:embed="rId1"/>
        <a:srcRect/>
        <a:stretch>
          <a:fillRect/>
        </a:stretch>
      </xdr:blipFill>
      <xdr:spPr>
        <a:xfrm>
          <a:off x="2619375" y="35132010"/>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646"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647"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648"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649"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650"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651"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9525</xdr:rowOff>
    </xdr:from>
    <xdr:ext cx="0" cy="295275"/>
    <xdr:pic>
      <xdr:nvPicPr>
        <xdr:cNvPr id="652" name="ctl00_logoimage" descr="Danfoss Logo"/>
        <xdr:cNvPicPr>
          <a:picLocks noChangeAspect="1" noChangeArrowheads="1"/>
        </xdr:cNvPicPr>
      </xdr:nvPicPr>
      <xdr:blipFill>
        <a:blip r:embed="rId1"/>
        <a:srcRect/>
        <a:stretch>
          <a:fillRect/>
        </a:stretch>
      </xdr:blipFill>
      <xdr:spPr>
        <a:xfrm>
          <a:off x="2619375" y="35474910"/>
          <a:ext cx="0" cy="295275"/>
        </a:xfrm>
        <a:prstGeom prst="rect">
          <a:avLst/>
        </a:prstGeom>
        <a:noFill/>
        <a:ln w="9525">
          <a:noFill/>
          <a:miter lim="800000"/>
          <a:headEnd/>
          <a:tailEnd/>
        </a:ln>
      </xdr:spPr>
    </xdr:pic>
    <xdr:clientData/>
  </xdr:oneCellAnchor>
  <xdr:oneCellAnchor>
    <xdr:from>
      <xdr:col>1</xdr:col>
      <xdr:colOff>1933575</xdr:colOff>
      <xdr:row>183</xdr:row>
      <xdr:rowOff>9525</xdr:rowOff>
    </xdr:from>
    <xdr:ext cx="0" cy="295275"/>
    <xdr:pic>
      <xdr:nvPicPr>
        <xdr:cNvPr id="653" name="ctl00_logoimage" descr="Danfoss Logo"/>
        <xdr:cNvPicPr>
          <a:picLocks noChangeAspect="1" noChangeArrowheads="1"/>
        </xdr:cNvPicPr>
      </xdr:nvPicPr>
      <xdr:blipFill>
        <a:blip r:embed="rId1"/>
        <a:srcRect/>
        <a:stretch>
          <a:fillRect/>
        </a:stretch>
      </xdr:blipFill>
      <xdr:spPr>
        <a:xfrm>
          <a:off x="2619375" y="35474910"/>
          <a:ext cx="0" cy="295275"/>
        </a:xfrm>
        <a:prstGeom prst="rect">
          <a:avLst/>
        </a:prstGeom>
        <a:noFill/>
        <a:ln w="9525">
          <a:noFill/>
          <a:miter lim="800000"/>
          <a:headEnd/>
          <a:tailEnd/>
        </a:ln>
      </xdr:spPr>
    </xdr:pic>
    <xdr:clientData/>
  </xdr:oneCellAnchor>
  <xdr:oneCellAnchor>
    <xdr:from>
      <xdr:col>1</xdr:col>
      <xdr:colOff>1933575</xdr:colOff>
      <xdr:row>183</xdr:row>
      <xdr:rowOff>9525</xdr:rowOff>
    </xdr:from>
    <xdr:ext cx="0" cy="295275"/>
    <xdr:pic>
      <xdr:nvPicPr>
        <xdr:cNvPr id="654" name="ctl00_logoimage" descr="Danfoss Logo"/>
        <xdr:cNvPicPr>
          <a:picLocks noChangeAspect="1" noChangeArrowheads="1"/>
        </xdr:cNvPicPr>
      </xdr:nvPicPr>
      <xdr:blipFill>
        <a:blip r:embed="rId1"/>
        <a:srcRect/>
        <a:stretch>
          <a:fillRect/>
        </a:stretch>
      </xdr:blipFill>
      <xdr:spPr>
        <a:xfrm>
          <a:off x="2619375" y="35474910"/>
          <a:ext cx="0" cy="295275"/>
        </a:xfrm>
        <a:prstGeom prst="rect">
          <a:avLst/>
        </a:prstGeom>
        <a:noFill/>
        <a:ln w="9525">
          <a:noFill/>
          <a:miter lim="800000"/>
          <a:headEnd/>
          <a:tailEnd/>
        </a:ln>
      </xdr:spPr>
    </xdr:pic>
    <xdr:clientData/>
  </xdr:oneCellAnchor>
  <xdr:oneCellAnchor>
    <xdr:from>
      <xdr:col>1</xdr:col>
      <xdr:colOff>1933575</xdr:colOff>
      <xdr:row>184</xdr:row>
      <xdr:rowOff>9525</xdr:rowOff>
    </xdr:from>
    <xdr:ext cx="0" cy="295275"/>
    <xdr:pic>
      <xdr:nvPicPr>
        <xdr:cNvPr id="655" name="ctl00_logoimage" descr="Danfoss Logo"/>
        <xdr:cNvPicPr>
          <a:picLocks noChangeAspect="1" noChangeArrowheads="1"/>
        </xdr:cNvPicPr>
      </xdr:nvPicPr>
      <xdr:blipFill>
        <a:blip r:embed="rId1"/>
        <a:srcRect/>
        <a:stretch>
          <a:fillRect/>
        </a:stretch>
      </xdr:blipFill>
      <xdr:spPr>
        <a:xfrm>
          <a:off x="2619375" y="35617785"/>
          <a:ext cx="0" cy="295275"/>
        </a:xfrm>
        <a:prstGeom prst="rect">
          <a:avLst/>
        </a:prstGeom>
        <a:noFill/>
        <a:ln w="9525">
          <a:noFill/>
          <a:miter lim="800000"/>
          <a:headEnd/>
          <a:tailEnd/>
        </a:ln>
      </xdr:spPr>
    </xdr:pic>
    <xdr:clientData/>
  </xdr:oneCellAnchor>
  <xdr:oneCellAnchor>
    <xdr:from>
      <xdr:col>1</xdr:col>
      <xdr:colOff>1933575</xdr:colOff>
      <xdr:row>184</xdr:row>
      <xdr:rowOff>9525</xdr:rowOff>
    </xdr:from>
    <xdr:ext cx="0" cy="295275"/>
    <xdr:pic>
      <xdr:nvPicPr>
        <xdr:cNvPr id="656" name="ctl00_logoimage" descr="Danfoss Logo"/>
        <xdr:cNvPicPr>
          <a:picLocks noChangeAspect="1" noChangeArrowheads="1"/>
        </xdr:cNvPicPr>
      </xdr:nvPicPr>
      <xdr:blipFill>
        <a:blip r:embed="rId1"/>
        <a:srcRect/>
        <a:stretch>
          <a:fillRect/>
        </a:stretch>
      </xdr:blipFill>
      <xdr:spPr>
        <a:xfrm>
          <a:off x="2619375" y="35617785"/>
          <a:ext cx="0" cy="295275"/>
        </a:xfrm>
        <a:prstGeom prst="rect">
          <a:avLst/>
        </a:prstGeom>
        <a:noFill/>
        <a:ln w="9525">
          <a:noFill/>
          <a:miter lim="800000"/>
          <a:headEnd/>
          <a:tailEnd/>
        </a:ln>
      </xdr:spPr>
    </xdr:pic>
    <xdr:clientData/>
  </xdr:oneCellAnchor>
  <xdr:oneCellAnchor>
    <xdr:from>
      <xdr:col>1</xdr:col>
      <xdr:colOff>1933575</xdr:colOff>
      <xdr:row>184</xdr:row>
      <xdr:rowOff>9525</xdr:rowOff>
    </xdr:from>
    <xdr:ext cx="0" cy="295275"/>
    <xdr:pic>
      <xdr:nvPicPr>
        <xdr:cNvPr id="657" name="ctl00_logoimage" descr="Danfoss Logo"/>
        <xdr:cNvPicPr>
          <a:picLocks noChangeAspect="1" noChangeArrowheads="1"/>
        </xdr:cNvPicPr>
      </xdr:nvPicPr>
      <xdr:blipFill>
        <a:blip r:embed="rId1"/>
        <a:srcRect/>
        <a:stretch>
          <a:fillRect/>
        </a:stretch>
      </xdr:blipFill>
      <xdr:spPr>
        <a:xfrm>
          <a:off x="2619375" y="3561778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658"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659"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660"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661"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662"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663"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664"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665"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666"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9525</xdr:rowOff>
    </xdr:from>
    <xdr:ext cx="0" cy="295275"/>
    <xdr:pic>
      <xdr:nvPicPr>
        <xdr:cNvPr id="667" name="ctl00_logoimage" descr="Danfoss Logo"/>
        <xdr:cNvPicPr>
          <a:picLocks noChangeAspect="1" noChangeArrowheads="1"/>
        </xdr:cNvPicPr>
      </xdr:nvPicPr>
      <xdr:blipFill>
        <a:blip r:embed="rId1"/>
        <a:srcRect/>
        <a:stretch>
          <a:fillRect/>
        </a:stretch>
      </xdr:blipFill>
      <xdr:spPr>
        <a:xfrm>
          <a:off x="2619375" y="35760660"/>
          <a:ext cx="0" cy="295275"/>
        </a:xfrm>
        <a:prstGeom prst="rect">
          <a:avLst/>
        </a:prstGeom>
        <a:noFill/>
        <a:ln w="9525">
          <a:noFill/>
          <a:miter lim="800000"/>
          <a:headEnd/>
          <a:tailEnd/>
        </a:ln>
      </xdr:spPr>
    </xdr:pic>
    <xdr:clientData/>
  </xdr:oneCellAnchor>
  <xdr:oneCellAnchor>
    <xdr:from>
      <xdr:col>1</xdr:col>
      <xdr:colOff>1933575</xdr:colOff>
      <xdr:row>185</xdr:row>
      <xdr:rowOff>9525</xdr:rowOff>
    </xdr:from>
    <xdr:ext cx="0" cy="295275"/>
    <xdr:pic>
      <xdr:nvPicPr>
        <xdr:cNvPr id="668" name="ctl00_logoimage" descr="Danfoss Logo"/>
        <xdr:cNvPicPr>
          <a:picLocks noChangeAspect="1" noChangeArrowheads="1"/>
        </xdr:cNvPicPr>
      </xdr:nvPicPr>
      <xdr:blipFill>
        <a:blip r:embed="rId1"/>
        <a:srcRect/>
        <a:stretch>
          <a:fillRect/>
        </a:stretch>
      </xdr:blipFill>
      <xdr:spPr>
        <a:xfrm>
          <a:off x="2619375" y="35760660"/>
          <a:ext cx="0" cy="295275"/>
        </a:xfrm>
        <a:prstGeom prst="rect">
          <a:avLst/>
        </a:prstGeom>
        <a:noFill/>
        <a:ln w="9525">
          <a:noFill/>
          <a:miter lim="800000"/>
          <a:headEnd/>
          <a:tailEnd/>
        </a:ln>
      </xdr:spPr>
    </xdr:pic>
    <xdr:clientData/>
  </xdr:oneCellAnchor>
  <xdr:oneCellAnchor>
    <xdr:from>
      <xdr:col>1</xdr:col>
      <xdr:colOff>1933575</xdr:colOff>
      <xdr:row>185</xdr:row>
      <xdr:rowOff>9525</xdr:rowOff>
    </xdr:from>
    <xdr:ext cx="0" cy="295275"/>
    <xdr:pic>
      <xdr:nvPicPr>
        <xdr:cNvPr id="669" name="ctl00_logoimage" descr="Danfoss Logo"/>
        <xdr:cNvPicPr>
          <a:picLocks noChangeAspect="1" noChangeArrowheads="1"/>
        </xdr:cNvPicPr>
      </xdr:nvPicPr>
      <xdr:blipFill>
        <a:blip r:embed="rId1"/>
        <a:srcRect/>
        <a:stretch>
          <a:fillRect/>
        </a:stretch>
      </xdr:blipFill>
      <xdr:spPr>
        <a:xfrm>
          <a:off x="2619375" y="35760660"/>
          <a:ext cx="0" cy="295275"/>
        </a:xfrm>
        <a:prstGeom prst="rect">
          <a:avLst/>
        </a:prstGeom>
        <a:noFill/>
        <a:ln w="9525">
          <a:noFill/>
          <a:miter lim="800000"/>
          <a:headEnd/>
          <a:tailEnd/>
        </a:ln>
      </xdr:spPr>
    </xdr:pic>
    <xdr:clientData/>
  </xdr:oneCellAnchor>
  <xdr:oneCellAnchor>
    <xdr:from>
      <xdr:col>1</xdr:col>
      <xdr:colOff>1933575</xdr:colOff>
      <xdr:row>186</xdr:row>
      <xdr:rowOff>9525</xdr:rowOff>
    </xdr:from>
    <xdr:ext cx="0" cy="295275"/>
    <xdr:pic>
      <xdr:nvPicPr>
        <xdr:cNvPr id="670" name="ctl00_logoimage" descr="Danfoss Logo"/>
        <xdr:cNvPicPr>
          <a:picLocks noChangeAspect="1" noChangeArrowheads="1"/>
        </xdr:cNvPicPr>
      </xdr:nvPicPr>
      <xdr:blipFill>
        <a:blip r:embed="rId1"/>
        <a:srcRect/>
        <a:stretch>
          <a:fillRect/>
        </a:stretch>
      </xdr:blipFill>
      <xdr:spPr>
        <a:xfrm>
          <a:off x="2619375" y="35903535"/>
          <a:ext cx="0" cy="295275"/>
        </a:xfrm>
        <a:prstGeom prst="rect">
          <a:avLst/>
        </a:prstGeom>
        <a:noFill/>
        <a:ln w="9525">
          <a:noFill/>
          <a:miter lim="800000"/>
          <a:headEnd/>
          <a:tailEnd/>
        </a:ln>
      </xdr:spPr>
    </xdr:pic>
    <xdr:clientData/>
  </xdr:oneCellAnchor>
  <xdr:oneCellAnchor>
    <xdr:from>
      <xdr:col>1</xdr:col>
      <xdr:colOff>1933575</xdr:colOff>
      <xdr:row>186</xdr:row>
      <xdr:rowOff>9525</xdr:rowOff>
    </xdr:from>
    <xdr:ext cx="0" cy="295275"/>
    <xdr:pic>
      <xdr:nvPicPr>
        <xdr:cNvPr id="671" name="ctl00_logoimage" descr="Danfoss Logo"/>
        <xdr:cNvPicPr>
          <a:picLocks noChangeAspect="1" noChangeArrowheads="1"/>
        </xdr:cNvPicPr>
      </xdr:nvPicPr>
      <xdr:blipFill>
        <a:blip r:embed="rId1"/>
        <a:srcRect/>
        <a:stretch>
          <a:fillRect/>
        </a:stretch>
      </xdr:blipFill>
      <xdr:spPr>
        <a:xfrm>
          <a:off x="2619375" y="35903535"/>
          <a:ext cx="0" cy="295275"/>
        </a:xfrm>
        <a:prstGeom prst="rect">
          <a:avLst/>
        </a:prstGeom>
        <a:noFill/>
        <a:ln w="9525">
          <a:noFill/>
          <a:miter lim="800000"/>
          <a:headEnd/>
          <a:tailEnd/>
        </a:ln>
      </xdr:spPr>
    </xdr:pic>
    <xdr:clientData/>
  </xdr:oneCellAnchor>
  <xdr:oneCellAnchor>
    <xdr:from>
      <xdr:col>1</xdr:col>
      <xdr:colOff>1933575</xdr:colOff>
      <xdr:row>186</xdr:row>
      <xdr:rowOff>9525</xdr:rowOff>
    </xdr:from>
    <xdr:ext cx="0" cy="295275"/>
    <xdr:pic>
      <xdr:nvPicPr>
        <xdr:cNvPr id="672" name="ctl00_logoimage" descr="Danfoss Logo"/>
        <xdr:cNvPicPr>
          <a:picLocks noChangeAspect="1" noChangeArrowheads="1"/>
        </xdr:cNvPicPr>
      </xdr:nvPicPr>
      <xdr:blipFill>
        <a:blip r:embed="rId1"/>
        <a:srcRect/>
        <a:stretch>
          <a:fillRect/>
        </a:stretch>
      </xdr:blipFill>
      <xdr:spPr>
        <a:xfrm>
          <a:off x="2619375" y="35903535"/>
          <a:ext cx="0" cy="295275"/>
        </a:xfrm>
        <a:prstGeom prst="rect">
          <a:avLst/>
        </a:prstGeom>
        <a:noFill/>
        <a:ln w="9525">
          <a:noFill/>
          <a:miter lim="800000"/>
          <a:headEnd/>
          <a:tailEnd/>
        </a:ln>
      </xdr:spPr>
    </xdr:pic>
    <xdr:clientData/>
  </xdr:oneCellAnchor>
  <xdr:oneCellAnchor>
    <xdr:from>
      <xdr:col>1</xdr:col>
      <xdr:colOff>1933575</xdr:colOff>
      <xdr:row>210</xdr:row>
      <xdr:rowOff>9525</xdr:rowOff>
    </xdr:from>
    <xdr:ext cx="0" cy="295275"/>
    <xdr:pic>
      <xdr:nvPicPr>
        <xdr:cNvPr id="673" name="ctl00_logoimage" descr="Danfoss Logo"/>
        <xdr:cNvPicPr>
          <a:picLocks noChangeAspect="1" noChangeArrowheads="1"/>
        </xdr:cNvPicPr>
      </xdr:nvPicPr>
      <xdr:blipFill>
        <a:blip r:embed="rId1"/>
        <a:srcRect/>
        <a:stretch>
          <a:fillRect/>
        </a:stretch>
      </xdr:blipFill>
      <xdr:spPr>
        <a:xfrm>
          <a:off x="2619375" y="39332535"/>
          <a:ext cx="0" cy="295275"/>
        </a:xfrm>
        <a:prstGeom prst="rect">
          <a:avLst/>
        </a:prstGeom>
        <a:noFill/>
        <a:ln w="9525">
          <a:noFill/>
          <a:miter lim="800000"/>
          <a:headEnd/>
          <a:tailEnd/>
        </a:ln>
      </xdr:spPr>
    </xdr:pic>
    <xdr:clientData/>
  </xdr:oneCellAnchor>
  <xdr:oneCellAnchor>
    <xdr:from>
      <xdr:col>1</xdr:col>
      <xdr:colOff>1933575</xdr:colOff>
      <xdr:row>210</xdr:row>
      <xdr:rowOff>9525</xdr:rowOff>
    </xdr:from>
    <xdr:ext cx="0" cy="295275"/>
    <xdr:pic>
      <xdr:nvPicPr>
        <xdr:cNvPr id="674" name="ctl00_logoimage" descr="Danfoss Logo"/>
        <xdr:cNvPicPr>
          <a:picLocks noChangeAspect="1" noChangeArrowheads="1"/>
        </xdr:cNvPicPr>
      </xdr:nvPicPr>
      <xdr:blipFill>
        <a:blip r:embed="rId1"/>
        <a:srcRect/>
        <a:stretch>
          <a:fillRect/>
        </a:stretch>
      </xdr:blipFill>
      <xdr:spPr>
        <a:xfrm>
          <a:off x="2619375" y="39332535"/>
          <a:ext cx="0" cy="295275"/>
        </a:xfrm>
        <a:prstGeom prst="rect">
          <a:avLst/>
        </a:prstGeom>
        <a:noFill/>
        <a:ln w="9525">
          <a:noFill/>
          <a:miter lim="800000"/>
          <a:headEnd/>
          <a:tailEnd/>
        </a:ln>
      </xdr:spPr>
    </xdr:pic>
    <xdr:clientData/>
  </xdr:oneCellAnchor>
  <xdr:oneCellAnchor>
    <xdr:from>
      <xdr:col>1</xdr:col>
      <xdr:colOff>1933575</xdr:colOff>
      <xdr:row>210</xdr:row>
      <xdr:rowOff>9525</xdr:rowOff>
    </xdr:from>
    <xdr:ext cx="0" cy="295275"/>
    <xdr:pic>
      <xdr:nvPicPr>
        <xdr:cNvPr id="675" name="ctl00_logoimage" descr="Danfoss Logo"/>
        <xdr:cNvPicPr>
          <a:picLocks noChangeAspect="1" noChangeArrowheads="1"/>
        </xdr:cNvPicPr>
      </xdr:nvPicPr>
      <xdr:blipFill>
        <a:blip r:embed="rId1"/>
        <a:srcRect/>
        <a:stretch>
          <a:fillRect/>
        </a:stretch>
      </xdr:blipFill>
      <xdr:spPr>
        <a:xfrm>
          <a:off x="2619375" y="39332535"/>
          <a:ext cx="0" cy="295275"/>
        </a:xfrm>
        <a:prstGeom prst="rect">
          <a:avLst/>
        </a:prstGeom>
        <a:noFill/>
        <a:ln w="9525">
          <a:noFill/>
          <a:miter lim="800000"/>
          <a:headEnd/>
          <a:tailEnd/>
        </a:ln>
      </xdr:spPr>
    </xdr:pic>
    <xdr:clientData/>
  </xdr:oneCellAnchor>
  <xdr:oneCellAnchor>
    <xdr:from>
      <xdr:col>1</xdr:col>
      <xdr:colOff>1933575</xdr:colOff>
      <xdr:row>211</xdr:row>
      <xdr:rowOff>9525</xdr:rowOff>
    </xdr:from>
    <xdr:ext cx="0" cy="295275"/>
    <xdr:pic>
      <xdr:nvPicPr>
        <xdr:cNvPr id="676" name="ctl00_logoimage" descr="Danfoss Logo"/>
        <xdr:cNvPicPr>
          <a:picLocks noChangeAspect="1" noChangeArrowheads="1"/>
        </xdr:cNvPicPr>
      </xdr:nvPicPr>
      <xdr:blipFill>
        <a:blip r:embed="rId1"/>
        <a:srcRect/>
        <a:stretch>
          <a:fillRect/>
        </a:stretch>
      </xdr:blipFill>
      <xdr:spPr>
        <a:xfrm>
          <a:off x="2619375" y="39475410"/>
          <a:ext cx="0" cy="295275"/>
        </a:xfrm>
        <a:prstGeom prst="rect">
          <a:avLst/>
        </a:prstGeom>
        <a:noFill/>
        <a:ln w="9525">
          <a:noFill/>
          <a:miter lim="800000"/>
          <a:headEnd/>
          <a:tailEnd/>
        </a:ln>
      </xdr:spPr>
    </xdr:pic>
    <xdr:clientData/>
  </xdr:oneCellAnchor>
  <xdr:oneCellAnchor>
    <xdr:from>
      <xdr:col>1</xdr:col>
      <xdr:colOff>1933575</xdr:colOff>
      <xdr:row>211</xdr:row>
      <xdr:rowOff>9525</xdr:rowOff>
    </xdr:from>
    <xdr:ext cx="0" cy="295275"/>
    <xdr:pic>
      <xdr:nvPicPr>
        <xdr:cNvPr id="677" name="ctl00_logoimage" descr="Danfoss Logo"/>
        <xdr:cNvPicPr>
          <a:picLocks noChangeAspect="1" noChangeArrowheads="1"/>
        </xdr:cNvPicPr>
      </xdr:nvPicPr>
      <xdr:blipFill>
        <a:blip r:embed="rId1"/>
        <a:srcRect/>
        <a:stretch>
          <a:fillRect/>
        </a:stretch>
      </xdr:blipFill>
      <xdr:spPr>
        <a:xfrm>
          <a:off x="2619375" y="39475410"/>
          <a:ext cx="0" cy="295275"/>
        </a:xfrm>
        <a:prstGeom prst="rect">
          <a:avLst/>
        </a:prstGeom>
        <a:noFill/>
        <a:ln w="9525">
          <a:noFill/>
          <a:miter lim="800000"/>
          <a:headEnd/>
          <a:tailEnd/>
        </a:ln>
      </xdr:spPr>
    </xdr:pic>
    <xdr:clientData/>
  </xdr:oneCellAnchor>
  <xdr:oneCellAnchor>
    <xdr:from>
      <xdr:col>1</xdr:col>
      <xdr:colOff>1933575</xdr:colOff>
      <xdr:row>216</xdr:row>
      <xdr:rowOff>9525</xdr:rowOff>
    </xdr:from>
    <xdr:ext cx="0" cy="295275"/>
    <xdr:pic>
      <xdr:nvPicPr>
        <xdr:cNvPr id="678" name="ctl00_logoimage" descr="Danfoss Logo"/>
        <xdr:cNvPicPr>
          <a:picLocks noChangeAspect="1" noChangeArrowheads="1"/>
        </xdr:cNvPicPr>
      </xdr:nvPicPr>
      <xdr:blipFill>
        <a:blip r:embed="rId1"/>
        <a:srcRect/>
        <a:stretch>
          <a:fillRect/>
        </a:stretch>
      </xdr:blipFill>
      <xdr:spPr>
        <a:xfrm>
          <a:off x="2619375" y="40189785"/>
          <a:ext cx="0" cy="295275"/>
        </a:xfrm>
        <a:prstGeom prst="rect">
          <a:avLst/>
        </a:prstGeom>
        <a:noFill/>
        <a:ln w="9525">
          <a:noFill/>
          <a:miter lim="800000"/>
          <a:headEnd/>
          <a:tailEnd/>
        </a:ln>
      </xdr:spPr>
    </xdr:pic>
    <xdr:clientData/>
  </xdr:oneCellAnchor>
  <xdr:oneCellAnchor>
    <xdr:from>
      <xdr:col>1</xdr:col>
      <xdr:colOff>1933575</xdr:colOff>
      <xdr:row>216</xdr:row>
      <xdr:rowOff>9525</xdr:rowOff>
    </xdr:from>
    <xdr:ext cx="0" cy="295275"/>
    <xdr:pic>
      <xdr:nvPicPr>
        <xdr:cNvPr id="679" name="ctl00_logoimage" descr="Danfoss Logo"/>
        <xdr:cNvPicPr>
          <a:picLocks noChangeAspect="1" noChangeArrowheads="1"/>
        </xdr:cNvPicPr>
      </xdr:nvPicPr>
      <xdr:blipFill>
        <a:blip r:embed="rId1"/>
        <a:srcRect/>
        <a:stretch>
          <a:fillRect/>
        </a:stretch>
      </xdr:blipFill>
      <xdr:spPr>
        <a:xfrm>
          <a:off x="2619375" y="40189785"/>
          <a:ext cx="0" cy="295275"/>
        </a:xfrm>
        <a:prstGeom prst="rect">
          <a:avLst/>
        </a:prstGeom>
        <a:noFill/>
        <a:ln w="9525">
          <a:noFill/>
          <a:miter lim="800000"/>
          <a:headEnd/>
          <a:tailEnd/>
        </a:ln>
      </xdr:spPr>
    </xdr:pic>
    <xdr:clientData/>
  </xdr:oneCellAnchor>
  <xdr:oneCellAnchor>
    <xdr:from>
      <xdr:col>1</xdr:col>
      <xdr:colOff>1933575</xdr:colOff>
      <xdr:row>217</xdr:row>
      <xdr:rowOff>9525</xdr:rowOff>
    </xdr:from>
    <xdr:ext cx="0" cy="295275"/>
    <xdr:pic>
      <xdr:nvPicPr>
        <xdr:cNvPr id="680" name="ctl00_logoimage" descr="Danfoss Logo"/>
        <xdr:cNvPicPr>
          <a:picLocks noChangeAspect="1" noChangeArrowheads="1"/>
        </xdr:cNvPicPr>
      </xdr:nvPicPr>
      <xdr:blipFill>
        <a:blip r:embed="rId1"/>
        <a:srcRect/>
        <a:stretch>
          <a:fillRect/>
        </a:stretch>
      </xdr:blipFill>
      <xdr:spPr>
        <a:xfrm>
          <a:off x="2619375" y="40332660"/>
          <a:ext cx="0" cy="295275"/>
        </a:xfrm>
        <a:prstGeom prst="rect">
          <a:avLst/>
        </a:prstGeom>
        <a:noFill/>
        <a:ln w="9525">
          <a:noFill/>
          <a:miter lim="800000"/>
          <a:headEnd/>
          <a:tailEnd/>
        </a:ln>
      </xdr:spPr>
    </xdr:pic>
    <xdr:clientData/>
  </xdr:oneCellAnchor>
  <xdr:oneCellAnchor>
    <xdr:from>
      <xdr:col>1</xdr:col>
      <xdr:colOff>1933575</xdr:colOff>
      <xdr:row>218</xdr:row>
      <xdr:rowOff>0</xdr:rowOff>
    </xdr:from>
    <xdr:ext cx="0" cy="295275"/>
    <xdr:pic>
      <xdr:nvPicPr>
        <xdr:cNvPr id="681" name="ctl00_logoimage" descr="Danfoss Logo"/>
        <xdr:cNvPicPr>
          <a:picLocks noChangeAspect="1" noChangeArrowheads="1"/>
        </xdr:cNvPicPr>
      </xdr:nvPicPr>
      <xdr:blipFill>
        <a:blip r:embed="rId1"/>
        <a:srcRect/>
        <a:stretch>
          <a:fillRect/>
        </a:stretch>
      </xdr:blipFill>
      <xdr:spPr>
        <a:xfrm>
          <a:off x="2619375" y="40466010"/>
          <a:ext cx="0" cy="295275"/>
        </a:xfrm>
        <a:prstGeom prst="rect">
          <a:avLst/>
        </a:prstGeom>
        <a:noFill/>
        <a:ln w="9525">
          <a:noFill/>
          <a:miter lim="800000"/>
          <a:headEnd/>
          <a:tailEnd/>
        </a:ln>
      </xdr:spPr>
    </xdr:pic>
    <xdr:clientData/>
  </xdr:oneCellAnchor>
  <xdr:oneCellAnchor>
    <xdr:from>
      <xdr:col>1</xdr:col>
      <xdr:colOff>1933575</xdr:colOff>
      <xdr:row>218</xdr:row>
      <xdr:rowOff>0</xdr:rowOff>
    </xdr:from>
    <xdr:ext cx="0" cy="295275"/>
    <xdr:pic>
      <xdr:nvPicPr>
        <xdr:cNvPr id="682" name="ctl00_logoimage" descr="Danfoss Logo"/>
        <xdr:cNvPicPr>
          <a:picLocks noChangeAspect="1" noChangeArrowheads="1"/>
        </xdr:cNvPicPr>
      </xdr:nvPicPr>
      <xdr:blipFill>
        <a:blip r:embed="rId1"/>
        <a:srcRect/>
        <a:stretch>
          <a:fillRect/>
        </a:stretch>
      </xdr:blipFill>
      <xdr:spPr>
        <a:xfrm>
          <a:off x="2619375" y="40466010"/>
          <a:ext cx="0" cy="295275"/>
        </a:xfrm>
        <a:prstGeom prst="rect">
          <a:avLst/>
        </a:prstGeom>
        <a:noFill/>
        <a:ln w="9525">
          <a:noFill/>
          <a:miter lim="800000"/>
          <a:headEnd/>
          <a:tailEnd/>
        </a:ln>
      </xdr:spPr>
    </xdr:pic>
    <xdr:clientData/>
  </xdr:oneCellAnchor>
  <xdr:oneCellAnchor>
    <xdr:from>
      <xdr:col>1</xdr:col>
      <xdr:colOff>1933575</xdr:colOff>
      <xdr:row>218</xdr:row>
      <xdr:rowOff>0</xdr:rowOff>
    </xdr:from>
    <xdr:ext cx="0" cy="295275"/>
    <xdr:pic>
      <xdr:nvPicPr>
        <xdr:cNvPr id="683" name="ctl00_logoimage" descr="Danfoss Logo"/>
        <xdr:cNvPicPr>
          <a:picLocks noChangeAspect="1" noChangeArrowheads="1"/>
        </xdr:cNvPicPr>
      </xdr:nvPicPr>
      <xdr:blipFill>
        <a:blip r:embed="rId1"/>
        <a:srcRect/>
        <a:stretch>
          <a:fillRect/>
        </a:stretch>
      </xdr:blipFill>
      <xdr:spPr>
        <a:xfrm>
          <a:off x="2619375" y="40466010"/>
          <a:ext cx="0" cy="295275"/>
        </a:xfrm>
        <a:prstGeom prst="rect">
          <a:avLst/>
        </a:prstGeom>
        <a:noFill/>
        <a:ln w="9525">
          <a:noFill/>
          <a:miter lim="800000"/>
          <a:headEnd/>
          <a:tailEnd/>
        </a:ln>
      </xdr:spPr>
    </xdr:pic>
    <xdr:clientData/>
  </xdr:oneCellAnchor>
  <xdr:oneCellAnchor>
    <xdr:from>
      <xdr:col>1</xdr:col>
      <xdr:colOff>1933575</xdr:colOff>
      <xdr:row>217</xdr:row>
      <xdr:rowOff>9525</xdr:rowOff>
    </xdr:from>
    <xdr:ext cx="0" cy="295275"/>
    <xdr:pic>
      <xdr:nvPicPr>
        <xdr:cNvPr id="684" name="ctl00_logoimage" descr="Danfoss Logo"/>
        <xdr:cNvPicPr>
          <a:picLocks noChangeAspect="1" noChangeArrowheads="1"/>
        </xdr:cNvPicPr>
      </xdr:nvPicPr>
      <xdr:blipFill>
        <a:blip r:embed="rId1"/>
        <a:srcRect/>
        <a:stretch>
          <a:fillRect/>
        </a:stretch>
      </xdr:blipFill>
      <xdr:spPr>
        <a:xfrm>
          <a:off x="2619375" y="40332660"/>
          <a:ext cx="0" cy="295275"/>
        </a:xfrm>
        <a:prstGeom prst="rect">
          <a:avLst/>
        </a:prstGeom>
        <a:noFill/>
        <a:ln w="9525">
          <a:noFill/>
          <a:miter lim="800000"/>
          <a:headEnd/>
          <a:tailEnd/>
        </a:ln>
      </xdr:spPr>
    </xdr:pic>
    <xdr:clientData/>
  </xdr:oneCellAnchor>
  <xdr:oneCellAnchor>
    <xdr:from>
      <xdr:col>1</xdr:col>
      <xdr:colOff>1933575</xdr:colOff>
      <xdr:row>218</xdr:row>
      <xdr:rowOff>9525</xdr:rowOff>
    </xdr:from>
    <xdr:ext cx="0" cy="295275"/>
    <xdr:pic>
      <xdr:nvPicPr>
        <xdr:cNvPr id="685" name="ctl00_logoimage" descr="Danfoss Logo"/>
        <xdr:cNvPicPr>
          <a:picLocks noChangeAspect="1" noChangeArrowheads="1"/>
        </xdr:cNvPicPr>
      </xdr:nvPicPr>
      <xdr:blipFill>
        <a:blip r:embed="rId1"/>
        <a:srcRect/>
        <a:stretch>
          <a:fillRect/>
        </a:stretch>
      </xdr:blipFill>
      <xdr:spPr>
        <a:xfrm>
          <a:off x="2619375" y="40475535"/>
          <a:ext cx="0" cy="295275"/>
        </a:xfrm>
        <a:prstGeom prst="rect">
          <a:avLst/>
        </a:prstGeom>
        <a:noFill/>
        <a:ln w="9525">
          <a:noFill/>
          <a:miter lim="800000"/>
          <a:headEnd/>
          <a:tailEnd/>
        </a:ln>
      </xdr:spPr>
    </xdr:pic>
    <xdr:clientData/>
  </xdr:oneCellAnchor>
  <xdr:oneCellAnchor>
    <xdr:from>
      <xdr:col>1</xdr:col>
      <xdr:colOff>1933575</xdr:colOff>
      <xdr:row>218</xdr:row>
      <xdr:rowOff>9525</xdr:rowOff>
    </xdr:from>
    <xdr:ext cx="0" cy="295275"/>
    <xdr:pic>
      <xdr:nvPicPr>
        <xdr:cNvPr id="686" name="ctl00_logoimage" descr="Danfoss Logo"/>
        <xdr:cNvPicPr>
          <a:picLocks noChangeAspect="1" noChangeArrowheads="1"/>
        </xdr:cNvPicPr>
      </xdr:nvPicPr>
      <xdr:blipFill>
        <a:blip r:embed="rId1"/>
        <a:srcRect/>
        <a:stretch>
          <a:fillRect/>
        </a:stretch>
      </xdr:blipFill>
      <xdr:spPr>
        <a:xfrm>
          <a:off x="2619375" y="40475535"/>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687"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688"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689"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690"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691"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692"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693"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694"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695"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696"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697"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698"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699"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700"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701"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0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0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0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705"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706"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707"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708"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709"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710"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1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1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1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1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1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1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1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1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1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2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2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2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2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2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2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2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2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2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2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3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3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3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3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3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3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3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3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3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3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4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4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4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4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4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4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4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4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4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4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5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5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5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5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5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5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5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5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5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5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6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6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6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6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6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6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6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6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6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6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7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7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7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773"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774"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775"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7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7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7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7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8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8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8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8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8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8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8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8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8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8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9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9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9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9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9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9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9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9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9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79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0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0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0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0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0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0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0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0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0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0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1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1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1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1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1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1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1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1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1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1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2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2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2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2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2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2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2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2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2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2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3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3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3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3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3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3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3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3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3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3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4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4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4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4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84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9525</xdr:rowOff>
    </xdr:from>
    <xdr:ext cx="0" cy="295275"/>
    <xdr:pic>
      <xdr:nvPicPr>
        <xdr:cNvPr id="845" name="ctl00_logoimage" descr="Danfoss Logo"/>
        <xdr:cNvPicPr>
          <a:picLocks noChangeAspect="1" noChangeArrowheads="1"/>
        </xdr:cNvPicPr>
      </xdr:nvPicPr>
      <xdr:blipFill>
        <a:blip r:embed="rId1"/>
        <a:srcRect/>
        <a:stretch>
          <a:fillRect/>
        </a:stretch>
      </xdr:blipFill>
      <xdr:spPr>
        <a:xfrm>
          <a:off x="2619375" y="45060235"/>
          <a:ext cx="0" cy="295275"/>
        </a:xfrm>
        <a:prstGeom prst="rect">
          <a:avLst/>
        </a:prstGeom>
        <a:noFill/>
        <a:ln w="9525">
          <a:noFill/>
          <a:miter lim="800000"/>
          <a:headEnd/>
          <a:tailEnd/>
        </a:ln>
      </xdr:spPr>
    </xdr:pic>
    <xdr:clientData/>
  </xdr:oneCellAnchor>
  <xdr:oneCellAnchor>
    <xdr:from>
      <xdr:col>1</xdr:col>
      <xdr:colOff>1933575</xdr:colOff>
      <xdr:row>244</xdr:row>
      <xdr:rowOff>9525</xdr:rowOff>
    </xdr:from>
    <xdr:ext cx="0" cy="295275"/>
    <xdr:pic>
      <xdr:nvPicPr>
        <xdr:cNvPr id="846" name="ctl00_logoimage" descr="Danfoss Logo"/>
        <xdr:cNvPicPr>
          <a:picLocks noChangeAspect="1" noChangeArrowheads="1"/>
        </xdr:cNvPicPr>
      </xdr:nvPicPr>
      <xdr:blipFill>
        <a:blip r:embed="rId1"/>
        <a:srcRect/>
        <a:stretch>
          <a:fillRect/>
        </a:stretch>
      </xdr:blipFill>
      <xdr:spPr>
        <a:xfrm>
          <a:off x="2619375" y="45060235"/>
          <a:ext cx="0" cy="295275"/>
        </a:xfrm>
        <a:prstGeom prst="rect">
          <a:avLst/>
        </a:prstGeom>
        <a:noFill/>
        <a:ln w="9525">
          <a:noFill/>
          <a:miter lim="800000"/>
          <a:headEnd/>
          <a:tailEnd/>
        </a:ln>
      </xdr:spPr>
    </xdr:pic>
    <xdr:clientData/>
  </xdr:oneCellAnchor>
  <xdr:oneCellAnchor>
    <xdr:from>
      <xdr:col>1</xdr:col>
      <xdr:colOff>1933575</xdr:colOff>
      <xdr:row>244</xdr:row>
      <xdr:rowOff>9525</xdr:rowOff>
    </xdr:from>
    <xdr:ext cx="0" cy="295275"/>
    <xdr:pic>
      <xdr:nvPicPr>
        <xdr:cNvPr id="847" name="ctl00_logoimage" descr="Danfoss Logo"/>
        <xdr:cNvPicPr>
          <a:picLocks noChangeAspect="1" noChangeArrowheads="1"/>
        </xdr:cNvPicPr>
      </xdr:nvPicPr>
      <xdr:blipFill>
        <a:blip r:embed="rId1"/>
        <a:srcRect/>
        <a:stretch>
          <a:fillRect/>
        </a:stretch>
      </xdr:blipFill>
      <xdr:spPr>
        <a:xfrm>
          <a:off x="2619375" y="45060235"/>
          <a:ext cx="0" cy="295275"/>
        </a:xfrm>
        <a:prstGeom prst="rect">
          <a:avLst/>
        </a:prstGeom>
        <a:noFill/>
        <a:ln w="9525">
          <a:noFill/>
          <a:miter lim="800000"/>
          <a:headEnd/>
          <a:tailEnd/>
        </a:ln>
      </xdr:spPr>
    </xdr:pic>
    <xdr:clientData/>
  </xdr:oneCellAnchor>
  <xdr:oneCellAnchor>
    <xdr:from>
      <xdr:col>1</xdr:col>
      <xdr:colOff>1933575</xdr:colOff>
      <xdr:row>245</xdr:row>
      <xdr:rowOff>9525</xdr:rowOff>
    </xdr:from>
    <xdr:ext cx="0" cy="295275"/>
    <xdr:pic>
      <xdr:nvPicPr>
        <xdr:cNvPr id="848" name="ctl00_logoimage" descr="Danfoss Logo"/>
        <xdr:cNvPicPr>
          <a:picLocks noChangeAspect="1" noChangeArrowheads="1"/>
        </xdr:cNvPicPr>
      </xdr:nvPicPr>
      <xdr:blipFill>
        <a:blip r:embed="rId1"/>
        <a:srcRect/>
        <a:stretch>
          <a:fillRect/>
        </a:stretch>
      </xdr:blipFill>
      <xdr:spPr>
        <a:xfrm>
          <a:off x="2619375" y="45203110"/>
          <a:ext cx="0" cy="295275"/>
        </a:xfrm>
        <a:prstGeom prst="rect">
          <a:avLst/>
        </a:prstGeom>
        <a:noFill/>
        <a:ln w="9525">
          <a:noFill/>
          <a:miter lim="800000"/>
          <a:headEnd/>
          <a:tailEnd/>
        </a:ln>
      </xdr:spPr>
    </xdr:pic>
    <xdr:clientData/>
  </xdr:oneCellAnchor>
  <xdr:oneCellAnchor>
    <xdr:from>
      <xdr:col>1</xdr:col>
      <xdr:colOff>1933575</xdr:colOff>
      <xdr:row>245</xdr:row>
      <xdr:rowOff>9525</xdr:rowOff>
    </xdr:from>
    <xdr:ext cx="0" cy="295275"/>
    <xdr:pic>
      <xdr:nvPicPr>
        <xdr:cNvPr id="849" name="ctl00_logoimage" descr="Danfoss Logo"/>
        <xdr:cNvPicPr>
          <a:picLocks noChangeAspect="1" noChangeArrowheads="1"/>
        </xdr:cNvPicPr>
      </xdr:nvPicPr>
      <xdr:blipFill>
        <a:blip r:embed="rId1"/>
        <a:srcRect/>
        <a:stretch>
          <a:fillRect/>
        </a:stretch>
      </xdr:blipFill>
      <xdr:spPr>
        <a:xfrm>
          <a:off x="2619375" y="45203110"/>
          <a:ext cx="0" cy="295275"/>
        </a:xfrm>
        <a:prstGeom prst="rect">
          <a:avLst/>
        </a:prstGeom>
        <a:noFill/>
        <a:ln w="9525">
          <a:noFill/>
          <a:miter lim="800000"/>
          <a:headEnd/>
          <a:tailEnd/>
        </a:ln>
      </xdr:spPr>
    </xdr:pic>
    <xdr:clientData/>
  </xdr:oneCellAnchor>
  <xdr:oneCellAnchor>
    <xdr:from>
      <xdr:col>1</xdr:col>
      <xdr:colOff>1933575</xdr:colOff>
      <xdr:row>245</xdr:row>
      <xdr:rowOff>9525</xdr:rowOff>
    </xdr:from>
    <xdr:ext cx="0" cy="295275"/>
    <xdr:pic>
      <xdr:nvPicPr>
        <xdr:cNvPr id="850" name="ctl00_logoimage" descr="Danfoss Logo"/>
        <xdr:cNvPicPr>
          <a:picLocks noChangeAspect="1" noChangeArrowheads="1"/>
        </xdr:cNvPicPr>
      </xdr:nvPicPr>
      <xdr:blipFill>
        <a:blip r:embed="rId1"/>
        <a:srcRect/>
        <a:stretch>
          <a:fillRect/>
        </a:stretch>
      </xdr:blipFill>
      <xdr:spPr>
        <a:xfrm>
          <a:off x="2619375" y="45203110"/>
          <a:ext cx="0" cy="295275"/>
        </a:xfrm>
        <a:prstGeom prst="rect">
          <a:avLst/>
        </a:prstGeom>
        <a:noFill/>
        <a:ln w="9525">
          <a:noFill/>
          <a:miter lim="800000"/>
          <a:headEnd/>
          <a:tailEnd/>
        </a:ln>
      </xdr:spPr>
    </xdr:pic>
    <xdr:clientData/>
  </xdr:oneCellAnchor>
  <xdr:oneCellAnchor>
    <xdr:from>
      <xdr:col>1</xdr:col>
      <xdr:colOff>1933575</xdr:colOff>
      <xdr:row>246</xdr:row>
      <xdr:rowOff>9525</xdr:rowOff>
    </xdr:from>
    <xdr:ext cx="0" cy="295275"/>
    <xdr:pic>
      <xdr:nvPicPr>
        <xdr:cNvPr id="851" name="ctl00_logoimage" descr="Danfoss Logo"/>
        <xdr:cNvPicPr>
          <a:picLocks noChangeAspect="1" noChangeArrowheads="1"/>
        </xdr:cNvPicPr>
      </xdr:nvPicPr>
      <xdr:blipFill>
        <a:blip r:embed="rId1"/>
        <a:srcRect/>
        <a:stretch>
          <a:fillRect/>
        </a:stretch>
      </xdr:blipFill>
      <xdr:spPr>
        <a:xfrm>
          <a:off x="2619375" y="45345985"/>
          <a:ext cx="0" cy="295275"/>
        </a:xfrm>
        <a:prstGeom prst="rect">
          <a:avLst/>
        </a:prstGeom>
        <a:noFill/>
        <a:ln w="9525">
          <a:noFill/>
          <a:miter lim="800000"/>
          <a:headEnd/>
          <a:tailEnd/>
        </a:ln>
      </xdr:spPr>
    </xdr:pic>
    <xdr:clientData/>
  </xdr:oneCellAnchor>
  <xdr:oneCellAnchor>
    <xdr:from>
      <xdr:col>1</xdr:col>
      <xdr:colOff>1933575</xdr:colOff>
      <xdr:row>246</xdr:row>
      <xdr:rowOff>9525</xdr:rowOff>
    </xdr:from>
    <xdr:ext cx="0" cy="295275"/>
    <xdr:pic>
      <xdr:nvPicPr>
        <xdr:cNvPr id="852" name="ctl00_logoimage" descr="Danfoss Logo"/>
        <xdr:cNvPicPr>
          <a:picLocks noChangeAspect="1" noChangeArrowheads="1"/>
        </xdr:cNvPicPr>
      </xdr:nvPicPr>
      <xdr:blipFill>
        <a:blip r:embed="rId1"/>
        <a:srcRect/>
        <a:stretch>
          <a:fillRect/>
        </a:stretch>
      </xdr:blipFill>
      <xdr:spPr>
        <a:xfrm>
          <a:off x="2619375" y="45345985"/>
          <a:ext cx="0" cy="295275"/>
        </a:xfrm>
        <a:prstGeom prst="rect">
          <a:avLst/>
        </a:prstGeom>
        <a:noFill/>
        <a:ln w="9525">
          <a:noFill/>
          <a:miter lim="800000"/>
          <a:headEnd/>
          <a:tailEnd/>
        </a:ln>
      </xdr:spPr>
    </xdr:pic>
    <xdr:clientData/>
  </xdr:oneCellAnchor>
  <xdr:oneCellAnchor>
    <xdr:from>
      <xdr:col>1</xdr:col>
      <xdr:colOff>1933575</xdr:colOff>
      <xdr:row>246</xdr:row>
      <xdr:rowOff>9525</xdr:rowOff>
    </xdr:from>
    <xdr:ext cx="0" cy="295275"/>
    <xdr:pic>
      <xdr:nvPicPr>
        <xdr:cNvPr id="853" name="ctl00_logoimage" descr="Danfoss Logo"/>
        <xdr:cNvPicPr>
          <a:picLocks noChangeAspect="1" noChangeArrowheads="1"/>
        </xdr:cNvPicPr>
      </xdr:nvPicPr>
      <xdr:blipFill>
        <a:blip r:embed="rId1"/>
        <a:srcRect/>
        <a:stretch>
          <a:fillRect/>
        </a:stretch>
      </xdr:blipFill>
      <xdr:spPr>
        <a:xfrm>
          <a:off x="2619375" y="45345985"/>
          <a:ext cx="0" cy="295275"/>
        </a:xfrm>
        <a:prstGeom prst="rect">
          <a:avLst/>
        </a:prstGeom>
        <a:noFill/>
        <a:ln w="9525">
          <a:noFill/>
          <a:miter lim="800000"/>
          <a:headEnd/>
          <a:tailEnd/>
        </a:ln>
      </xdr:spPr>
    </xdr:pic>
    <xdr:clientData/>
  </xdr:oneCellAnchor>
  <xdr:oneCellAnchor>
    <xdr:from>
      <xdr:col>1</xdr:col>
      <xdr:colOff>1933575</xdr:colOff>
      <xdr:row>247</xdr:row>
      <xdr:rowOff>9525</xdr:rowOff>
    </xdr:from>
    <xdr:ext cx="0" cy="295275"/>
    <xdr:pic>
      <xdr:nvPicPr>
        <xdr:cNvPr id="854" name="ctl00_logoimage" descr="Danfoss Logo"/>
        <xdr:cNvPicPr>
          <a:picLocks noChangeAspect="1" noChangeArrowheads="1"/>
        </xdr:cNvPicPr>
      </xdr:nvPicPr>
      <xdr:blipFill>
        <a:blip r:embed="rId1"/>
        <a:srcRect/>
        <a:stretch>
          <a:fillRect/>
        </a:stretch>
      </xdr:blipFill>
      <xdr:spPr>
        <a:xfrm>
          <a:off x="2619375" y="45488860"/>
          <a:ext cx="0" cy="295275"/>
        </a:xfrm>
        <a:prstGeom prst="rect">
          <a:avLst/>
        </a:prstGeom>
        <a:noFill/>
        <a:ln w="9525">
          <a:noFill/>
          <a:miter lim="800000"/>
          <a:headEnd/>
          <a:tailEnd/>
        </a:ln>
      </xdr:spPr>
    </xdr:pic>
    <xdr:clientData/>
  </xdr:oneCellAnchor>
  <xdr:oneCellAnchor>
    <xdr:from>
      <xdr:col>1</xdr:col>
      <xdr:colOff>1933575</xdr:colOff>
      <xdr:row>247</xdr:row>
      <xdr:rowOff>9525</xdr:rowOff>
    </xdr:from>
    <xdr:ext cx="0" cy="295275"/>
    <xdr:pic>
      <xdr:nvPicPr>
        <xdr:cNvPr id="855" name="ctl00_logoimage" descr="Danfoss Logo"/>
        <xdr:cNvPicPr>
          <a:picLocks noChangeAspect="1" noChangeArrowheads="1"/>
        </xdr:cNvPicPr>
      </xdr:nvPicPr>
      <xdr:blipFill>
        <a:blip r:embed="rId1"/>
        <a:srcRect/>
        <a:stretch>
          <a:fillRect/>
        </a:stretch>
      </xdr:blipFill>
      <xdr:spPr>
        <a:xfrm>
          <a:off x="2619375" y="45488860"/>
          <a:ext cx="0" cy="295275"/>
        </a:xfrm>
        <a:prstGeom prst="rect">
          <a:avLst/>
        </a:prstGeom>
        <a:noFill/>
        <a:ln w="9525">
          <a:noFill/>
          <a:miter lim="800000"/>
          <a:headEnd/>
          <a:tailEnd/>
        </a:ln>
      </xdr:spPr>
    </xdr:pic>
    <xdr:clientData/>
  </xdr:oneCellAnchor>
  <xdr:oneCellAnchor>
    <xdr:from>
      <xdr:col>1</xdr:col>
      <xdr:colOff>1933575</xdr:colOff>
      <xdr:row>247</xdr:row>
      <xdr:rowOff>9525</xdr:rowOff>
    </xdr:from>
    <xdr:ext cx="0" cy="295275"/>
    <xdr:pic>
      <xdr:nvPicPr>
        <xdr:cNvPr id="856" name="ctl00_logoimage" descr="Danfoss Logo"/>
        <xdr:cNvPicPr>
          <a:picLocks noChangeAspect="1" noChangeArrowheads="1"/>
        </xdr:cNvPicPr>
      </xdr:nvPicPr>
      <xdr:blipFill>
        <a:blip r:embed="rId1"/>
        <a:srcRect/>
        <a:stretch>
          <a:fillRect/>
        </a:stretch>
      </xdr:blipFill>
      <xdr:spPr>
        <a:xfrm>
          <a:off x="2619375" y="45488860"/>
          <a:ext cx="0" cy="295275"/>
        </a:xfrm>
        <a:prstGeom prst="rect">
          <a:avLst/>
        </a:prstGeom>
        <a:noFill/>
        <a:ln w="9525">
          <a:noFill/>
          <a:miter lim="800000"/>
          <a:headEnd/>
          <a:tailEnd/>
        </a:ln>
      </xdr:spPr>
    </xdr:pic>
    <xdr:clientData/>
  </xdr:oneCellAnchor>
  <xdr:oneCellAnchor>
    <xdr:from>
      <xdr:col>1</xdr:col>
      <xdr:colOff>1933575</xdr:colOff>
      <xdr:row>248</xdr:row>
      <xdr:rowOff>9525</xdr:rowOff>
    </xdr:from>
    <xdr:ext cx="0" cy="295275"/>
    <xdr:pic>
      <xdr:nvPicPr>
        <xdr:cNvPr id="857" name="ctl00_logoimage" descr="Danfoss Logo"/>
        <xdr:cNvPicPr>
          <a:picLocks noChangeAspect="1" noChangeArrowheads="1"/>
        </xdr:cNvPicPr>
      </xdr:nvPicPr>
      <xdr:blipFill>
        <a:blip r:embed="rId1"/>
        <a:srcRect/>
        <a:stretch>
          <a:fillRect/>
        </a:stretch>
      </xdr:blipFill>
      <xdr:spPr>
        <a:xfrm>
          <a:off x="2619375" y="45631735"/>
          <a:ext cx="0" cy="295275"/>
        </a:xfrm>
        <a:prstGeom prst="rect">
          <a:avLst/>
        </a:prstGeom>
        <a:noFill/>
        <a:ln w="9525">
          <a:noFill/>
          <a:miter lim="800000"/>
          <a:headEnd/>
          <a:tailEnd/>
        </a:ln>
      </xdr:spPr>
    </xdr:pic>
    <xdr:clientData/>
  </xdr:oneCellAnchor>
  <xdr:oneCellAnchor>
    <xdr:from>
      <xdr:col>1</xdr:col>
      <xdr:colOff>1933575</xdr:colOff>
      <xdr:row>248</xdr:row>
      <xdr:rowOff>9525</xdr:rowOff>
    </xdr:from>
    <xdr:ext cx="0" cy="295275"/>
    <xdr:pic>
      <xdr:nvPicPr>
        <xdr:cNvPr id="858" name="ctl00_logoimage" descr="Danfoss Logo"/>
        <xdr:cNvPicPr>
          <a:picLocks noChangeAspect="1" noChangeArrowheads="1"/>
        </xdr:cNvPicPr>
      </xdr:nvPicPr>
      <xdr:blipFill>
        <a:blip r:embed="rId1"/>
        <a:srcRect/>
        <a:stretch>
          <a:fillRect/>
        </a:stretch>
      </xdr:blipFill>
      <xdr:spPr>
        <a:xfrm>
          <a:off x="2619375" y="45631735"/>
          <a:ext cx="0" cy="295275"/>
        </a:xfrm>
        <a:prstGeom prst="rect">
          <a:avLst/>
        </a:prstGeom>
        <a:noFill/>
        <a:ln w="9525">
          <a:noFill/>
          <a:miter lim="800000"/>
          <a:headEnd/>
          <a:tailEnd/>
        </a:ln>
      </xdr:spPr>
    </xdr:pic>
    <xdr:clientData/>
  </xdr:oneCellAnchor>
  <xdr:oneCellAnchor>
    <xdr:from>
      <xdr:col>1</xdr:col>
      <xdr:colOff>1933575</xdr:colOff>
      <xdr:row>248</xdr:row>
      <xdr:rowOff>9525</xdr:rowOff>
    </xdr:from>
    <xdr:ext cx="0" cy="295275"/>
    <xdr:pic>
      <xdr:nvPicPr>
        <xdr:cNvPr id="859" name="ctl00_logoimage" descr="Danfoss Logo"/>
        <xdr:cNvPicPr>
          <a:picLocks noChangeAspect="1" noChangeArrowheads="1"/>
        </xdr:cNvPicPr>
      </xdr:nvPicPr>
      <xdr:blipFill>
        <a:blip r:embed="rId1"/>
        <a:srcRect/>
        <a:stretch>
          <a:fillRect/>
        </a:stretch>
      </xdr:blipFill>
      <xdr:spPr>
        <a:xfrm>
          <a:off x="2619375" y="45631735"/>
          <a:ext cx="0" cy="295275"/>
        </a:xfrm>
        <a:prstGeom prst="rect">
          <a:avLst/>
        </a:prstGeom>
        <a:noFill/>
        <a:ln w="9525">
          <a:noFill/>
          <a:miter lim="800000"/>
          <a:headEnd/>
          <a:tailEnd/>
        </a:ln>
      </xdr:spPr>
    </xdr:pic>
    <xdr:clientData/>
  </xdr:oneCellAnchor>
  <xdr:oneCellAnchor>
    <xdr:from>
      <xdr:col>1</xdr:col>
      <xdr:colOff>1933575</xdr:colOff>
      <xdr:row>249</xdr:row>
      <xdr:rowOff>9525</xdr:rowOff>
    </xdr:from>
    <xdr:ext cx="0" cy="295275"/>
    <xdr:pic>
      <xdr:nvPicPr>
        <xdr:cNvPr id="860" name="ctl00_logoimage" descr="Danfoss Logo"/>
        <xdr:cNvPicPr>
          <a:picLocks noChangeAspect="1" noChangeArrowheads="1"/>
        </xdr:cNvPicPr>
      </xdr:nvPicPr>
      <xdr:blipFill>
        <a:blip r:embed="rId1"/>
        <a:srcRect/>
        <a:stretch>
          <a:fillRect/>
        </a:stretch>
      </xdr:blipFill>
      <xdr:spPr>
        <a:xfrm>
          <a:off x="2619375" y="45774610"/>
          <a:ext cx="0" cy="295275"/>
        </a:xfrm>
        <a:prstGeom prst="rect">
          <a:avLst/>
        </a:prstGeom>
        <a:noFill/>
        <a:ln w="9525">
          <a:noFill/>
          <a:miter lim="800000"/>
          <a:headEnd/>
          <a:tailEnd/>
        </a:ln>
      </xdr:spPr>
    </xdr:pic>
    <xdr:clientData/>
  </xdr:oneCellAnchor>
  <xdr:oneCellAnchor>
    <xdr:from>
      <xdr:col>1</xdr:col>
      <xdr:colOff>1933575</xdr:colOff>
      <xdr:row>249</xdr:row>
      <xdr:rowOff>9525</xdr:rowOff>
    </xdr:from>
    <xdr:ext cx="0" cy="295275"/>
    <xdr:pic>
      <xdr:nvPicPr>
        <xdr:cNvPr id="861" name="ctl00_logoimage" descr="Danfoss Logo"/>
        <xdr:cNvPicPr>
          <a:picLocks noChangeAspect="1" noChangeArrowheads="1"/>
        </xdr:cNvPicPr>
      </xdr:nvPicPr>
      <xdr:blipFill>
        <a:blip r:embed="rId1"/>
        <a:srcRect/>
        <a:stretch>
          <a:fillRect/>
        </a:stretch>
      </xdr:blipFill>
      <xdr:spPr>
        <a:xfrm>
          <a:off x="2619375" y="457746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62"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63"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64"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65"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66"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67"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68"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69"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70"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71"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72"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73"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74"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75"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76"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77"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78"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79"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80"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81"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82"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83"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84"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85"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86"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87"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88"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89"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90"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91"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92"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93"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94"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95"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96"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97"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98"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899"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900"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9525</xdr:rowOff>
    </xdr:from>
    <xdr:ext cx="0" cy="295275"/>
    <xdr:pic>
      <xdr:nvPicPr>
        <xdr:cNvPr id="901" name="ctl00_logoimage" descr="Danfoss Logo"/>
        <xdr:cNvPicPr>
          <a:picLocks noChangeAspect="1" noChangeArrowheads="1"/>
        </xdr:cNvPicPr>
      </xdr:nvPicPr>
      <xdr:blipFill>
        <a:blip r:embed="rId1"/>
        <a:srcRect/>
        <a:stretch>
          <a:fillRect/>
        </a:stretch>
      </xdr:blipFill>
      <xdr:spPr>
        <a:xfrm>
          <a:off x="2619375" y="46203235"/>
          <a:ext cx="0" cy="295275"/>
        </a:xfrm>
        <a:prstGeom prst="rect">
          <a:avLst/>
        </a:prstGeom>
        <a:noFill/>
        <a:ln w="9525">
          <a:noFill/>
          <a:miter lim="800000"/>
          <a:headEnd/>
          <a:tailEnd/>
        </a:ln>
      </xdr:spPr>
    </xdr:pic>
    <xdr:clientData/>
  </xdr:oneCellAnchor>
  <xdr:oneCellAnchor>
    <xdr:from>
      <xdr:col>1</xdr:col>
      <xdr:colOff>1933575</xdr:colOff>
      <xdr:row>252</xdr:row>
      <xdr:rowOff>9525</xdr:rowOff>
    </xdr:from>
    <xdr:ext cx="0" cy="295275"/>
    <xdr:pic>
      <xdr:nvPicPr>
        <xdr:cNvPr id="902" name="ctl00_logoimage" descr="Danfoss Logo"/>
        <xdr:cNvPicPr>
          <a:picLocks noChangeAspect="1" noChangeArrowheads="1"/>
        </xdr:cNvPicPr>
      </xdr:nvPicPr>
      <xdr:blipFill>
        <a:blip r:embed="rId1"/>
        <a:srcRect/>
        <a:stretch>
          <a:fillRect/>
        </a:stretch>
      </xdr:blipFill>
      <xdr:spPr>
        <a:xfrm>
          <a:off x="2619375" y="46203235"/>
          <a:ext cx="0" cy="295275"/>
        </a:xfrm>
        <a:prstGeom prst="rect">
          <a:avLst/>
        </a:prstGeom>
        <a:noFill/>
        <a:ln w="9525">
          <a:noFill/>
          <a:miter lim="800000"/>
          <a:headEnd/>
          <a:tailEnd/>
        </a:ln>
      </xdr:spPr>
    </xdr:pic>
    <xdr:clientData/>
  </xdr:oneCellAnchor>
  <xdr:oneCellAnchor>
    <xdr:from>
      <xdr:col>1</xdr:col>
      <xdr:colOff>1933575</xdr:colOff>
      <xdr:row>252</xdr:row>
      <xdr:rowOff>9525</xdr:rowOff>
    </xdr:from>
    <xdr:ext cx="0" cy="295275"/>
    <xdr:pic>
      <xdr:nvPicPr>
        <xdr:cNvPr id="903" name="ctl00_logoimage" descr="Danfoss Logo"/>
        <xdr:cNvPicPr>
          <a:picLocks noChangeAspect="1" noChangeArrowheads="1"/>
        </xdr:cNvPicPr>
      </xdr:nvPicPr>
      <xdr:blipFill>
        <a:blip r:embed="rId1"/>
        <a:srcRect/>
        <a:stretch>
          <a:fillRect/>
        </a:stretch>
      </xdr:blipFill>
      <xdr:spPr>
        <a:xfrm>
          <a:off x="2619375" y="46203235"/>
          <a:ext cx="0" cy="295275"/>
        </a:xfrm>
        <a:prstGeom prst="rect">
          <a:avLst/>
        </a:prstGeom>
        <a:noFill/>
        <a:ln w="9525">
          <a:noFill/>
          <a:miter lim="800000"/>
          <a:headEnd/>
          <a:tailEnd/>
        </a:ln>
      </xdr:spPr>
    </xdr:pic>
    <xdr:clientData/>
  </xdr:oneCellAnchor>
  <xdr:oneCellAnchor>
    <xdr:from>
      <xdr:col>1</xdr:col>
      <xdr:colOff>1933575</xdr:colOff>
      <xdr:row>253</xdr:row>
      <xdr:rowOff>0</xdr:rowOff>
    </xdr:from>
    <xdr:ext cx="0" cy="295275"/>
    <xdr:pic>
      <xdr:nvPicPr>
        <xdr:cNvPr id="904" name="ctl00_logoimage" descr="Danfoss Logo"/>
        <xdr:cNvPicPr>
          <a:picLocks noChangeAspect="1" noChangeArrowheads="1"/>
        </xdr:cNvPicPr>
      </xdr:nvPicPr>
      <xdr:blipFill>
        <a:blip r:embed="rId1"/>
        <a:srcRect/>
        <a:stretch>
          <a:fillRect/>
        </a:stretch>
      </xdr:blipFill>
      <xdr:spPr>
        <a:xfrm>
          <a:off x="2619375" y="46879510"/>
          <a:ext cx="0" cy="295275"/>
        </a:xfrm>
        <a:prstGeom prst="rect">
          <a:avLst/>
        </a:prstGeom>
        <a:noFill/>
        <a:ln w="9525">
          <a:noFill/>
          <a:miter lim="800000"/>
          <a:headEnd/>
          <a:tailEnd/>
        </a:ln>
      </xdr:spPr>
    </xdr:pic>
    <xdr:clientData/>
  </xdr:oneCellAnchor>
  <xdr:oneCellAnchor>
    <xdr:from>
      <xdr:col>1</xdr:col>
      <xdr:colOff>1933575</xdr:colOff>
      <xdr:row>253</xdr:row>
      <xdr:rowOff>0</xdr:rowOff>
    </xdr:from>
    <xdr:ext cx="0" cy="295275"/>
    <xdr:pic>
      <xdr:nvPicPr>
        <xdr:cNvPr id="905" name="ctl00_logoimage" descr="Danfoss Logo"/>
        <xdr:cNvPicPr>
          <a:picLocks noChangeAspect="1" noChangeArrowheads="1"/>
        </xdr:cNvPicPr>
      </xdr:nvPicPr>
      <xdr:blipFill>
        <a:blip r:embed="rId1"/>
        <a:srcRect/>
        <a:stretch>
          <a:fillRect/>
        </a:stretch>
      </xdr:blipFill>
      <xdr:spPr>
        <a:xfrm>
          <a:off x="2619375" y="46879510"/>
          <a:ext cx="0" cy="295275"/>
        </a:xfrm>
        <a:prstGeom prst="rect">
          <a:avLst/>
        </a:prstGeom>
        <a:noFill/>
        <a:ln w="9525">
          <a:noFill/>
          <a:miter lim="800000"/>
          <a:headEnd/>
          <a:tailEnd/>
        </a:ln>
      </xdr:spPr>
    </xdr:pic>
    <xdr:clientData/>
  </xdr:oneCellAnchor>
  <xdr:oneCellAnchor>
    <xdr:from>
      <xdr:col>1</xdr:col>
      <xdr:colOff>1933575</xdr:colOff>
      <xdr:row>253</xdr:row>
      <xdr:rowOff>0</xdr:rowOff>
    </xdr:from>
    <xdr:ext cx="0" cy="295275"/>
    <xdr:pic>
      <xdr:nvPicPr>
        <xdr:cNvPr id="906" name="ctl00_logoimage" descr="Danfoss Logo"/>
        <xdr:cNvPicPr>
          <a:picLocks noChangeAspect="1" noChangeArrowheads="1"/>
        </xdr:cNvPicPr>
      </xdr:nvPicPr>
      <xdr:blipFill>
        <a:blip r:embed="rId1"/>
        <a:srcRect/>
        <a:stretch>
          <a:fillRect/>
        </a:stretch>
      </xdr:blipFill>
      <xdr:spPr>
        <a:xfrm>
          <a:off x="2619375" y="46879510"/>
          <a:ext cx="0" cy="295275"/>
        </a:xfrm>
        <a:prstGeom prst="rect">
          <a:avLst/>
        </a:prstGeom>
        <a:noFill/>
        <a:ln w="9525">
          <a:noFill/>
          <a:miter lim="800000"/>
          <a:headEnd/>
          <a:tailEnd/>
        </a:ln>
      </xdr:spPr>
    </xdr:pic>
    <xdr:clientData/>
  </xdr:oneCellAnchor>
  <xdr:oneCellAnchor>
    <xdr:from>
      <xdr:col>1</xdr:col>
      <xdr:colOff>1933575</xdr:colOff>
      <xdr:row>253</xdr:row>
      <xdr:rowOff>9525</xdr:rowOff>
    </xdr:from>
    <xdr:ext cx="0" cy="295275"/>
    <xdr:pic>
      <xdr:nvPicPr>
        <xdr:cNvPr id="907" name="ctl00_logoimage" descr="Danfoss Logo"/>
        <xdr:cNvPicPr>
          <a:picLocks noChangeAspect="1" noChangeArrowheads="1"/>
        </xdr:cNvPicPr>
      </xdr:nvPicPr>
      <xdr:blipFill>
        <a:blip r:embed="rId1"/>
        <a:srcRect/>
        <a:stretch>
          <a:fillRect/>
        </a:stretch>
      </xdr:blipFill>
      <xdr:spPr>
        <a:xfrm>
          <a:off x="2619375" y="46889035"/>
          <a:ext cx="0" cy="295275"/>
        </a:xfrm>
        <a:prstGeom prst="rect">
          <a:avLst/>
        </a:prstGeom>
        <a:noFill/>
        <a:ln w="9525">
          <a:noFill/>
          <a:miter lim="800000"/>
          <a:headEnd/>
          <a:tailEnd/>
        </a:ln>
      </xdr:spPr>
    </xdr:pic>
    <xdr:clientData/>
  </xdr:oneCellAnchor>
  <xdr:oneCellAnchor>
    <xdr:from>
      <xdr:col>1</xdr:col>
      <xdr:colOff>1933575</xdr:colOff>
      <xdr:row>253</xdr:row>
      <xdr:rowOff>9525</xdr:rowOff>
    </xdr:from>
    <xdr:ext cx="0" cy="295275"/>
    <xdr:pic>
      <xdr:nvPicPr>
        <xdr:cNvPr id="908" name="ctl00_logoimage" descr="Danfoss Logo"/>
        <xdr:cNvPicPr>
          <a:picLocks noChangeAspect="1" noChangeArrowheads="1"/>
        </xdr:cNvPicPr>
      </xdr:nvPicPr>
      <xdr:blipFill>
        <a:blip r:embed="rId1"/>
        <a:srcRect/>
        <a:stretch>
          <a:fillRect/>
        </a:stretch>
      </xdr:blipFill>
      <xdr:spPr>
        <a:xfrm>
          <a:off x="2619375" y="46889035"/>
          <a:ext cx="0" cy="295275"/>
        </a:xfrm>
        <a:prstGeom prst="rect">
          <a:avLst/>
        </a:prstGeom>
        <a:noFill/>
        <a:ln w="9525">
          <a:noFill/>
          <a:miter lim="800000"/>
          <a:headEnd/>
          <a:tailEnd/>
        </a:ln>
      </xdr:spPr>
    </xdr:pic>
    <xdr:clientData/>
  </xdr:oneCellAnchor>
  <xdr:oneCellAnchor>
    <xdr:from>
      <xdr:col>1</xdr:col>
      <xdr:colOff>1933575</xdr:colOff>
      <xdr:row>253</xdr:row>
      <xdr:rowOff>9525</xdr:rowOff>
    </xdr:from>
    <xdr:ext cx="0" cy="295275"/>
    <xdr:pic>
      <xdr:nvPicPr>
        <xdr:cNvPr id="909" name="ctl00_logoimage" descr="Danfoss Logo"/>
        <xdr:cNvPicPr>
          <a:picLocks noChangeAspect="1" noChangeArrowheads="1"/>
        </xdr:cNvPicPr>
      </xdr:nvPicPr>
      <xdr:blipFill>
        <a:blip r:embed="rId1"/>
        <a:srcRect/>
        <a:stretch>
          <a:fillRect/>
        </a:stretch>
      </xdr:blipFill>
      <xdr:spPr>
        <a:xfrm>
          <a:off x="2619375" y="46889035"/>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10"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11"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12"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13"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14"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15"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16"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17"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18"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19"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20"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21"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22"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23"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24"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25"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26"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27"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28"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29"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30"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31"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32"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33"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34"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35"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36"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37"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38"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39"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40"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41"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42"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43"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44"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45"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46"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47"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48"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49"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50"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951"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952"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953"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954"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955"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956"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957"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188</xdr:row>
      <xdr:rowOff>0</xdr:rowOff>
    </xdr:from>
    <xdr:ext cx="0" cy="295275"/>
    <xdr:pic>
      <xdr:nvPicPr>
        <xdr:cNvPr id="958" name="ctl00_logoimage" descr="Danfoss Logo"/>
        <xdr:cNvPicPr>
          <a:picLocks noChangeAspect="1" noChangeArrowheads="1"/>
        </xdr:cNvPicPr>
      </xdr:nvPicPr>
      <xdr:blipFill>
        <a:blip r:embed="rId1"/>
        <a:srcRect/>
        <a:stretch>
          <a:fillRect/>
        </a:stretch>
      </xdr:blipFill>
      <xdr:spPr>
        <a:xfrm>
          <a:off x="2619375" y="36179760"/>
          <a:ext cx="0" cy="295275"/>
        </a:xfrm>
        <a:prstGeom prst="rect">
          <a:avLst/>
        </a:prstGeom>
        <a:noFill/>
        <a:ln w="9525">
          <a:noFill/>
          <a:miter lim="800000"/>
          <a:headEnd/>
          <a:tailEnd/>
        </a:ln>
      </xdr:spPr>
    </xdr:pic>
    <xdr:clientData/>
  </xdr:oneCellAnchor>
  <xdr:oneCellAnchor>
    <xdr:from>
      <xdr:col>1</xdr:col>
      <xdr:colOff>1933575</xdr:colOff>
      <xdr:row>188</xdr:row>
      <xdr:rowOff>9525</xdr:rowOff>
    </xdr:from>
    <xdr:ext cx="0" cy="295275"/>
    <xdr:pic>
      <xdr:nvPicPr>
        <xdr:cNvPr id="959" name="ctl00_logoimage" descr="Danfoss Logo"/>
        <xdr:cNvPicPr>
          <a:picLocks noChangeAspect="1" noChangeArrowheads="1"/>
        </xdr:cNvPicPr>
      </xdr:nvPicPr>
      <xdr:blipFill>
        <a:blip r:embed="rId1"/>
        <a:srcRect/>
        <a:stretch>
          <a:fillRect/>
        </a:stretch>
      </xdr:blipFill>
      <xdr:spPr>
        <a:xfrm>
          <a:off x="2619375" y="36189285"/>
          <a:ext cx="0" cy="295275"/>
        </a:xfrm>
        <a:prstGeom prst="rect">
          <a:avLst/>
        </a:prstGeom>
        <a:noFill/>
        <a:ln w="9525">
          <a:noFill/>
          <a:miter lim="800000"/>
          <a:headEnd/>
          <a:tailEnd/>
        </a:ln>
      </xdr:spPr>
    </xdr:pic>
    <xdr:clientData/>
  </xdr:oneCellAnchor>
  <xdr:oneCellAnchor>
    <xdr:from>
      <xdr:col>1</xdr:col>
      <xdr:colOff>1933575</xdr:colOff>
      <xdr:row>189</xdr:row>
      <xdr:rowOff>0</xdr:rowOff>
    </xdr:from>
    <xdr:ext cx="0" cy="295275"/>
    <xdr:pic>
      <xdr:nvPicPr>
        <xdr:cNvPr id="960" name="ctl00_logoimage" descr="Danfoss Logo"/>
        <xdr:cNvPicPr>
          <a:picLocks noChangeAspect="1" noChangeArrowheads="1"/>
        </xdr:cNvPicPr>
      </xdr:nvPicPr>
      <xdr:blipFill>
        <a:blip r:embed="rId1"/>
        <a:srcRect/>
        <a:stretch>
          <a:fillRect/>
        </a:stretch>
      </xdr:blipFill>
      <xdr:spPr>
        <a:xfrm>
          <a:off x="2619375" y="36322635"/>
          <a:ext cx="0" cy="295275"/>
        </a:xfrm>
        <a:prstGeom prst="rect">
          <a:avLst/>
        </a:prstGeom>
        <a:noFill/>
        <a:ln w="9525">
          <a:noFill/>
          <a:miter lim="800000"/>
          <a:headEnd/>
          <a:tailEnd/>
        </a:ln>
      </xdr:spPr>
    </xdr:pic>
    <xdr:clientData/>
  </xdr:oneCellAnchor>
  <xdr:oneCellAnchor>
    <xdr:from>
      <xdr:col>1</xdr:col>
      <xdr:colOff>1933575</xdr:colOff>
      <xdr:row>189</xdr:row>
      <xdr:rowOff>9525</xdr:rowOff>
    </xdr:from>
    <xdr:ext cx="0" cy="295275"/>
    <xdr:pic>
      <xdr:nvPicPr>
        <xdr:cNvPr id="961" name="ctl00_logoimage" descr="Danfoss Logo"/>
        <xdr:cNvPicPr>
          <a:picLocks noChangeAspect="1" noChangeArrowheads="1"/>
        </xdr:cNvPicPr>
      </xdr:nvPicPr>
      <xdr:blipFill>
        <a:blip r:embed="rId1"/>
        <a:srcRect/>
        <a:stretch>
          <a:fillRect/>
        </a:stretch>
      </xdr:blipFill>
      <xdr:spPr>
        <a:xfrm>
          <a:off x="2619375" y="36332160"/>
          <a:ext cx="0" cy="295275"/>
        </a:xfrm>
        <a:prstGeom prst="rect">
          <a:avLst/>
        </a:prstGeom>
        <a:noFill/>
        <a:ln w="9525">
          <a:noFill/>
          <a:miter lim="800000"/>
          <a:headEnd/>
          <a:tailEnd/>
        </a:ln>
      </xdr:spPr>
    </xdr:pic>
    <xdr:clientData/>
  </xdr:oneCellAnchor>
  <xdr:oneCellAnchor>
    <xdr:from>
      <xdr:col>1</xdr:col>
      <xdr:colOff>1933575</xdr:colOff>
      <xdr:row>190</xdr:row>
      <xdr:rowOff>0</xdr:rowOff>
    </xdr:from>
    <xdr:ext cx="0" cy="295275"/>
    <xdr:pic>
      <xdr:nvPicPr>
        <xdr:cNvPr id="962" name="ctl00_logoimage" descr="Danfoss Logo"/>
        <xdr:cNvPicPr>
          <a:picLocks noChangeAspect="1" noChangeArrowheads="1"/>
        </xdr:cNvPicPr>
      </xdr:nvPicPr>
      <xdr:blipFill>
        <a:blip r:embed="rId1"/>
        <a:srcRect/>
        <a:stretch>
          <a:fillRect/>
        </a:stretch>
      </xdr:blipFill>
      <xdr:spPr>
        <a:xfrm>
          <a:off x="2619375" y="36465510"/>
          <a:ext cx="0" cy="295275"/>
        </a:xfrm>
        <a:prstGeom prst="rect">
          <a:avLst/>
        </a:prstGeom>
        <a:noFill/>
        <a:ln w="9525">
          <a:noFill/>
          <a:miter lim="800000"/>
          <a:headEnd/>
          <a:tailEnd/>
        </a:ln>
      </xdr:spPr>
    </xdr:pic>
    <xdr:clientData/>
  </xdr:oneCellAnchor>
  <xdr:oneCellAnchor>
    <xdr:from>
      <xdr:col>1</xdr:col>
      <xdr:colOff>1933575</xdr:colOff>
      <xdr:row>190</xdr:row>
      <xdr:rowOff>9525</xdr:rowOff>
    </xdr:from>
    <xdr:ext cx="0" cy="295275"/>
    <xdr:pic>
      <xdr:nvPicPr>
        <xdr:cNvPr id="963" name="ctl00_logoimage" descr="Danfoss Logo"/>
        <xdr:cNvPicPr>
          <a:picLocks noChangeAspect="1" noChangeArrowheads="1"/>
        </xdr:cNvPicPr>
      </xdr:nvPicPr>
      <xdr:blipFill>
        <a:blip r:embed="rId1"/>
        <a:srcRect/>
        <a:stretch>
          <a:fillRect/>
        </a:stretch>
      </xdr:blipFill>
      <xdr:spPr>
        <a:xfrm>
          <a:off x="2619375" y="36475035"/>
          <a:ext cx="0" cy="295275"/>
        </a:xfrm>
        <a:prstGeom prst="rect">
          <a:avLst/>
        </a:prstGeom>
        <a:noFill/>
        <a:ln w="9525">
          <a:noFill/>
          <a:miter lim="800000"/>
          <a:headEnd/>
          <a:tailEnd/>
        </a:ln>
      </xdr:spPr>
    </xdr:pic>
    <xdr:clientData/>
  </xdr:oneCellAnchor>
  <xdr:oneCellAnchor>
    <xdr:from>
      <xdr:col>1</xdr:col>
      <xdr:colOff>1933575</xdr:colOff>
      <xdr:row>191</xdr:row>
      <xdr:rowOff>0</xdr:rowOff>
    </xdr:from>
    <xdr:ext cx="0" cy="295275"/>
    <xdr:pic>
      <xdr:nvPicPr>
        <xdr:cNvPr id="964" name="ctl00_logoimage" descr="Danfoss Logo"/>
        <xdr:cNvPicPr>
          <a:picLocks noChangeAspect="1" noChangeArrowheads="1"/>
        </xdr:cNvPicPr>
      </xdr:nvPicPr>
      <xdr:blipFill>
        <a:blip r:embed="rId1"/>
        <a:srcRect/>
        <a:stretch>
          <a:fillRect/>
        </a:stretch>
      </xdr:blipFill>
      <xdr:spPr>
        <a:xfrm>
          <a:off x="2619375" y="36608385"/>
          <a:ext cx="0" cy="295275"/>
        </a:xfrm>
        <a:prstGeom prst="rect">
          <a:avLst/>
        </a:prstGeom>
        <a:noFill/>
        <a:ln w="9525">
          <a:noFill/>
          <a:miter lim="800000"/>
          <a:headEnd/>
          <a:tailEnd/>
        </a:ln>
      </xdr:spPr>
    </xdr:pic>
    <xdr:clientData/>
  </xdr:oneCellAnchor>
  <xdr:oneCellAnchor>
    <xdr:from>
      <xdr:col>1</xdr:col>
      <xdr:colOff>1933575</xdr:colOff>
      <xdr:row>191</xdr:row>
      <xdr:rowOff>9525</xdr:rowOff>
    </xdr:from>
    <xdr:ext cx="0" cy="295275"/>
    <xdr:pic>
      <xdr:nvPicPr>
        <xdr:cNvPr id="965" name="ctl00_logoimage" descr="Danfoss Logo"/>
        <xdr:cNvPicPr>
          <a:picLocks noChangeAspect="1" noChangeArrowheads="1"/>
        </xdr:cNvPicPr>
      </xdr:nvPicPr>
      <xdr:blipFill>
        <a:blip r:embed="rId1"/>
        <a:srcRect/>
        <a:stretch>
          <a:fillRect/>
        </a:stretch>
      </xdr:blipFill>
      <xdr:spPr>
        <a:xfrm>
          <a:off x="2619375" y="36617910"/>
          <a:ext cx="0" cy="295275"/>
        </a:xfrm>
        <a:prstGeom prst="rect">
          <a:avLst/>
        </a:prstGeom>
        <a:noFill/>
        <a:ln w="9525">
          <a:noFill/>
          <a:miter lim="800000"/>
          <a:headEnd/>
          <a:tailEnd/>
        </a:ln>
      </xdr:spPr>
    </xdr:pic>
    <xdr:clientData/>
  </xdr:oneCellAnchor>
  <xdr:oneCellAnchor>
    <xdr:from>
      <xdr:col>1</xdr:col>
      <xdr:colOff>1933575</xdr:colOff>
      <xdr:row>192</xdr:row>
      <xdr:rowOff>9525</xdr:rowOff>
    </xdr:from>
    <xdr:ext cx="0" cy="295275"/>
    <xdr:pic>
      <xdr:nvPicPr>
        <xdr:cNvPr id="966" name="ctl00_logoimage" descr="Danfoss Logo"/>
        <xdr:cNvPicPr>
          <a:picLocks noChangeAspect="1" noChangeArrowheads="1"/>
        </xdr:cNvPicPr>
      </xdr:nvPicPr>
      <xdr:blipFill>
        <a:blip r:embed="rId1"/>
        <a:srcRect/>
        <a:stretch>
          <a:fillRect/>
        </a:stretch>
      </xdr:blipFill>
      <xdr:spPr>
        <a:xfrm>
          <a:off x="2619375" y="36760785"/>
          <a:ext cx="0" cy="295275"/>
        </a:xfrm>
        <a:prstGeom prst="rect">
          <a:avLst/>
        </a:prstGeom>
        <a:noFill/>
        <a:ln w="9525">
          <a:noFill/>
          <a:miter lim="800000"/>
          <a:headEnd/>
          <a:tailEnd/>
        </a:ln>
      </xdr:spPr>
    </xdr:pic>
    <xdr:clientData/>
  </xdr:oneCellAnchor>
  <xdr:oneCellAnchor>
    <xdr:from>
      <xdr:col>1</xdr:col>
      <xdr:colOff>1933575</xdr:colOff>
      <xdr:row>193</xdr:row>
      <xdr:rowOff>9525</xdr:rowOff>
    </xdr:from>
    <xdr:ext cx="0" cy="295275"/>
    <xdr:pic>
      <xdr:nvPicPr>
        <xdr:cNvPr id="967" name="ctl00_logoimage" descr="Danfoss Logo"/>
        <xdr:cNvPicPr>
          <a:picLocks noChangeAspect="1" noChangeArrowheads="1"/>
        </xdr:cNvPicPr>
      </xdr:nvPicPr>
      <xdr:blipFill>
        <a:blip r:embed="rId1"/>
        <a:srcRect/>
        <a:stretch>
          <a:fillRect/>
        </a:stretch>
      </xdr:blipFill>
      <xdr:spPr>
        <a:xfrm>
          <a:off x="2619375" y="36903660"/>
          <a:ext cx="0" cy="295275"/>
        </a:xfrm>
        <a:prstGeom prst="rect">
          <a:avLst/>
        </a:prstGeom>
        <a:noFill/>
        <a:ln w="9525">
          <a:noFill/>
          <a:miter lim="800000"/>
          <a:headEnd/>
          <a:tailEnd/>
        </a:ln>
      </xdr:spPr>
    </xdr:pic>
    <xdr:clientData/>
  </xdr:oneCellAnchor>
  <xdr:oneCellAnchor>
    <xdr:from>
      <xdr:col>1</xdr:col>
      <xdr:colOff>1933575</xdr:colOff>
      <xdr:row>194</xdr:row>
      <xdr:rowOff>9525</xdr:rowOff>
    </xdr:from>
    <xdr:ext cx="0" cy="295275"/>
    <xdr:pic>
      <xdr:nvPicPr>
        <xdr:cNvPr id="968" name="ctl00_logoimage" descr="Danfoss Logo"/>
        <xdr:cNvPicPr>
          <a:picLocks noChangeAspect="1" noChangeArrowheads="1"/>
        </xdr:cNvPicPr>
      </xdr:nvPicPr>
      <xdr:blipFill>
        <a:blip r:embed="rId1"/>
        <a:srcRect/>
        <a:stretch>
          <a:fillRect/>
        </a:stretch>
      </xdr:blipFill>
      <xdr:spPr>
        <a:xfrm>
          <a:off x="2619375" y="37046535"/>
          <a:ext cx="0" cy="295275"/>
        </a:xfrm>
        <a:prstGeom prst="rect">
          <a:avLst/>
        </a:prstGeom>
        <a:noFill/>
        <a:ln w="9525">
          <a:noFill/>
          <a:miter lim="800000"/>
          <a:headEnd/>
          <a:tailEnd/>
        </a:ln>
      </xdr:spPr>
    </xdr:pic>
    <xdr:clientData/>
  </xdr:oneCellAnchor>
  <xdr:oneCellAnchor>
    <xdr:from>
      <xdr:col>1</xdr:col>
      <xdr:colOff>1933575</xdr:colOff>
      <xdr:row>195</xdr:row>
      <xdr:rowOff>9525</xdr:rowOff>
    </xdr:from>
    <xdr:ext cx="0" cy="295275"/>
    <xdr:pic>
      <xdr:nvPicPr>
        <xdr:cNvPr id="969" name="ctl00_logoimage" descr="Danfoss Logo"/>
        <xdr:cNvPicPr>
          <a:picLocks noChangeAspect="1" noChangeArrowheads="1"/>
        </xdr:cNvPicPr>
      </xdr:nvPicPr>
      <xdr:blipFill>
        <a:blip r:embed="rId1"/>
        <a:srcRect/>
        <a:stretch>
          <a:fillRect/>
        </a:stretch>
      </xdr:blipFill>
      <xdr:spPr>
        <a:xfrm>
          <a:off x="2619375" y="37189410"/>
          <a:ext cx="0" cy="295275"/>
        </a:xfrm>
        <a:prstGeom prst="rect">
          <a:avLst/>
        </a:prstGeom>
        <a:noFill/>
        <a:ln w="9525">
          <a:noFill/>
          <a:miter lim="800000"/>
          <a:headEnd/>
          <a:tailEnd/>
        </a:ln>
      </xdr:spPr>
    </xdr:pic>
    <xdr:clientData/>
  </xdr:oneCellAnchor>
  <xdr:oneCellAnchor>
    <xdr:from>
      <xdr:col>1</xdr:col>
      <xdr:colOff>1933575</xdr:colOff>
      <xdr:row>196</xdr:row>
      <xdr:rowOff>9525</xdr:rowOff>
    </xdr:from>
    <xdr:ext cx="0" cy="295275"/>
    <xdr:pic>
      <xdr:nvPicPr>
        <xdr:cNvPr id="970" name="ctl00_logoimage" descr="Danfoss Logo"/>
        <xdr:cNvPicPr>
          <a:picLocks noChangeAspect="1" noChangeArrowheads="1"/>
        </xdr:cNvPicPr>
      </xdr:nvPicPr>
      <xdr:blipFill>
        <a:blip r:embed="rId1"/>
        <a:srcRect/>
        <a:stretch>
          <a:fillRect/>
        </a:stretch>
      </xdr:blipFill>
      <xdr:spPr>
        <a:xfrm>
          <a:off x="2619375" y="37332285"/>
          <a:ext cx="0" cy="295275"/>
        </a:xfrm>
        <a:prstGeom prst="rect">
          <a:avLst/>
        </a:prstGeom>
        <a:noFill/>
        <a:ln w="9525">
          <a:noFill/>
          <a:miter lim="800000"/>
          <a:headEnd/>
          <a:tailEnd/>
        </a:ln>
      </xdr:spPr>
    </xdr:pic>
    <xdr:clientData/>
  </xdr:oneCellAnchor>
  <xdr:oneCellAnchor>
    <xdr:from>
      <xdr:col>1</xdr:col>
      <xdr:colOff>1933575</xdr:colOff>
      <xdr:row>197</xdr:row>
      <xdr:rowOff>9525</xdr:rowOff>
    </xdr:from>
    <xdr:ext cx="0" cy="295275"/>
    <xdr:pic>
      <xdr:nvPicPr>
        <xdr:cNvPr id="971" name="ctl00_logoimage" descr="Danfoss Logo"/>
        <xdr:cNvPicPr>
          <a:picLocks noChangeAspect="1" noChangeArrowheads="1"/>
        </xdr:cNvPicPr>
      </xdr:nvPicPr>
      <xdr:blipFill>
        <a:blip r:embed="rId1"/>
        <a:srcRect/>
        <a:stretch>
          <a:fillRect/>
        </a:stretch>
      </xdr:blipFill>
      <xdr:spPr>
        <a:xfrm>
          <a:off x="2619375" y="37475160"/>
          <a:ext cx="0" cy="295275"/>
        </a:xfrm>
        <a:prstGeom prst="rect">
          <a:avLst/>
        </a:prstGeom>
        <a:noFill/>
        <a:ln w="9525">
          <a:noFill/>
          <a:miter lim="800000"/>
          <a:headEnd/>
          <a:tailEnd/>
        </a:ln>
      </xdr:spPr>
    </xdr:pic>
    <xdr:clientData/>
  </xdr:oneCellAnchor>
  <xdr:oneCellAnchor>
    <xdr:from>
      <xdr:col>1</xdr:col>
      <xdr:colOff>1933575</xdr:colOff>
      <xdr:row>197</xdr:row>
      <xdr:rowOff>9525</xdr:rowOff>
    </xdr:from>
    <xdr:ext cx="0" cy="295275"/>
    <xdr:pic>
      <xdr:nvPicPr>
        <xdr:cNvPr id="972" name="ctl00_logoimage" descr="Danfoss Logo"/>
        <xdr:cNvPicPr>
          <a:picLocks noChangeAspect="1" noChangeArrowheads="1"/>
        </xdr:cNvPicPr>
      </xdr:nvPicPr>
      <xdr:blipFill>
        <a:blip r:embed="rId1"/>
        <a:srcRect/>
        <a:stretch>
          <a:fillRect/>
        </a:stretch>
      </xdr:blipFill>
      <xdr:spPr>
        <a:xfrm>
          <a:off x="2619375" y="37475160"/>
          <a:ext cx="0" cy="295275"/>
        </a:xfrm>
        <a:prstGeom prst="rect">
          <a:avLst/>
        </a:prstGeom>
        <a:noFill/>
        <a:ln w="9525">
          <a:noFill/>
          <a:miter lim="800000"/>
          <a:headEnd/>
          <a:tailEnd/>
        </a:ln>
      </xdr:spPr>
    </xdr:pic>
    <xdr:clientData/>
  </xdr:oneCellAnchor>
  <xdr:oneCellAnchor>
    <xdr:from>
      <xdr:col>1</xdr:col>
      <xdr:colOff>1933575</xdr:colOff>
      <xdr:row>198</xdr:row>
      <xdr:rowOff>9525</xdr:rowOff>
    </xdr:from>
    <xdr:ext cx="0" cy="295275"/>
    <xdr:pic>
      <xdr:nvPicPr>
        <xdr:cNvPr id="973" name="ctl00_logoimage" descr="Danfoss Logo"/>
        <xdr:cNvPicPr>
          <a:picLocks noChangeAspect="1" noChangeArrowheads="1"/>
        </xdr:cNvPicPr>
      </xdr:nvPicPr>
      <xdr:blipFill>
        <a:blip r:embed="rId1"/>
        <a:srcRect/>
        <a:stretch>
          <a:fillRect/>
        </a:stretch>
      </xdr:blipFill>
      <xdr:spPr>
        <a:xfrm>
          <a:off x="2619375" y="37618035"/>
          <a:ext cx="0" cy="295275"/>
        </a:xfrm>
        <a:prstGeom prst="rect">
          <a:avLst/>
        </a:prstGeom>
        <a:noFill/>
        <a:ln w="9525">
          <a:noFill/>
          <a:miter lim="800000"/>
          <a:headEnd/>
          <a:tailEnd/>
        </a:ln>
      </xdr:spPr>
    </xdr:pic>
    <xdr:clientData/>
  </xdr:oneCellAnchor>
  <xdr:oneCellAnchor>
    <xdr:from>
      <xdr:col>1</xdr:col>
      <xdr:colOff>1933575</xdr:colOff>
      <xdr:row>198</xdr:row>
      <xdr:rowOff>9525</xdr:rowOff>
    </xdr:from>
    <xdr:ext cx="0" cy="295275"/>
    <xdr:pic>
      <xdr:nvPicPr>
        <xdr:cNvPr id="974" name="ctl00_logoimage" descr="Danfoss Logo"/>
        <xdr:cNvPicPr>
          <a:picLocks noChangeAspect="1" noChangeArrowheads="1"/>
        </xdr:cNvPicPr>
      </xdr:nvPicPr>
      <xdr:blipFill>
        <a:blip r:embed="rId1"/>
        <a:srcRect/>
        <a:stretch>
          <a:fillRect/>
        </a:stretch>
      </xdr:blipFill>
      <xdr:spPr>
        <a:xfrm>
          <a:off x="2619375" y="37618035"/>
          <a:ext cx="0" cy="295275"/>
        </a:xfrm>
        <a:prstGeom prst="rect">
          <a:avLst/>
        </a:prstGeom>
        <a:noFill/>
        <a:ln w="9525">
          <a:noFill/>
          <a:miter lim="800000"/>
          <a:headEnd/>
          <a:tailEnd/>
        </a:ln>
      </xdr:spPr>
    </xdr:pic>
    <xdr:clientData/>
  </xdr:oneCellAnchor>
  <xdr:oneCellAnchor>
    <xdr:from>
      <xdr:col>1</xdr:col>
      <xdr:colOff>1933575</xdr:colOff>
      <xdr:row>199</xdr:row>
      <xdr:rowOff>9525</xdr:rowOff>
    </xdr:from>
    <xdr:ext cx="0" cy="295275"/>
    <xdr:pic>
      <xdr:nvPicPr>
        <xdr:cNvPr id="975" name="ctl00_logoimage" descr="Danfoss Logo"/>
        <xdr:cNvPicPr>
          <a:picLocks noChangeAspect="1" noChangeArrowheads="1"/>
        </xdr:cNvPicPr>
      </xdr:nvPicPr>
      <xdr:blipFill>
        <a:blip r:embed="rId1"/>
        <a:srcRect/>
        <a:stretch>
          <a:fillRect/>
        </a:stretch>
      </xdr:blipFill>
      <xdr:spPr>
        <a:xfrm>
          <a:off x="2619375" y="37760910"/>
          <a:ext cx="0" cy="295275"/>
        </a:xfrm>
        <a:prstGeom prst="rect">
          <a:avLst/>
        </a:prstGeom>
        <a:noFill/>
        <a:ln w="9525">
          <a:noFill/>
          <a:miter lim="800000"/>
          <a:headEnd/>
          <a:tailEnd/>
        </a:ln>
      </xdr:spPr>
    </xdr:pic>
    <xdr:clientData/>
  </xdr:oneCellAnchor>
  <xdr:oneCellAnchor>
    <xdr:from>
      <xdr:col>1</xdr:col>
      <xdr:colOff>1933575</xdr:colOff>
      <xdr:row>199</xdr:row>
      <xdr:rowOff>9525</xdr:rowOff>
    </xdr:from>
    <xdr:ext cx="0" cy="295275"/>
    <xdr:pic>
      <xdr:nvPicPr>
        <xdr:cNvPr id="976" name="ctl00_logoimage" descr="Danfoss Logo"/>
        <xdr:cNvPicPr>
          <a:picLocks noChangeAspect="1" noChangeArrowheads="1"/>
        </xdr:cNvPicPr>
      </xdr:nvPicPr>
      <xdr:blipFill>
        <a:blip r:embed="rId1"/>
        <a:srcRect/>
        <a:stretch>
          <a:fillRect/>
        </a:stretch>
      </xdr:blipFill>
      <xdr:spPr>
        <a:xfrm>
          <a:off x="2619375" y="37760910"/>
          <a:ext cx="0" cy="295275"/>
        </a:xfrm>
        <a:prstGeom prst="rect">
          <a:avLst/>
        </a:prstGeom>
        <a:noFill/>
        <a:ln w="9525">
          <a:noFill/>
          <a:miter lim="800000"/>
          <a:headEnd/>
          <a:tailEnd/>
        </a:ln>
      </xdr:spPr>
    </xdr:pic>
    <xdr:clientData/>
  </xdr:oneCellAnchor>
  <xdr:oneCellAnchor>
    <xdr:from>
      <xdr:col>1</xdr:col>
      <xdr:colOff>1933575</xdr:colOff>
      <xdr:row>199</xdr:row>
      <xdr:rowOff>9525</xdr:rowOff>
    </xdr:from>
    <xdr:ext cx="0" cy="295275"/>
    <xdr:pic>
      <xdr:nvPicPr>
        <xdr:cNvPr id="977" name="ctl00_logoimage" descr="Danfoss Logo"/>
        <xdr:cNvPicPr>
          <a:picLocks noChangeAspect="1" noChangeArrowheads="1"/>
        </xdr:cNvPicPr>
      </xdr:nvPicPr>
      <xdr:blipFill>
        <a:blip r:embed="rId1"/>
        <a:srcRect/>
        <a:stretch>
          <a:fillRect/>
        </a:stretch>
      </xdr:blipFill>
      <xdr:spPr>
        <a:xfrm>
          <a:off x="2619375" y="3776091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978"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979"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980"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981"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982"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983"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984"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985"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986"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987"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988"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989"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990"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991"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twoCellAnchor editAs="oneCell">
    <xdr:from>
      <xdr:col>5</xdr:col>
      <xdr:colOff>485140</xdr:colOff>
      <xdr:row>187</xdr:row>
      <xdr:rowOff>41910</xdr:rowOff>
    </xdr:from>
    <xdr:to>
      <xdr:col>5</xdr:col>
      <xdr:colOff>1322070</xdr:colOff>
      <xdr:row>191</xdr:row>
      <xdr:rowOff>81280</xdr:rowOff>
    </xdr:to>
    <xdr:pic>
      <xdr:nvPicPr>
        <xdr:cNvPr id="993" name="Picture 1" descr="Image result for sporlan filter drier"/>
        <xdr:cNvPicPr>
          <a:picLocks noChangeAspect="1" noChangeArrowheads="1"/>
        </xdr:cNvPicPr>
      </xdr:nvPicPr>
      <xdr:blipFill>
        <a:blip r:embed="rId26"/>
        <a:srcRect/>
        <a:stretch>
          <a:fillRect/>
        </a:stretch>
      </xdr:blipFill>
      <xdr:spPr>
        <a:xfrm>
          <a:off x="6864350" y="36078795"/>
          <a:ext cx="836930" cy="610870"/>
        </a:xfrm>
        <a:prstGeom prst="rect">
          <a:avLst/>
        </a:prstGeom>
        <a:noFill/>
      </xdr:spPr>
    </xdr:pic>
    <xdr:clientData/>
  </xdr:twoCellAnchor>
  <xdr:oneCellAnchor>
    <xdr:from>
      <xdr:col>1</xdr:col>
      <xdr:colOff>1933575</xdr:colOff>
      <xdr:row>4</xdr:row>
      <xdr:rowOff>9525</xdr:rowOff>
    </xdr:from>
    <xdr:ext cx="0" cy="295275"/>
    <xdr:pic>
      <xdr:nvPicPr>
        <xdr:cNvPr id="1155" name="ctl00_logoimage" descr="Danfoss Logo"/>
        <xdr:cNvPicPr>
          <a:picLocks noChangeAspect="1" noChangeArrowheads="1"/>
        </xdr:cNvPicPr>
      </xdr:nvPicPr>
      <xdr:blipFill>
        <a:blip r:embed="rId1"/>
        <a:srcRect/>
        <a:stretch>
          <a:fillRect/>
        </a:stretch>
      </xdr:blipFill>
      <xdr:spPr>
        <a:xfrm>
          <a:off x="2619375" y="1019175"/>
          <a:ext cx="0" cy="295275"/>
        </a:xfrm>
        <a:prstGeom prst="rect">
          <a:avLst/>
        </a:prstGeom>
        <a:noFill/>
        <a:ln w="9525">
          <a:noFill/>
          <a:miter lim="800000"/>
          <a:headEnd/>
          <a:tailEnd/>
        </a:ln>
      </xdr:spPr>
    </xdr:pic>
    <xdr:clientData/>
  </xdr:oneCellAnchor>
  <xdr:oneCellAnchor>
    <xdr:from>
      <xdr:col>1</xdr:col>
      <xdr:colOff>1933575</xdr:colOff>
      <xdr:row>5</xdr:row>
      <xdr:rowOff>9525</xdr:rowOff>
    </xdr:from>
    <xdr:ext cx="0" cy="295275"/>
    <xdr:pic>
      <xdr:nvPicPr>
        <xdr:cNvPr id="1271" name="ctl00_logoimage" descr="Danfoss Logo"/>
        <xdr:cNvPicPr>
          <a:picLocks noChangeAspect="1" noChangeArrowheads="1"/>
        </xdr:cNvPicPr>
      </xdr:nvPicPr>
      <xdr:blipFill>
        <a:blip r:embed="rId1"/>
        <a:srcRect/>
        <a:stretch>
          <a:fillRect/>
        </a:stretch>
      </xdr:blipFill>
      <xdr:spPr>
        <a:xfrm>
          <a:off x="2619375" y="1162050"/>
          <a:ext cx="0" cy="295275"/>
        </a:xfrm>
        <a:prstGeom prst="rect">
          <a:avLst/>
        </a:prstGeom>
        <a:noFill/>
        <a:ln w="9525">
          <a:noFill/>
          <a:miter lim="800000"/>
          <a:headEnd/>
          <a:tailEnd/>
        </a:ln>
      </xdr:spPr>
    </xdr:pic>
    <xdr:clientData/>
  </xdr:oneCellAnchor>
  <xdr:oneCellAnchor>
    <xdr:from>
      <xdr:col>1</xdr:col>
      <xdr:colOff>1933575</xdr:colOff>
      <xdr:row>6</xdr:row>
      <xdr:rowOff>9525</xdr:rowOff>
    </xdr:from>
    <xdr:ext cx="0" cy="295275"/>
    <xdr:pic>
      <xdr:nvPicPr>
        <xdr:cNvPr id="1272" name="ctl00_logoimage" descr="Danfoss Logo"/>
        <xdr:cNvPicPr>
          <a:picLocks noChangeAspect="1" noChangeArrowheads="1"/>
        </xdr:cNvPicPr>
      </xdr:nvPicPr>
      <xdr:blipFill>
        <a:blip r:embed="rId1"/>
        <a:srcRect/>
        <a:stretch>
          <a:fillRect/>
        </a:stretch>
      </xdr:blipFill>
      <xdr:spPr>
        <a:xfrm>
          <a:off x="2619375" y="1304925"/>
          <a:ext cx="0" cy="295275"/>
        </a:xfrm>
        <a:prstGeom prst="rect">
          <a:avLst/>
        </a:prstGeom>
        <a:noFill/>
        <a:ln w="9525">
          <a:noFill/>
          <a:miter lim="800000"/>
          <a:headEnd/>
          <a:tailEnd/>
        </a:ln>
      </xdr:spPr>
    </xdr:pic>
    <xdr:clientData/>
  </xdr:oneCellAnchor>
  <xdr:oneCellAnchor>
    <xdr:from>
      <xdr:col>1</xdr:col>
      <xdr:colOff>1933575</xdr:colOff>
      <xdr:row>8</xdr:row>
      <xdr:rowOff>9525</xdr:rowOff>
    </xdr:from>
    <xdr:ext cx="0" cy="295275"/>
    <xdr:pic>
      <xdr:nvPicPr>
        <xdr:cNvPr id="1273" name="ctl00_logoimage" descr="Danfoss Logo"/>
        <xdr:cNvPicPr>
          <a:picLocks noChangeAspect="1" noChangeArrowheads="1"/>
        </xdr:cNvPicPr>
      </xdr:nvPicPr>
      <xdr:blipFill>
        <a:blip r:embed="rId1"/>
        <a:srcRect/>
        <a:stretch>
          <a:fillRect/>
        </a:stretch>
      </xdr:blipFill>
      <xdr:spPr>
        <a:xfrm>
          <a:off x="2619375" y="1590675"/>
          <a:ext cx="0" cy="295275"/>
        </a:xfrm>
        <a:prstGeom prst="rect">
          <a:avLst/>
        </a:prstGeom>
        <a:noFill/>
        <a:ln w="9525">
          <a:noFill/>
          <a:miter lim="800000"/>
          <a:headEnd/>
          <a:tailEnd/>
        </a:ln>
      </xdr:spPr>
    </xdr:pic>
    <xdr:clientData/>
  </xdr:oneCellAnchor>
  <xdr:oneCellAnchor>
    <xdr:from>
      <xdr:col>1</xdr:col>
      <xdr:colOff>1933575</xdr:colOff>
      <xdr:row>10</xdr:row>
      <xdr:rowOff>9525</xdr:rowOff>
    </xdr:from>
    <xdr:ext cx="0" cy="295275"/>
    <xdr:pic>
      <xdr:nvPicPr>
        <xdr:cNvPr id="1274" name="ctl00_logoimage" descr="Danfoss Logo"/>
        <xdr:cNvPicPr>
          <a:picLocks noChangeAspect="1" noChangeArrowheads="1"/>
        </xdr:cNvPicPr>
      </xdr:nvPicPr>
      <xdr:blipFill>
        <a:blip r:embed="rId1"/>
        <a:srcRect/>
        <a:stretch>
          <a:fillRect/>
        </a:stretch>
      </xdr:blipFill>
      <xdr:spPr>
        <a:xfrm>
          <a:off x="2619375" y="1876425"/>
          <a:ext cx="0" cy="295275"/>
        </a:xfrm>
        <a:prstGeom prst="rect">
          <a:avLst/>
        </a:prstGeom>
        <a:noFill/>
        <a:ln w="9525">
          <a:noFill/>
          <a:miter lim="800000"/>
          <a:headEnd/>
          <a:tailEnd/>
        </a:ln>
      </xdr:spPr>
    </xdr:pic>
    <xdr:clientData/>
  </xdr:oneCellAnchor>
  <xdr:oneCellAnchor>
    <xdr:from>
      <xdr:col>1</xdr:col>
      <xdr:colOff>1933575</xdr:colOff>
      <xdr:row>11</xdr:row>
      <xdr:rowOff>9525</xdr:rowOff>
    </xdr:from>
    <xdr:ext cx="0" cy="295275"/>
    <xdr:pic>
      <xdr:nvPicPr>
        <xdr:cNvPr id="1275" name="ctl00_logoimage" descr="Danfoss Logo"/>
        <xdr:cNvPicPr>
          <a:picLocks noChangeAspect="1" noChangeArrowheads="1"/>
        </xdr:cNvPicPr>
      </xdr:nvPicPr>
      <xdr:blipFill>
        <a:blip r:embed="rId1"/>
        <a:srcRect/>
        <a:stretch>
          <a:fillRect/>
        </a:stretch>
      </xdr:blipFill>
      <xdr:spPr>
        <a:xfrm>
          <a:off x="2619375" y="2019300"/>
          <a:ext cx="0" cy="295275"/>
        </a:xfrm>
        <a:prstGeom prst="rect">
          <a:avLst/>
        </a:prstGeom>
        <a:noFill/>
        <a:ln w="9525">
          <a:noFill/>
          <a:miter lim="800000"/>
          <a:headEnd/>
          <a:tailEnd/>
        </a:ln>
      </xdr:spPr>
    </xdr:pic>
    <xdr:clientData/>
  </xdr:oneCellAnchor>
  <xdr:oneCellAnchor>
    <xdr:from>
      <xdr:col>1</xdr:col>
      <xdr:colOff>1933575</xdr:colOff>
      <xdr:row>12</xdr:row>
      <xdr:rowOff>9525</xdr:rowOff>
    </xdr:from>
    <xdr:ext cx="0" cy="295275"/>
    <xdr:pic>
      <xdr:nvPicPr>
        <xdr:cNvPr id="1276" name="ctl00_logoimage" descr="Danfoss Logo"/>
        <xdr:cNvPicPr>
          <a:picLocks noChangeAspect="1" noChangeArrowheads="1"/>
        </xdr:cNvPicPr>
      </xdr:nvPicPr>
      <xdr:blipFill>
        <a:blip r:embed="rId1"/>
        <a:srcRect/>
        <a:stretch>
          <a:fillRect/>
        </a:stretch>
      </xdr:blipFill>
      <xdr:spPr>
        <a:xfrm>
          <a:off x="2619375" y="2162175"/>
          <a:ext cx="0" cy="295275"/>
        </a:xfrm>
        <a:prstGeom prst="rect">
          <a:avLst/>
        </a:prstGeom>
        <a:noFill/>
        <a:ln w="9525">
          <a:noFill/>
          <a:miter lim="800000"/>
          <a:headEnd/>
          <a:tailEnd/>
        </a:ln>
      </xdr:spPr>
    </xdr:pic>
    <xdr:clientData/>
  </xdr:oneCellAnchor>
  <xdr:oneCellAnchor>
    <xdr:from>
      <xdr:col>1</xdr:col>
      <xdr:colOff>1933575</xdr:colOff>
      <xdr:row>13</xdr:row>
      <xdr:rowOff>9525</xdr:rowOff>
    </xdr:from>
    <xdr:ext cx="0" cy="295275"/>
    <xdr:pic>
      <xdr:nvPicPr>
        <xdr:cNvPr id="1277" name="ctl00_logoimage" descr="Danfoss Logo"/>
        <xdr:cNvPicPr>
          <a:picLocks noChangeAspect="1" noChangeArrowheads="1"/>
        </xdr:cNvPicPr>
      </xdr:nvPicPr>
      <xdr:blipFill>
        <a:blip r:embed="rId1"/>
        <a:srcRect/>
        <a:stretch>
          <a:fillRect/>
        </a:stretch>
      </xdr:blipFill>
      <xdr:spPr>
        <a:xfrm>
          <a:off x="2619375" y="2305050"/>
          <a:ext cx="0" cy="295275"/>
        </a:xfrm>
        <a:prstGeom prst="rect">
          <a:avLst/>
        </a:prstGeom>
        <a:noFill/>
        <a:ln w="9525">
          <a:noFill/>
          <a:miter lim="800000"/>
          <a:headEnd/>
          <a:tailEnd/>
        </a:ln>
      </xdr:spPr>
    </xdr:pic>
    <xdr:clientData/>
  </xdr:oneCellAnchor>
  <xdr:oneCellAnchor>
    <xdr:from>
      <xdr:col>1</xdr:col>
      <xdr:colOff>1933575</xdr:colOff>
      <xdr:row>14</xdr:row>
      <xdr:rowOff>9525</xdr:rowOff>
    </xdr:from>
    <xdr:ext cx="0" cy="295275"/>
    <xdr:pic>
      <xdr:nvPicPr>
        <xdr:cNvPr id="1278" name="ctl00_logoimage" descr="Danfoss Logo"/>
        <xdr:cNvPicPr>
          <a:picLocks noChangeAspect="1" noChangeArrowheads="1"/>
        </xdr:cNvPicPr>
      </xdr:nvPicPr>
      <xdr:blipFill>
        <a:blip r:embed="rId1"/>
        <a:srcRect/>
        <a:stretch>
          <a:fillRect/>
        </a:stretch>
      </xdr:blipFill>
      <xdr:spPr>
        <a:xfrm>
          <a:off x="2619375" y="2447925"/>
          <a:ext cx="0" cy="295275"/>
        </a:xfrm>
        <a:prstGeom prst="rect">
          <a:avLst/>
        </a:prstGeom>
        <a:noFill/>
        <a:ln w="9525">
          <a:noFill/>
          <a:miter lim="800000"/>
          <a:headEnd/>
          <a:tailEnd/>
        </a:ln>
      </xdr:spPr>
    </xdr:pic>
    <xdr:clientData/>
  </xdr:oneCellAnchor>
  <xdr:oneCellAnchor>
    <xdr:from>
      <xdr:col>1</xdr:col>
      <xdr:colOff>1933575</xdr:colOff>
      <xdr:row>15</xdr:row>
      <xdr:rowOff>9525</xdr:rowOff>
    </xdr:from>
    <xdr:ext cx="0" cy="295275"/>
    <xdr:pic>
      <xdr:nvPicPr>
        <xdr:cNvPr id="1279" name="ctl00_logoimage" descr="Danfoss Logo"/>
        <xdr:cNvPicPr>
          <a:picLocks noChangeAspect="1" noChangeArrowheads="1"/>
        </xdr:cNvPicPr>
      </xdr:nvPicPr>
      <xdr:blipFill>
        <a:blip r:embed="rId1"/>
        <a:srcRect/>
        <a:stretch>
          <a:fillRect/>
        </a:stretch>
      </xdr:blipFill>
      <xdr:spPr>
        <a:xfrm>
          <a:off x="2619375" y="2590800"/>
          <a:ext cx="0" cy="295275"/>
        </a:xfrm>
        <a:prstGeom prst="rect">
          <a:avLst/>
        </a:prstGeom>
        <a:noFill/>
        <a:ln w="9525">
          <a:noFill/>
          <a:miter lim="800000"/>
          <a:headEnd/>
          <a:tailEnd/>
        </a:ln>
      </xdr:spPr>
    </xdr:pic>
    <xdr:clientData/>
  </xdr:oneCellAnchor>
  <xdr:oneCellAnchor>
    <xdr:from>
      <xdr:col>1</xdr:col>
      <xdr:colOff>1933575</xdr:colOff>
      <xdr:row>16</xdr:row>
      <xdr:rowOff>9525</xdr:rowOff>
    </xdr:from>
    <xdr:ext cx="0" cy="295275"/>
    <xdr:pic>
      <xdr:nvPicPr>
        <xdr:cNvPr id="1280" name="ctl00_logoimage" descr="Danfoss Logo"/>
        <xdr:cNvPicPr>
          <a:picLocks noChangeAspect="1" noChangeArrowheads="1"/>
        </xdr:cNvPicPr>
      </xdr:nvPicPr>
      <xdr:blipFill>
        <a:blip r:embed="rId1"/>
        <a:srcRect/>
        <a:stretch>
          <a:fillRect/>
        </a:stretch>
      </xdr:blipFill>
      <xdr:spPr>
        <a:xfrm>
          <a:off x="2619375" y="2733675"/>
          <a:ext cx="0" cy="295275"/>
        </a:xfrm>
        <a:prstGeom prst="rect">
          <a:avLst/>
        </a:prstGeom>
        <a:noFill/>
        <a:ln w="9525">
          <a:noFill/>
          <a:miter lim="800000"/>
          <a:headEnd/>
          <a:tailEnd/>
        </a:ln>
      </xdr:spPr>
    </xdr:pic>
    <xdr:clientData/>
  </xdr:oneCellAnchor>
  <xdr:oneCellAnchor>
    <xdr:from>
      <xdr:col>1</xdr:col>
      <xdr:colOff>1933575</xdr:colOff>
      <xdr:row>24</xdr:row>
      <xdr:rowOff>9525</xdr:rowOff>
    </xdr:from>
    <xdr:ext cx="0" cy="295275"/>
    <xdr:pic>
      <xdr:nvPicPr>
        <xdr:cNvPr id="1281" name="ctl00_logoimage" descr="Danfoss Logo"/>
        <xdr:cNvPicPr>
          <a:picLocks noChangeAspect="1" noChangeArrowheads="1"/>
        </xdr:cNvPicPr>
      </xdr:nvPicPr>
      <xdr:blipFill>
        <a:blip r:embed="rId1"/>
        <a:srcRect/>
        <a:stretch>
          <a:fillRect/>
        </a:stretch>
      </xdr:blipFill>
      <xdr:spPr>
        <a:xfrm>
          <a:off x="2619375" y="3876675"/>
          <a:ext cx="0" cy="295275"/>
        </a:xfrm>
        <a:prstGeom prst="rect">
          <a:avLst/>
        </a:prstGeom>
        <a:noFill/>
        <a:ln w="9525">
          <a:noFill/>
          <a:miter lim="800000"/>
          <a:headEnd/>
          <a:tailEnd/>
        </a:ln>
      </xdr:spPr>
    </xdr:pic>
    <xdr:clientData/>
  </xdr:oneCellAnchor>
  <xdr:oneCellAnchor>
    <xdr:from>
      <xdr:col>1</xdr:col>
      <xdr:colOff>1933575</xdr:colOff>
      <xdr:row>26</xdr:row>
      <xdr:rowOff>9525</xdr:rowOff>
    </xdr:from>
    <xdr:ext cx="0" cy="295275"/>
    <xdr:pic>
      <xdr:nvPicPr>
        <xdr:cNvPr id="1282" name="ctl00_logoimage" descr="Danfoss Logo"/>
        <xdr:cNvPicPr>
          <a:picLocks noChangeAspect="1" noChangeArrowheads="1"/>
        </xdr:cNvPicPr>
      </xdr:nvPicPr>
      <xdr:blipFill>
        <a:blip r:embed="rId1"/>
        <a:srcRect/>
        <a:stretch>
          <a:fillRect/>
        </a:stretch>
      </xdr:blipFill>
      <xdr:spPr>
        <a:xfrm>
          <a:off x="2619375" y="4162425"/>
          <a:ext cx="0" cy="295275"/>
        </a:xfrm>
        <a:prstGeom prst="rect">
          <a:avLst/>
        </a:prstGeom>
        <a:noFill/>
        <a:ln w="9525">
          <a:noFill/>
          <a:miter lim="800000"/>
          <a:headEnd/>
          <a:tailEnd/>
        </a:ln>
      </xdr:spPr>
    </xdr:pic>
    <xdr:clientData/>
  </xdr:oneCellAnchor>
  <xdr:oneCellAnchor>
    <xdr:from>
      <xdr:col>1</xdr:col>
      <xdr:colOff>1933575</xdr:colOff>
      <xdr:row>27</xdr:row>
      <xdr:rowOff>9525</xdr:rowOff>
    </xdr:from>
    <xdr:ext cx="0" cy="295275"/>
    <xdr:pic>
      <xdr:nvPicPr>
        <xdr:cNvPr id="1283" name="ctl00_logoimage" descr="Danfoss Logo"/>
        <xdr:cNvPicPr>
          <a:picLocks noChangeAspect="1" noChangeArrowheads="1"/>
        </xdr:cNvPicPr>
      </xdr:nvPicPr>
      <xdr:blipFill>
        <a:blip r:embed="rId1"/>
        <a:srcRect/>
        <a:stretch>
          <a:fillRect/>
        </a:stretch>
      </xdr:blipFill>
      <xdr:spPr>
        <a:xfrm>
          <a:off x="2619375" y="4305300"/>
          <a:ext cx="0" cy="295275"/>
        </a:xfrm>
        <a:prstGeom prst="rect">
          <a:avLst/>
        </a:prstGeom>
        <a:noFill/>
        <a:ln w="9525">
          <a:noFill/>
          <a:miter lim="800000"/>
          <a:headEnd/>
          <a:tailEnd/>
        </a:ln>
      </xdr:spPr>
    </xdr:pic>
    <xdr:clientData/>
  </xdr:oneCellAnchor>
  <xdr:oneCellAnchor>
    <xdr:from>
      <xdr:col>1</xdr:col>
      <xdr:colOff>1933575</xdr:colOff>
      <xdr:row>28</xdr:row>
      <xdr:rowOff>9525</xdr:rowOff>
    </xdr:from>
    <xdr:ext cx="0" cy="295275"/>
    <xdr:pic>
      <xdr:nvPicPr>
        <xdr:cNvPr id="1284" name="ctl00_logoimage" descr="Danfoss Logo"/>
        <xdr:cNvPicPr>
          <a:picLocks noChangeAspect="1" noChangeArrowheads="1"/>
        </xdr:cNvPicPr>
      </xdr:nvPicPr>
      <xdr:blipFill>
        <a:blip r:embed="rId1"/>
        <a:srcRect/>
        <a:stretch>
          <a:fillRect/>
        </a:stretch>
      </xdr:blipFill>
      <xdr:spPr>
        <a:xfrm>
          <a:off x="2619375" y="4448175"/>
          <a:ext cx="0" cy="295275"/>
        </a:xfrm>
        <a:prstGeom prst="rect">
          <a:avLst/>
        </a:prstGeom>
        <a:noFill/>
        <a:ln w="9525">
          <a:noFill/>
          <a:miter lim="800000"/>
          <a:headEnd/>
          <a:tailEnd/>
        </a:ln>
      </xdr:spPr>
    </xdr:pic>
    <xdr:clientData/>
  </xdr:oneCellAnchor>
  <xdr:oneCellAnchor>
    <xdr:from>
      <xdr:col>1</xdr:col>
      <xdr:colOff>1933575</xdr:colOff>
      <xdr:row>29</xdr:row>
      <xdr:rowOff>9525</xdr:rowOff>
    </xdr:from>
    <xdr:ext cx="0" cy="295275"/>
    <xdr:pic>
      <xdr:nvPicPr>
        <xdr:cNvPr id="1285" name="ctl00_logoimage" descr="Danfoss Logo"/>
        <xdr:cNvPicPr>
          <a:picLocks noChangeAspect="1" noChangeArrowheads="1"/>
        </xdr:cNvPicPr>
      </xdr:nvPicPr>
      <xdr:blipFill>
        <a:blip r:embed="rId1"/>
        <a:srcRect/>
        <a:stretch>
          <a:fillRect/>
        </a:stretch>
      </xdr:blipFill>
      <xdr:spPr>
        <a:xfrm>
          <a:off x="2619375" y="4591050"/>
          <a:ext cx="0" cy="295275"/>
        </a:xfrm>
        <a:prstGeom prst="rect">
          <a:avLst/>
        </a:prstGeom>
        <a:noFill/>
        <a:ln w="9525">
          <a:noFill/>
          <a:miter lim="800000"/>
          <a:headEnd/>
          <a:tailEnd/>
        </a:ln>
      </xdr:spPr>
    </xdr:pic>
    <xdr:clientData/>
  </xdr:oneCellAnchor>
  <xdr:oneCellAnchor>
    <xdr:from>
      <xdr:col>1</xdr:col>
      <xdr:colOff>1933575</xdr:colOff>
      <xdr:row>30</xdr:row>
      <xdr:rowOff>9525</xdr:rowOff>
    </xdr:from>
    <xdr:ext cx="0" cy="295275"/>
    <xdr:pic>
      <xdr:nvPicPr>
        <xdr:cNvPr id="1286" name="ctl00_logoimage" descr="Danfoss Logo"/>
        <xdr:cNvPicPr>
          <a:picLocks noChangeAspect="1" noChangeArrowheads="1"/>
        </xdr:cNvPicPr>
      </xdr:nvPicPr>
      <xdr:blipFill>
        <a:blip r:embed="rId1"/>
        <a:srcRect/>
        <a:stretch>
          <a:fillRect/>
        </a:stretch>
      </xdr:blipFill>
      <xdr:spPr>
        <a:xfrm>
          <a:off x="2619375" y="4733925"/>
          <a:ext cx="0" cy="295275"/>
        </a:xfrm>
        <a:prstGeom prst="rect">
          <a:avLst/>
        </a:prstGeom>
        <a:noFill/>
        <a:ln w="9525">
          <a:noFill/>
          <a:miter lim="800000"/>
          <a:headEnd/>
          <a:tailEnd/>
        </a:ln>
      </xdr:spPr>
    </xdr:pic>
    <xdr:clientData/>
  </xdr:oneCellAnchor>
  <xdr:oneCellAnchor>
    <xdr:from>
      <xdr:col>1</xdr:col>
      <xdr:colOff>1933575</xdr:colOff>
      <xdr:row>31</xdr:row>
      <xdr:rowOff>9525</xdr:rowOff>
    </xdr:from>
    <xdr:ext cx="0" cy="295275"/>
    <xdr:pic>
      <xdr:nvPicPr>
        <xdr:cNvPr id="1287" name="ctl00_logoimage" descr="Danfoss Logo"/>
        <xdr:cNvPicPr>
          <a:picLocks noChangeAspect="1" noChangeArrowheads="1"/>
        </xdr:cNvPicPr>
      </xdr:nvPicPr>
      <xdr:blipFill>
        <a:blip r:embed="rId1"/>
        <a:srcRect/>
        <a:stretch>
          <a:fillRect/>
        </a:stretch>
      </xdr:blipFill>
      <xdr:spPr>
        <a:xfrm>
          <a:off x="2619375" y="4876800"/>
          <a:ext cx="0" cy="295275"/>
        </a:xfrm>
        <a:prstGeom prst="rect">
          <a:avLst/>
        </a:prstGeom>
        <a:noFill/>
        <a:ln w="9525">
          <a:noFill/>
          <a:miter lim="800000"/>
          <a:headEnd/>
          <a:tailEnd/>
        </a:ln>
      </xdr:spPr>
    </xdr:pic>
    <xdr:clientData/>
  </xdr:oneCellAnchor>
  <xdr:oneCellAnchor>
    <xdr:from>
      <xdr:col>1</xdr:col>
      <xdr:colOff>1933575</xdr:colOff>
      <xdr:row>32</xdr:row>
      <xdr:rowOff>9525</xdr:rowOff>
    </xdr:from>
    <xdr:ext cx="0" cy="295275"/>
    <xdr:pic>
      <xdr:nvPicPr>
        <xdr:cNvPr id="1288" name="ctl00_logoimage" descr="Danfoss Logo"/>
        <xdr:cNvPicPr>
          <a:picLocks noChangeAspect="1" noChangeArrowheads="1"/>
        </xdr:cNvPicPr>
      </xdr:nvPicPr>
      <xdr:blipFill>
        <a:blip r:embed="rId1"/>
        <a:srcRect/>
        <a:stretch>
          <a:fillRect/>
        </a:stretch>
      </xdr:blipFill>
      <xdr:spPr>
        <a:xfrm>
          <a:off x="2619375" y="5019675"/>
          <a:ext cx="0" cy="295275"/>
        </a:xfrm>
        <a:prstGeom prst="rect">
          <a:avLst/>
        </a:prstGeom>
        <a:noFill/>
        <a:ln w="9525">
          <a:noFill/>
          <a:miter lim="800000"/>
          <a:headEnd/>
          <a:tailEnd/>
        </a:ln>
      </xdr:spPr>
    </xdr:pic>
    <xdr:clientData/>
  </xdr:oneCellAnchor>
  <xdr:oneCellAnchor>
    <xdr:from>
      <xdr:col>1</xdr:col>
      <xdr:colOff>1933575</xdr:colOff>
      <xdr:row>33</xdr:row>
      <xdr:rowOff>9525</xdr:rowOff>
    </xdr:from>
    <xdr:ext cx="0" cy="295275"/>
    <xdr:pic>
      <xdr:nvPicPr>
        <xdr:cNvPr id="1289" name="ctl00_logoimage" descr="Danfoss Logo"/>
        <xdr:cNvPicPr>
          <a:picLocks noChangeAspect="1" noChangeArrowheads="1"/>
        </xdr:cNvPicPr>
      </xdr:nvPicPr>
      <xdr:blipFill>
        <a:blip r:embed="rId1"/>
        <a:srcRect/>
        <a:stretch>
          <a:fillRect/>
        </a:stretch>
      </xdr:blipFill>
      <xdr:spPr>
        <a:xfrm>
          <a:off x="2619375" y="5162550"/>
          <a:ext cx="0" cy="295275"/>
        </a:xfrm>
        <a:prstGeom prst="rect">
          <a:avLst/>
        </a:prstGeom>
        <a:noFill/>
        <a:ln w="9525">
          <a:noFill/>
          <a:miter lim="800000"/>
          <a:headEnd/>
          <a:tailEnd/>
        </a:ln>
      </xdr:spPr>
    </xdr:pic>
    <xdr:clientData/>
  </xdr:oneCellAnchor>
  <xdr:oneCellAnchor>
    <xdr:from>
      <xdr:col>1</xdr:col>
      <xdr:colOff>1933575</xdr:colOff>
      <xdr:row>34</xdr:row>
      <xdr:rowOff>9525</xdr:rowOff>
    </xdr:from>
    <xdr:ext cx="0" cy="295275"/>
    <xdr:pic>
      <xdr:nvPicPr>
        <xdr:cNvPr id="1290" name="ctl00_logoimage" descr="Danfoss Logo"/>
        <xdr:cNvPicPr>
          <a:picLocks noChangeAspect="1" noChangeArrowheads="1"/>
        </xdr:cNvPicPr>
      </xdr:nvPicPr>
      <xdr:blipFill>
        <a:blip r:embed="rId1"/>
        <a:srcRect/>
        <a:stretch>
          <a:fillRect/>
        </a:stretch>
      </xdr:blipFill>
      <xdr:spPr>
        <a:xfrm>
          <a:off x="2619375" y="5305425"/>
          <a:ext cx="0" cy="295275"/>
        </a:xfrm>
        <a:prstGeom prst="rect">
          <a:avLst/>
        </a:prstGeom>
        <a:noFill/>
        <a:ln w="9525">
          <a:noFill/>
          <a:miter lim="800000"/>
          <a:headEnd/>
          <a:tailEnd/>
        </a:ln>
      </xdr:spPr>
    </xdr:pic>
    <xdr:clientData/>
  </xdr:oneCellAnchor>
  <xdr:oneCellAnchor>
    <xdr:from>
      <xdr:col>1</xdr:col>
      <xdr:colOff>1933575</xdr:colOff>
      <xdr:row>35</xdr:row>
      <xdr:rowOff>9525</xdr:rowOff>
    </xdr:from>
    <xdr:ext cx="0" cy="295275"/>
    <xdr:pic>
      <xdr:nvPicPr>
        <xdr:cNvPr id="1291" name="ctl00_logoimage" descr="Danfoss Logo"/>
        <xdr:cNvPicPr>
          <a:picLocks noChangeAspect="1" noChangeArrowheads="1"/>
        </xdr:cNvPicPr>
      </xdr:nvPicPr>
      <xdr:blipFill>
        <a:blip r:embed="rId1"/>
        <a:srcRect/>
        <a:stretch>
          <a:fillRect/>
        </a:stretch>
      </xdr:blipFill>
      <xdr:spPr>
        <a:xfrm>
          <a:off x="2619375" y="5448300"/>
          <a:ext cx="0" cy="295275"/>
        </a:xfrm>
        <a:prstGeom prst="rect">
          <a:avLst/>
        </a:prstGeom>
        <a:noFill/>
        <a:ln w="9525">
          <a:noFill/>
          <a:miter lim="800000"/>
          <a:headEnd/>
          <a:tailEnd/>
        </a:ln>
      </xdr:spPr>
    </xdr:pic>
    <xdr:clientData/>
  </xdr:oneCellAnchor>
  <xdr:oneCellAnchor>
    <xdr:from>
      <xdr:col>1</xdr:col>
      <xdr:colOff>1933575</xdr:colOff>
      <xdr:row>36</xdr:row>
      <xdr:rowOff>9525</xdr:rowOff>
    </xdr:from>
    <xdr:ext cx="0" cy="295275"/>
    <xdr:pic>
      <xdr:nvPicPr>
        <xdr:cNvPr id="1292" name="ctl00_logoimage" descr="Danfoss Logo"/>
        <xdr:cNvPicPr>
          <a:picLocks noChangeAspect="1" noChangeArrowheads="1"/>
        </xdr:cNvPicPr>
      </xdr:nvPicPr>
      <xdr:blipFill>
        <a:blip r:embed="rId1"/>
        <a:srcRect/>
        <a:stretch>
          <a:fillRect/>
        </a:stretch>
      </xdr:blipFill>
      <xdr:spPr>
        <a:xfrm>
          <a:off x="2619375" y="5591175"/>
          <a:ext cx="0" cy="295275"/>
        </a:xfrm>
        <a:prstGeom prst="rect">
          <a:avLst/>
        </a:prstGeom>
        <a:noFill/>
        <a:ln w="9525">
          <a:noFill/>
          <a:miter lim="800000"/>
          <a:headEnd/>
          <a:tailEnd/>
        </a:ln>
      </xdr:spPr>
    </xdr:pic>
    <xdr:clientData/>
  </xdr:oneCellAnchor>
  <xdr:oneCellAnchor>
    <xdr:from>
      <xdr:col>1</xdr:col>
      <xdr:colOff>1933575</xdr:colOff>
      <xdr:row>37</xdr:row>
      <xdr:rowOff>9525</xdr:rowOff>
    </xdr:from>
    <xdr:ext cx="0" cy="295275"/>
    <xdr:pic>
      <xdr:nvPicPr>
        <xdr:cNvPr id="1293" name="ctl00_logoimage" descr="Danfoss Logo"/>
        <xdr:cNvPicPr>
          <a:picLocks noChangeAspect="1" noChangeArrowheads="1"/>
        </xdr:cNvPicPr>
      </xdr:nvPicPr>
      <xdr:blipFill>
        <a:blip r:embed="rId1"/>
        <a:srcRect/>
        <a:stretch>
          <a:fillRect/>
        </a:stretch>
      </xdr:blipFill>
      <xdr:spPr>
        <a:xfrm>
          <a:off x="2619375" y="5734050"/>
          <a:ext cx="0" cy="295275"/>
        </a:xfrm>
        <a:prstGeom prst="rect">
          <a:avLst/>
        </a:prstGeom>
        <a:noFill/>
        <a:ln w="9525">
          <a:noFill/>
          <a:miter lim="800000"/>
          <a:headEnd/>
          <a:tailEnd/>
        </a:ln>
      </xdr:spPr>
    </xdr:pic>
    <xdr:clientData/>
  </xdr:oneCellAnchor>
  <xdr:oneCellAnchor>
    <xdr:from>
      <xdr:col>1</xdr:col>
      <xdr:colOff>1933575</xdr:colOff>
      <xdr:row>38</xdr:row>
      <xdr:rowOff>9525</xdr:rowOff>
    </xdr:from>
    <xdr:ext cx="0" cy="295275"/>
    <xdr:pic>
      <xdr:nvPicPr>
        <xdr:cNvPr id="1294" name="ctl00_logoimage" descr="Danfoss Logo"/>
        <xdr:cNvPicPr>
          <a:picLocks noChangeAspect="1" noChangeArrowheads="1"/>
        </xdr:cNvPicPr>
      </xdr:nvPicPr>
      <xdr:blipFill>
        <a:blip r:embed="rId1"/>
        <a:srcRect/>
        <a:stretch>
          <a:fillRect/>
        </a:stretch>
      </xdr:blipFill>
      <xdr:spPr>
        <a:xfrm>
          <a:off x="2619375" y="5876925"/>
          <a:ext cx="0" cy="295275"/>
        </a:xfrm>
        <a:prstGeom prst="rect">
          <a:avLst/>
        </a:prstGeom>
        <a:noFill/>
        <a:ln w="9525">
          <a:noFill/>
          <a:miter lim="800000"/>
          <a:headEnd/>
          <a:tailEnd/>
        </a:ln>
      </xdr:spPr>
    </xdr:pic>
    <xdr:clientData/>
  </xdr:oneCellAnchor>
  <xdr:oneCellAnchor>
    <xdr:from>
      <xdr:col>1</xdr:col>
      <xdr:colOff>1933575</xdr:colOff>
      <xdr:row>39</xdr:row>
      <xdr:rowOff>9525</xdr:rowOff>
    </xdr:from>
    <xdr:ext cx="0" cy="295275"/>
    <xdr:pic>
      <xdr:nvPicPr>
        <xdr:cNvPr id="1295" name="ctl00_logoimage" descr="Danfoss Logo"/>
        <xdr:cNvPicPr>
          <a:picLocks noChangeAspect="1" noChangeArrowheads="1"/>
        </xdr:cNvPicPr>
      </xdr:nvPicPr>
      <xdr:blipFill>
        <a:blip r:embed="rId1"/>
        <a:srcRect/>
        <a:stretch>
          <a:fillRect/>
        </a:stretch>
      </xdr:blipFill>
      <xdr:spPr>
        <a:xfrm>
          <a:off x="2619375" y="6019800"/>
          <a:ext cx="0" cy="295275"/>
        </a:xfrm>
        <a:prstGeom prst="rect">
          <a:avLst/>
        </a:prstGeom>
        <a:noFill/>
        <a:ln w="9525">
          <a:noFill/>
          <a:miter lim="800000"/>
          <a:headEnd/>
          <a:tailEnd/>
        </a:ln>
      </xdr:spPr>
    </xdr:pic>
    <xdr:clientData/>
  </xdr:oneCellAnchor>
  <xdr:oneCellAnchor>
    <xdr:from>
      <xdr:col>1</xdr:col>
      <xdr:colOff>1933575</xdr:colOff>
      <xdr:row>40</xdr:row>
      <xdr:rowOff>9525</xdr:rowOff>
    </xdr:from>
    <xdr:ext cx="0" cy="295275"/>
    <xdr:pic>
      <xdr:nvPicPr>
        <xdr:cNvPr id="1296" name="ctl00_logoimage" descr="Danfoss Logo"/>
        <xdr:cNvPicPr>
          <a:picLocks noChangeAspect="1" noChangeArrowheads="1"/>
        </xdr:cNvPicPr>
      </xdr:nvPicPr>
      <xdr:blipFill>
        <a:blip r:embed="rId1"/>
        <a:srcRect/>
        <a:stretch>
          <a:fillRect/>
        </a:stretch>
      </xdr:blipFill>
      <xdr:spPr>
        <a:xfrm>
          <a:off x="2619375" y="6162675"/>
          <a:ext cx="0" cy="295275"/>
        </a:xfrm>
        <a:prstGeom prst="rect">
          <a:avLst/>
        </a:prstGeom>
        <a:noFill/>
        <a:ln w="9525">
          <a:noFill/>
          <a:miter lim="800000"/>
          <a:headEnd/>
          <a:tailEnd/>
        </a:ln>
      </xdr:spPr>
    </xdr:pic>
    <xdr:clientData/>
  </xdr:oneCellAnchor>
  <xdr:oneCellAnchor>
    <xdr:from>
      <xdr:col>1</xdr:col>
      <xdr:colOff>1933575</xdr:colOff>
      <xdr:row>41</xdr:row>
      <xdr:rowOff>9525</xdr:rowOff>
    </xdr:from>
    <xdr:ext cx="0" cy="295275"/>
    <xdr:pic>
      <xdr:nvPicPr>
        <xdr:cNvPr id="1297" name="ctl00_logoimage" descr="Danfoss Logo"/>
        <xdr:cNvPicPr>
          <a:picLocks noChangeAspect="1" noChangeArrowheads="1"/>
        </xdr:cNvPicPr>
      </xdr:nvPicPr>
      <xdr:blipFill>
        <a:blip r:embed="rId1"/>
        <a:srcRect/>
        <a:stretch>
          <a:fillRect/>
        </a:stretch>
      </xdr:blipFill>
      <xdr:spPr>
        <a:xfrm>
          <a:off x="2619375" y="6305550"/>
          <a:ext cx="0" cy="295275"/>
        </a:xfrm>
        <a:prstGeom prst="rect">
          <a:avLst/>
        </a:prstGeom>
        <a:noFill/>
        <a:ln w="9525">
          <a:noFill/>
          <a:miter lim="800000"/>
          <a:headEnd/>
          <a:tailEnd/>
        </a:ln>
      </xdr:spPr>
    </xdr:pic>
    <xdr:clientData/>
  </xdr:oneCellAnchor>
  <xdr:oneCellAnchor>
    <xdr:from>
      <xdr:col>1</xdr:col>
      <xdr:colOff>1933575</xdr:colOff>
      <xdr:row>42</xdr:row>
      <xdr:rowOff>9525</xdr:rowOff>
    </xdr:from>
    <xdr:ext cx="0" cy="295275"/>
    <xdr:pic>
      <xdr:nvPicPr>
        <xdr:cNvPr id="1298" name="ctl00_logoimage" descr="Danfoss Logo"/>
        <xdr:cNvPicPr>
          <a:picLocks noChangeAspect="1" noChangeArrowheads="1"/>
        </xdr:cNvPicPr>
      </xdr:nvPicPr>
      <xdr:blipFill>
        <a:blip r:embed="rId1"/>
        <a:srcRect/>
        <a:stretch>
          <a:fillRect/>
        </a:stretch>
      </xdr:blipFill>
      <xdr:spPr>
        <a:xfrm>
          <a:off x="2619375" y="6448425"/>
          <a:ext cx="0" cy="295275"/>
        </a:xfrm>
        <a:prstGeom prst="rect">
          <a:avLst/>
        </a:prstGeom>
        <a:noFill/>
        <a:ln w="9525">
          <a:noFill/>
          <a:miter lim="800000"/>
          <a:headEnd/>
          <a:tailEnd/>
        </a:ln>
      </xdr:spPr>
    </xdr:pic>
    <xdr:clientData/>
  </xdr:oneCellAnchor>
  <xdr:oneCellAnchor>
    <xdr:from>
      <xdr:col>1</xdr:col>
      <xdr:colOff>1933575</xdr:colOff>
      <xdr:row>43</xdr:row>
      <xdr:rowOff>9525</xdr:rowOff>
    </xdr:from>
    <xdr:ext cx="0" cy="295275"/>
    <xdr:pic>
      <xdr:nvPicPr>
        <xdr:cNvPr id="1299" name="ctl00_logoimage" descr="Danfoss Logo"/>
        <xdr:cNvPicPr>
          <a:picLocks noChangeAspect="1" noChangeArrowheads="1"/>
        </xdr:cNvPicPr>
      </xdr:nvPicPr>
      <xdr:blipFill>
        <a:blip r:embed="rId1"/>
        <a:srcRect/>
        <a:stretch>
          <a:fillRect/>
        </a:stretch>
      </xdr:blipFill>
      <xdr:spPr>
        <a:xfrm>
          <a:off x="2619375" y="6591300"/>
          <a:ext cx="0" cy="295275"/>
        </a:xfrm>
        <a:prstGeom prst="rect">
          <a:avLst/>
        </a:prstGeom>
        <a:noFill/>
        <a:ln w="9525">
          <a:noFill/>
          <a:miter lim="800000"/>
          <a:headEnd/>
          <a:tailEnd/>
        </a:ln>
      </xdr:spPr>
    </xdr:pic>
    <xdr:clientData/>
  </xdr:oneCellAnchor>
  <xdr:oneCellAnchor>
    <xdr:from>
      <xdr:col>1</xdr:col>
      <xdr:colOff>1933575</xdr:colOff>
      <xdr:row>44</xdr:row>
      <xdr:rowOff>9525</xdr:rowOff>
    </xdr:from>
    <xdr:ext cx="0" cy="295275"/>
    <xdr:pic>
      <xdr:nvPicPr>
        <xdr:cNvPr id="1300" name="ctl00_logoimage" descr="Danfoss Logo"/>
        <xdr:cNvPicPr>
          <a:picLocks noChangeAspect="1" noChangeArrowheads="1"/>
        </xdr:cNvPicPr>
      </xdr:nvPicPr>
      <xdr:blipFill>
        <a:blip r:embed="rId1"/>
        <a:srcRect/>
        <a:stretch>
          <a:fillRect/>
        </a:stretch>
      </xdr:blipFill>
      <xdr:spPr>
        <a:xfrm>
          <a:off x="2619375" y="6734175"/>
          <a:ext cx="0" cy="295275"/>
        </a:xfrm>
        <a:prstGeom prst="rect">
          <a:avLst/>
        </a:prstGeom>
        <a:noFill/>
        <a:ln w="9525">
          <a:noFill/>
          <a:miter lim="800000"/>
          <a:headEnd/>
          <a:tailEnd/>
        </a:ln>
      </xdr:spPr>
    </xdr:pic>
    <xdr:clientData/>
  </xdr:oneCellAnchor>
  <xdr:oneCellAnchor>
    <xdr:from>
      <xdr:col>1</xdr:col>
      <xdr:colOff>1933575</xdr:colOff>
      <xdr:row>45</xdr:row>
      <xdr:rowOff>9525</xdr:rowOff>
    </xdr:from>
    <xdr:ext cx="0" cy="295275"/>
    <xdr:pic>
      <xdr:nvPicPr>
        <xdr:cNvPr id="1301" name="ctl00_logoimage" descr="Danfoss Logo"/>
        <xdr:cNvPicPr>
          <a:picLocks noChangeAspect="1" noChangeArrowheads="1"/>
        </xdr:cNvPicPr>
      </xdr:nvPicPr>
      <xdr:blipFill>
        <a:blip r:embed="rId1"/>
        <a:srcRect/>
        <a:stretch>
          <a:fillRect/>
        </a:stretch>
      </xdr:blipFill>
      <xdr:spPr>
        <a:xfrm>
          <a:off x="2619375" y="6877050"/>
          <a:ext cx="0" cy="295275"/>
        </a:xfrm>
        <a:prstGeom prst="rect">
          <a:avLst/>
        </a:prstGeom>
        <a:noFill/>
        <a:ln w="9525">
          <a:noFill/>
          <a:miter lim="800000"/>
          <a:headEnd/>
          <a:tailEnd/>
        </a:ln>
      </xdr:spPr>
    </xdr:pic>
    <xdr:clientData/>
  </xdr:oneCellAnchor>
  <xdr:oneCellAnchor>
    <xdr:from>
      <xdr:col>1</xdr:col>
      <xdr:colOff>1933575</xdr:colOff>
      <xdr:row>46</xdr:row>
      <xdr:rowOff>9525</xdr:rowOff>
    </xdr:from>
    <xdr:ext cx="0" cy="295275"/>
    <xdr:pic>
      <xdr:nvPicPr>
        <xdr:cNvPr id="1302" name="ctl00_logoimage" descr="Danfoss Logo"/>
        <xdr:cNvPicPr>
          <a:picLocks noChangeAspect="1" noChangeArrowheads="1"/>
        </xdr:cNvPicPr>
      </xdr:nvPicPr>
      <xdr:blipFill>
        <a:blip r:embed="rId1"/>
        <a:srcRect/>
        <a:stretch>
          <a:fillRect/>
        </a:stretch>
      </xdr:blipFill>
      <xdr:spPr>
        <a:xfrm>
          <a:off x="2619375" y="7019925"/>
          <a:ext cx="0" cy="295275"/>
        </a:xfrm>
        <a:prstGeom prst="rect">
          <a:avLst/>
        </a:prstGeom>
        <a:noFill/>
        <a:ln w="9525">
          <a:noFill/>
          <a:miter lim="800000"/>
          <a:headEnd/>
          <a:tailEnd/>
        </a:ln>
      </xdr:spPr>
    </xdr:pic>
    <xdr:clientData/>
  </xdr:oneCellAnchor>
  <xdr:oneCellAnchor>
    <xdr:from>
      <xdr:col>1</xdr:col>
      <xdr:colOff>1933575</xdr:colOff>
      <xdr:row>47</xdr:row>
      <xdr:rowOff>9525</xdr:rowOff>
    </xdr:from>
    <xdr:ext cx="0" cy="295275"/>
    <xdr:pic>
      <xdr:nvPicPr>
        <xdr:cNvPr id="1303" name="ctl00_logoimage" descr="Danfoss Logo"/>
        <xdr:cNvPicPr>
          <a:picLocks noChangeAspect="1" noChangeArrowheads="1"/>
        </xdr:cNvPicPr>
      </xdr:nvPicPr>
      <xdr:blipFill>
        <a:blip r:embed="rId1"/>
        <a:srcRect/>
        <a:stretch>
          <a:fillRect/>
        </a:stretch>
      </xdr:blipFill>
      <xdr:spPr>
        <a:xfrm>
          <a:off x="2619375" y="7162800"/>
          <a:ext cx="0" cy="295275"/>
        </a:xfrm>
        <a:prstGeom prst="rect">
          <a:avLst/>
        </a:prstGeom>
        <a:noFill/>
        <a:ln w="9525">
          <a:noFill/>
          <a:miter lim="800000"/>
          <a:headEnd/>
          <a:tailEnd/>
        </a:ln>
      </xdr:spPr>
    </xdr:pic>
    <xdr:clientData/>
  </xdr:oneCellAnchor>
  <xdr:oneCellAnchor>
    <xdr:from>
      <xdr:col>1</xdr:col>
      <xdr:colOff>1933575</xdr:colOff>
      <xdr:row>49</xdr:row>
      <xdr:rowOff>0</xdr:rowOff>
    </xdr:from>
    <xdr:ext cx="0" cy="295275"/>
    <xdr:pic>
      <xdr:nvPicPr>
        <xdr:cNvPr id="1304" name="ctl00_logoimage" descr="Danfoss Logo"/>
        <xdr:cNvPicPr>
          <a:picLocks noChangeAspect="1" noChangeArrowheads="1"/>
        </xdr:cNvPicPr>
      </xdr:nvPicPr>
      <xdr:blipFill>
        <a:blip r:embed="rId1"/>
        <a:srcRect/>
        <a:stretch>
          <a:fillRect/>
        </a:stretch>
      </xdr:blipFill>
      <xdr:spPr>
        <a:xfrm>
          <a:off x="2619375" y="7439025"/>
          <a:ext cx="0" cy="295275"/>
        </a:xfrm>
        <a:prstGeom prst="rect">
          <a:avLst/>
        </a:prstGeom>
        <a:noFill/>
        <a:ln w="9525">
          <a:noFill/>
          <a:miter lim="800000"/>
          <a:headEnd/>
          <a:tailEnd/>
        </a:ln>
      </xdr:spPr>
    </xdr:pic>
    <xdr:clientData/>
  </xdr:oneCellAnchor>
  <xdr:oneCellAnchor>
    <xdr:from>
      <xdr:col>1</xdr:col>
      <xdr:colOff>1933575</xdr:colOff>
      <xdr:row>49</xdr:row>
      <xdr:rowOff>9525</xdr:rowOff>
    </xdr:from>
    <xdr:ext cx="0" cy="295275"/>
    <xdr:pic>
      <xdr:nvPicPr>
        <xdr:cNvPr id="1305" name="ctl00_logoimage" descr="Danfoss Logo"/>
        <xdr:cNvPicPr>
          <a:picLocks noChangeAspect="1" noChangeArrowheads="1"/>
        </xdr:cNvPicPr>
      </xdr:nvPicPr>
      <xdr:blipFill>
        <a:blip r:embed="rId1"/>
        <a:srcRect/>
        <a:stretch>
          <a:fillRect/>
        </a:stretch>
      </xdr:blipFill>
      <xdr:spPr>
        <a:xfrm>
          <a:off x="2619375" y="7448550"/>
          <a:ext cx="0" cy="295275"/>
        </a:xfrm>
        <a:prstGeom prst="rect">
          <a:avLst/>
        </a:prstGeom>
        <a:noFill/>
        <a:ln w="9525">
          <a:noFill/>
          <a:miter lim="800000"/>
          <a:headEnd/>
          <a:tailEnd/>
        </a:ln>
      </xdr:spPr>
    </xdr:pic>
    <xdr:clientData/>
  </xdr:oneCellAnchor>
  <xdr:oneCellAnchor>
    <xdr:from>
      <xdr:col>1</xdr:col>
      <xdr:colOff>1933575</xdr:colOff>
      <xdr:row>50</xdr:row>
      <xdr:rowOff>9525</xdr:rowOff>
    </xdr:from>
    <xdr:ext cx="0" cy="295275"/>
    <xdr:pic>
      <xdr:nvPicPr>
        <xdr:cNvPr id="1306" name="ctl00_logoimage" descr="Danfoss Logo"/>
        <xdr:cNvPicPr>
          <a:picLocks noChangeAspect="1" noChangeArrowheads="1"/>
        </xdr:cNvPicPr>
      </xdr:nvPicPr>
      <xdr:blipFill>
        <a:blip r:embed="rId1"/>
        <a:srcRect/>
        <a:stretch>
          <a:fillRect/>
        </a:stretch>
      </xdr:blipFill>
      <xdr:spPr>
        <a:xfrm>
          <a:off x="2619375" y="7591425"/>
          <a:ext cx="0" cy="295275"/>
        </a:xfrm>
        <a:prstGeom prst="rect">
          <a:avLst/>
        </a:prstGeom>
        <a:noFill/>
        <a:ln w="9525">
          <a:noFill/>
          <a:miter lim="800000"/>
          <a:headEnd/>
          <a:tailEnd/>
        </a:ln>
      </xdr:spPr>
    </xdr:pic>
    <xdr:clientData/>
  </xdr:oneCellAnchor>
  <xdr:oneCellAnchor>
    <xdr:from>
      <xdr:col>1</xdr:col>
      <xdr:colOff>1933575</xdr:colOff>
      <xdr:row>51</xdr:row>
      <xdr:rowOff>9525</xdr:rowOff>
    </xdr:from>
    <xdr:ext cx="0" cy="295275"/>
    <xdr:pic>
      <xdr:nvPicPr>
        <xdr:cNvPr id="1307" name="ctl00_logoimage" descr="Danfoss Logo"/>
        <xdr:cNvPicPr>
          <a:picLocks noChangeAspect="1" noChangeArrowheads="1"/>
        </xdr:cNvPicPr>
      </xdr:nvPicPr>
      <xdr:blipFill>
        <a:blip r:embed="rId1"/>
        <a:srcRect/>
        <a:stretch>
          <a:fillRect/>
        </a:stretch>
      </xdr:blipFill>
      <xdr:spPr>
        <a:xfrm>
          <a:off x="2619375" y="7734300"/>
          <a:ext cx="0" cy="295275"/>
        </a:xfrm>
        <a:prstGeom prst="rect">
          <a:avLst/>
        </a:prstGeom>
        <a:noFill/>
        <a:ln w="9525">
          <a:noFill/>
          <a:miter lim="800000"/>
          <a:headEnd/>
          <a:tailEnd/>
        </a:ln>
      </xdr:spPr>
    </xdr:pic>
    <xdr:clientData/>
  </xdr:oneCellAnchor>
  <xdr:oneCellAnchor>
    <xdr:from>
      <xdr:col>1</xdr:col>
      <xdr:colOff>1933575</xdr:colOff>
      <xdr:row>52</xdr:row>
      <xdr:rowOff>9525</xdr:rowOff>
    </xdr:from>
    <xdr:ext cx="0" cy="295275"/>
    <xdr:pic>
      <xdr:nvPicPr>
        <xdr:cNvPr id="1308" name="ctl00_logoimage" descr="Danfoss Logo"/>
        <xdr:cNvPicPr>
          <a:picLocks noChangeAspect="1" noChangeArrowheads="1"/>
        </xdr:cNvPicPr>
      </xdr:nvPicPr>
      <xdr:blipFill>
        <a:blip r:embed="rId1"/>
        <a:srcRect/>
        <a:stretch>
          <a:fillRect/>
        </a:stretch>
      </xdr:blipFill>
      <xdr:spPr>
        <a:xfrm>
          <a:off x="2619375" y="7877175"/>
          <a:ext cx="0" cy="295275"/>
        </a:xfrm>
        <a:prstGeom prst="rect">
          <a:avLst/>
        </a:prstGeom>
        <a:noFill/>
        <a:ln w="9525">
          <a:noFill/>
          <a:miter lim="800000"/>
          <a:headEnd/>
          <a:tailEnd/>
        </a:ln>
      </xdr:spPr>
    </xdr:pic>
    <xdr:clientData/>
  </xdr:oneCellAnchor>
  <xdr:oneCellAnchor>
    <xdr:from>
      <xdr:col>1</xdr:col>
      <xdr:colOff>1933575</xdr:colOff>
      <xdr:row>57</xdr:row>
      <xdr:rowOff>9525</xdr:rowOff>
    </xdr:from>
    <xdr:ext cx="0" cy="295275"/>
    <xdr:pic>
      <xdr:nvPicPr>
        <xdr:cNvPr id="1309" name="ctl00_logoimage" descr="Danfoss Logo"/>
        <xdr:cNvPicPr>
          <a:picLocks noChangeAspect="1" noChangeArrowheads="1"/>
        </xdr:cNvPicPr>
      </xdr:nvPicPr>
      <xdr:blipFill>
        <a:blip r:embed="rId1"/>
        <a:srcRect/>
        <a:stretch>
          <a:fillRect/>
        </a:stretch>
      </xdr:blipFill>
      <xdr:spPr>
        <a:xfrm>
          <a:off x="2619375" y="8591550"/>
          <a:ext cx="0" cy="295275"/>
        </a:xfrm>
        <a:prstGeom prst="rect">
          <a:avLst/>
        </a:prstGeom>
        <a:noFill/>
        <a:ln w="9525">
          <a:noFill/>
          <a:miter lim="800000"/>
          <a:headEnd/>
          <a:tailEnd/>
        </a:ln>
      </xdr:spPr>
    </xdr:pic>
    <xdr:clientData/>
  </xdr:oneCellAnchor>
  <xdr:oneCellAnchor>
    <xdr:from>
      <xdr:col>1</xdr:col>
      <xdr:colOff>1933575</xdr:colOff>
      <xdr:row>58</xdr:row>
      <xdr:rowOff>9525</xdr:rowOff>
    </xdr:from>
    <xdr:ext cx="0" cy="295275"/>
    <xdr:pic>
      <xdr:nvPicPr>
        <xdr:cNvPr id="1310" name="ctl00_logoimage" descr="Danfoss Logo"/>
        <xdr:cNvPicPr>
          <a:picLocks noChangeAspect="1" noChangeArrowheads="1"/>
        </xdr:cNvPicPr>
      </xdr:nvPicPr>
      <xdr:blipFill>
        <a:blip r:embed="rId1"/>
        <a:srcRect/>
        <a:stretch>
          <a:fillRect/>
        </a:stretch>
      </xdr:blipFill>
      <xdr:spPr>
        <a:xfrm>
          <a:off x="2619375" y="8734425"/>
          <a:ext cx="0" cy="295275"/>
        </a:xfrm>
        <a:prstGeom prst="rect">
          <a:avLst/>
        </a:prstGeom>
        <a:noFill/>
        <a:ln w="9525">
          <a:noFill/>
          <a:miter lim="800000"/>
          <a:headEnd/>
          <a:tailEnd/>
        </a:ln>
      </xdr:spPr>
    </xdr:pic>
    <xdr:clientData/>
  </xdr:oneCellAnchor>
  <xdr:oneCellAnchor>
    <xdr:from>
      <xdr:col>1</xdr:col>
      <xdr:colOff>1933575</xdr:colOff>
      <xdr:row>59</xdr:row>
      <xdr:rowOff>9525</xdr:rowOff>
    </xdr:from>
    <xdr:ext cx="0" cy="295275"/>
    <xdr:pic>
      <xdr:nvPicPr>
        <xdr:cNvPr id="1311" name="ctl00_logoimage" descr="Danfoss Logo"/>
        <xdr:cNvPicPr>
          <a:picLocks noChangeAspect="1" noChangeArrowheads="1"/>
        </xdr:cNvPicPr>
      </xdr:nvPicPr>
      <xdr:blipFill>
        <a:blip r:embed="rId1"/>
        <a:srcRect/>
        <a:stretch>
          <a:fillRect/>
        </a:stretch>
      </xdr:blipFill>
      <xdr:spPr>
        <a:xfrm>
          <a:off x="2619375" y="8877300"/>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1312"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63</xdr:row>
      <xdr:rowOff>0</xdr:rowOff>
    </xdr:from>
    <xdr:ext cx="0" cy="295275"/>
    <xdr:pic>
      <xdr:nvPicPr>
        <xdr:cNvPr id="1313" name="ctl00_logoimage" descr="Danfoss Logo"/>
        <xdr:cNvPicPr>
          <a:picLocks noChangeAspect="1" noChangeArrowheads="1"/>
        </xdr:cNvPicPr>
      </xdr:nvPicPr>
      <xdr:blipFill>
        <a:blip r:embed="rId1"/>
        <a:srcRect/>
        <a:stretch>
          <a:fillRect/>
        </a:stretch>
      </xdr:blipFill>
      <xdr:spPr>
        <a:xfrm>
          <a:off x="2619375" y="9439275"/>
          <a:ext cx="0" cy="295275"/>
        </a:xfrm>
        <a:prstGeom prst="rect">
          <a:avLst/>
        </a:prstGeom>
        <a:noFill/>
        <a:ln w="9525">
          <a:noFill/>
          <a:miter lim="800000"/>
          <a:headEnd/>
          <a:tailEnd/>
        </a:ln>
      </xdr:spPr>
    </xdr:pic>
    <xdr:clientData/>
  </xdr:oneCellAnchor>
  <xdr:oneCellAnchor>
    <xdr:from>
      <xdr:col>1</xdr:col>
      <xdr:colOff>1933575</xdr:colOff>
      <xdr:row>65</xdr:row>
      <xdr:rowOff>9525</xdr:rowOff>
    </xdr:from>
    <xdr:ext cx="0" cy="295275"/>
    <xdr:pic>
      <xdr:nvPicPr>
        <xdr:cNvPr id="1314" name="ctl00_logoimage" descr="Danfoss Logo"/>
        <xdr:cNvPicPr>
          <a:picLocks noChangeAspect="1" noChangeArrowheads="1"/>
        </xdr:cNvPicPr>
      </xdr:nvPicPr>
      <xdr:blipFill>
        <a:blip r:embed="rId1"/>
        <a:srcRect/>
        <a:stretch>
          <a:fillRect/>
        </a:stretch>
      </xdr:blipFill>
      <xdr:spPr>
        <a:xfrm>
          <a:off x="2619375" y="9734550"/>
          <a:ext cx="0" cy="295275"/>
        </a:xfrm>
        <a:prstGeom prst="rect">
          <a:avLst/>
        </a:prstGeom>
        <a:noFill/>
        <a:ln w="9525">
          <a:noFill/>
          <a:miter lim="800000"/>
          <a:headEnd/>
          <a:tailEnd/>
        </a:ln>
      </xdr:spPr>
    </xdr:pic>
    <xdr:clientData/>
  </xdr:oneCellAnchor>
  <xdr:oneCellAnchor>
    <xdr:from>
      <xdr:col>1</xdr:col>
      <xdr:colOff>1933575</xdr:colOff>
      <xdr:row>69</xdr:row>
      <xdr:rowOff>0</xdr:rowOff>
    </xdr:from>
    <xdr:ext cx="0" cy="295275"/>
    <xdr:pic>
      <xdr:nvPicPr>
        <xdr:cNvPr id="1315" name="ctl00_logoimage" descr="Danfoss Logo"/>
        <xdr:cNvPicPr>
          <a:picLocks noChangeAspect="1" noChangeArrowheads="1"/>
        </xdr:cNvPicPr>
      </xdr:nvPicPr>
      <xdr:blipFill>
        <a:blip r:embed="rId1"/>
        <a:srcRect/>
        <a:stretch>
          <a:fillRect/>
        </a:stretch>
      </xdr:blipFill>
      <xdr:spPr>
        <a:xfrm>
          <a:off x="2619375" y="10296525"/>
          <a:ext cx="0" cy="295275"/>
        </a:xfrm>
        <a:prstGeom prst="rect">
          <a:avLst/>
        </a:prstGeom>
        <a:noFill/>
        <a:ln w="9525">
          <a:noFill/>
          <a:miter lim="800000"/>
          <a:headEnd/>
          <a:tailEnd/>
        </a:ln>
      </xdr:spPr>
    </xdr:pic>
    <xdr:clientData/>
  </xdr:oneCellAnchor>
  <xdr:oneCellAnchor>
    <xdr:from>
      <xdr:col>1</xdr:col>
      <xdr:colOff>1933575</xdr:colOff>
      <xdr:row>69</xdr:row>
      <xdr:rowOff>0</xdr:rowOff>
    </xdr:from>
    <xdr:ext cx="0" cy="295275"/>
    <xdr:pic>
      <xdr:nvPicPr>
        <xdr:cNvPr id="1316" name="ctl00_logoimage" descr="Danfoss Logo"/>
        <xdr:cNvPicPr>
          <a:picLocks noChangeAspect="1" noChangeArrowheads="1"/>
        </xdr:cNvPicPr>
      </xdr:nvPicPr>
      <xdr:blipFill>
        <a:blip r:embed="rId1"/>
        <a:srcRect/>
        <a:stretch>
          <a:fillRect/>
        </a:stretch>
      </xdr:blipFill>
      <xdr:spPr>
        <a:xfrm>
          <a:off x="2619375" y="10296525"/>
          <a:ext cx="0" cy="295275"/>
        </a:xfrm>
        <a:prstGeom prst="rect">
          <a:avLst/>
        </a:prstGeom>
        <a:noFill/>
        <a:ln w="9525">
          <a:noFill/>
          <a:miter lim="800000"/>
          <a:headEnd/>
          <a:tailEnd/>
        </a:ln>
      </xdr:spPr>
    </xdr:pic>
    <xdr:clientData/>
  </xdr:oneCellAnchor>
  <xdr:oneCellAnchor>
    <xdr:from>
      <xdr:col>1</xdr:col>
      <xdr:colOff>1933575</xdr:colOff>
      <xdr:row>69</xdr:row>
      <xdr:rowOff>0</xdr:rowOff>
    </xdr:from>
    <xdr:ext cx="0" cy="295275"/>
    <xdr:pic>
      <xdr:nvPicPr>
        <xdr:cNvPr id="1317" name="ctl00_logoimage" descr="Danfoss Logo"/>
        <xdr:cNvPicPr>
          <a:picLocks noChangeAspect="1" noChangeArrowheads="1"/>
        </xdr:cNvPicPr>
      </xdr:nvPicPr>
      <xdr:blipFill>
        <a:blip r:embed="rId1"/>
        <a:srcRect/>
        <a:stretch>
          <a:fillRect/>
        </a:stretch>
      </xdr:blipFill>
      <xdr:spPr>
        <a:xfrm>
          <a:off x="2619375" y="10296525"/>
          <a:ext cx="0" cy="295275"/>
        </a:xfrm>
        <a:prstGeom prst="rect">
          <a:avLst/>
        </a:prstGeom>
        <a:noFill/>
        <a:ln w="9525">
          <a:noFill/>
          <a:miter lim="800000"/>
          <a:headEnd/>
          <a:tailEnd/>
        </a:ln>
      </xdr:spPr>
    </xdr:pic>
    <xdr:clientData/>
  </xdr:oneCellAnchor>
  <xdr:oneCellAnchor>
    <xdr:from>
      <xdr:col>1</xdr:col>
      <xdr:colOff>1933575</xdr:colOff>
      <xdr:row>69</xdr:row>
      <xdr:rowOff>0</xdr:rowOff>
    </xdr:from>
    <xdr:ext cx="0" cy="295275"/>
    <xdr:pic>
      <xdr:nvPicPr>
        <xdr:cNvPr id="1318" name="ctl00_logoimage" descr="Danfoss Logo"/>
        <xdr:cNvPicPr>
          <a:picLocks noChangeAspect="1" noChangeArrowheads="1"/>
        </xdr:cNvPicPr>
      </xdr:nvPicPr>
      <xdr:blipFill>
        <a:blip r:embed="rId1"/>
        <a:srcRect/>
        <a:stretch>
          <a:fillRect/>
        </a:stretch>
      </xdr:blipFill>
      <xdr:spPr>
        <a:xfrm>
          <a:off x="2619375" y="10296525"/>
          <a:ext cx="0" cy="295275"/>
        </a:xfrm>
        <a:prstGeom prst="rect">
          <a:avLst/>
        </a:prstGeom>
        <a:noFill/>
        <a:ln w="9525">
          <a:noFill/>
          <a:miter lim="800000"/>
          <a:headEnd/>
          <a:tailEnd/>
        </a:ln>
      </xdr:spPr>
    </xdr:pic>
    <xdr:clientData/>
  </xdr:oneCellAnchor>
  <xdr:oneCellAnchor>
    <xdr:from>
      <xdr:col>1</xdr:col>
      <xdr:colOff>1933575</xdr:colOff>
      <xdr:row>69</xdr:row>
      <xdr:rowOff>0</xdr:rowOff>
    </xdr:from>
    <xdr:ext cx="0" cy="295275"/>
    <xdr:pic>
      <xdr:nvPicPr>
        <xdr:cNvPr id="1319" name="ctl00_logoimage" descr="Danfoss Logo"/>
        <xdr:cNvPicPr>
          <a:picLocks noChangeAspect="1" noChangeArrowheads="1"/>
        </xdr:cNvPicPr>
      </xdr:nvPicPr>
      <xdr:blipFill>
        <a:blip r:embed="rId1"/>
        <a:srcRect/>
        <a:stretch>
          <a:fillRect/>
        </a:stretch>
      </xdr:blipFill>
      <xdr:spPr>
        <a:xfrm>
          <a:off x="2619375" y="10296525"/>
          <a:ext cx="0" cy="295275"/>
        </a:xfrm>
        <a:prstGeom prst="rect">
          <a:avLst/>
        </a:prstGeom>
        <a:noFill/>
        <a:ln w="9525">
          <a:noFill/>
          <a:miter lim="800000"/>
          <a:headEnd/>
          <a:tailEnd/>
        </a:ln>
      </xdr:spPr>
    </xdr:pic>
    <xdr:clientData/>
  </xdr:oneCellAnchor>
  <xdr:oneCellAnchor>
    <xdr:from>
      <xdr:col>1</xdr:col>
      <xdr:colOff>1933575</xdr:colOff>
      <xdr:row>69</xdr:row>
      <xdr:rowOff>0</xdr:rowOff>
    </xdr:from>
    <xdr:ext cx="0" cy="295275"/>
    <xdr:pic>
      <xdr:nvPicPr>
        <xdr:cNvPr id="1320" name="ctl00_logoimage" descr="Danfoss Logo"/>
        <xdr:cNvPicPr>
          <a:picLocks noChangeAspect="1" noChangeArrowheads="1"/>
        </xdr:cNvPicPr>
      </xdr:nvPicPr>
      <xdr:blipFill>
        <a:blip r:embed="rId1"/>
        <a:srcRect/>
        <a:stretch>
          <a:fillRect/>
        </a:stretch>
      </xdr:blipFill>
      <xdr:spPr>
        <a:xfrm>
          <a:off x="2619375" y="10296525"/>
          <a:ext cx="0" cy="295275"/>
        </a:xfrm>
        <a:prstGeom prst="rect">
          <a:avLst/>
        </a:prstGeom>
        <a:noFill/>
        <a:ln w="9525">
          <a:noFill/>
          <a:miter lim="800000"/>
          <a:headEnd/>
          <a:tailEnd/>
        </a:ln>
      </xdr:spPr>
    </xdr:pic>
    <xdr:clientData/>
  </xdr:oneCellAnchor>
  <xdr:oneCellAnchor>
    <xdr:from>
      <xdr:col>1</xdr:col>
      <xdr:colOff>1933575</xdr:colOff>
      <xdr:row>69</xdr:row>
      <xdr:rowOff>9525</xdr:rowOff>
    </xdr:from>
    <xdr:ext cx="0" cy="295275"/>
    <xdr:pic>
      <xdr:nvPicPr>
        <xdr:cNvPr id="1321" name="ctl00_logoimage" descr="Danfoss Logo"/>
        <xdr:cNvPicPr>
          <a:picLocks noChangeAspect="1" noChangeArrowheads="1"/>
        </xdr:cNvPicPr>
      </xdr:nvPicPr>
      <xdr:blipFill>
        <a:blip r:embed="rId1"/>
        <a:srcRect/>
        <a:stretch>
          <a:fillRect/>
        </a:stretch>
      </xdr:blipFill>
      <xdr:spPr>
        <a:xfrm>
          <a:off x="2619375" y="10306050"/>
          <a:ext cx="0" cy="295275"/>
        </a:xfrm>
        <a:prstGeom prst="rect">
          <a:avLst/>
        </a:prstGeom>
        <a:noFill/>
        <a:ln w="9525">
          <a:noFill/>
          <a:miter lim="800000"/>
          <a:headEnd/>
          <a:tailEnd/>
        </a:ln>
      </xdr:spPr>
    </xdr:pic>
    <xdr:clientData/>
  </xdr:oneCellAnchor>
  <xdr:oneCellAnchor>
    <xdr:from>
      <xdr:col>1</xdr:col>
      <xdr:colOff>1933575</xdr:colOff>
      <xdr:row>70</xdr:row>
      <xdr:rowOff>9525</xdr:rowOff>
    </xdr:from>
    <xdr:ext cx="0" cy="295275"/>
    <xdr:pic>
      <xdr:nvPicPr>
        <xdr:cNvPr id="1322" name="ctl00_logoimage" descr="Danfoss Logo"/>
        <xdr:cNvPicPr>
          <a:picLocks noChangeAspect="1" noChangeArrowheads="1"/>
        </xdr:cNvPicPr>
      </xdr:nvPicPr>
      <xdr:blipFill>
        <a:blip r:embed="rId1"/>
        <a:srcRect/>
        <a:stretch>
          <a:fillRect/>
        </a:stretch>
      </xdr:blipFill>
      <xdr:spPr>
        <a:xfrm>
          <a:off x="2619375" y="10448925"/>
          <a:ext cx="0" cy="295275"/>
        </a:xfrm>
        <a:prstGeom prst="rect">
          <a:avLst/>
        </a:prstGeom>
        <a:noFill/>
        <a:ln w="9525">
          <a:noFill/>
          <a:miter lim="800000"/>
          <a:headEnd/>
          <a:tailEnd/>
        </a:ln>
      </xdr:spPr>
    </xdr:pic>
    <xdr:clientData/>
  </xdr:oneCellAnchor>
  <xdr:oneCellAnchor>
    <xdr:from>
      <xdr:col>1</xdr:col>
      <xdr:colOff>1933575</xdr:colOff>
      <xdr:row>71</xdr:row>
      <xdr:rowOff>0</xdr:rowOff>
    </xdr:from>
    <xdr:ext cx="0" cy="295275"/>
    <xdr:pic>
      <xdr:nvPicPr>
        <xdr:cNvPr id="1323" name="ctl00_logoimage" descr="Danfoss Logo"/>
        <xdr:cNvPicPr>
          <a:picLocks noChangeAspect="1" noChangeArrowheads="1"/>
        </xdr:cNvPicPr>
      </xdr:nvPicPr>
      <xdr:blipFill>
        <a:blip r:embed="rId1"/>
        <a:srcRect/>
        <a:stretch>
          <a:fillRect/>
        </a:stretch>
      </xdr:blipFill>
      <xdr:spPr>
        <a:xfrm>
          <a:off x="2619375" y="10617200"/>
          <a:ext cx="0" cy="295275"/>
        </a:xfrm>
        <a:prstGeom prst="rect">
          <a:avLst/>
        </a:prstGeom>
        <a:noFill/>
        <a:ln w="9525">
          <a:noFill/>
          <a:miter lim="800000"/>
          <a:headEnd/>
          <a:tailEnd/>
        </a:ln>
      </xdr:spPr>
    </xdr:pic>
    <xdr:clientData/>
  </xdr:oneCellAnchor>
  <xdr:oneCellAnchor>
    <xdr:from>
      <xdr:col>1</xdr:col>
      <xdr:colOff>1933575</xdr:colOff>
      <xdr:row>71</xdr:row>
      <xdr:rowOff>0</xdr:rowOff>
    </xdr:from>
    <xdr:ext cx="0" cy="295275"/>
    <xdr:pic>
      <xdr:nvPicPr>
        <xdr:cNvPr id="1324" name="ctl00_logoimage" descr="Danfoss Logo"/>
        <xdr:cNvPicPr>
          <a:picLocks noChangeAspect="1" noChangeArrowheads="1"/>
        </xdr:cNvPicPr>
      </xdr:nvPicPr>
      <xdr:blipFill>
        <a:blip r:embed="rId1"/>
        <a:srcRect/>
        <a:stretch>
          <a:fillRect/>
        </a:stretch>
      </xdr:blipFill>
      <xdr:spPr>
        <a:xfrm>
          <a:off x="2619375" y="10617200"/>
          <a:ext cx="0" cy="295275"/>
        </a:xfrm>
        <a:prstGeom prst="rect">
          <a:avLst/>
        </a:prstGeom>
        <a:noFill/>
        <a:ln w="9525">
          <a:noFill/>
          <a:miter lim="800000"/>
          <a:headEnd/>
          <a:tailEnd/>
        </a:ln>
      </xdr:spPr>
    </xdr:pic>
    <xdr:clientData/>
  </xdr:oneCellAnchor>
  <xdr:oneCellAnchor>
    <xdr:from>
      <xdr:col>1</xdr:col>
      <xdr:colOff>1933575</xdr:colOff>
      <xdr:row>71</xdr:row>
      <xdr:rowOff>0</xdr:rowOff>
    </xdr:from>
    <xdr:ext cx="0" cy="295275"/>
    <xdr:pic>
      <xdr:nvPicPr>
        <xdr:cNvPr id="1325" name="ctl00_logoimage" descr="Danfoss Logo"/>
        <xdr:cNvPicPr>
          <a:picLocks noChangeAspect="1" noChangeArrowheads="1"/>
        </xdr:cNvPicPr>
      </xdr:nvPicPr>
      <xdr:blipFill>
        <a:blip r:embed="rId1"/>
        <a:srcRect/>
        <a:stretch>
          <a:fillRect/>
        </a:stretch>
      </xdr:blipFill>
      <xdr:spPr>
        <a:xfrm>
          <a:off x="2619375" y="10617200"/>
          <a:ext cx="0" cy="295275"/>
        </a:xfrm>
        <a:prstGeom prst="rect">
          <a:avLst/>
        </a:prstGeom>
        <a:noFill/>
        <a:ln w="9525">
          <a:noFill/>
          <a:miter lim="800000"/>
          <a:headEnd/>
          <a:tailEnd/>
        </a:ln>
      </xdr:spPr>
    </xdr:pic>
    <xdr:clientData/>
  </xdr:oneCellAnchor>
  <xdr:oneCellAnchor>
    <xdr:from>
      <xdr:col>1</xdr:col>
      <xdr:colOff>1933575</xdr:colOff>
      <xdr:row>71</xdr:row>
      <xdr:rowOff>0</xdr:rowOff>
    </xdr:from>
    <xdr:ext cx="0" cy="295275"/>
    <xdr:pic>
      <xdr:nvPicPr>
        <xdr:cNvPr id="1326" name="ctl00_logoimage" descr="Danfoss Logo"/>
        <xdr:cNvPicPr>
          <a:picLocks noChangeAspect="1" noChangeArrowheads="1"/>
        </xdr:cNvPicPr>
      </xdr:nvPicPr>
      <xdr:blipFill>
        <a:blip r:embed="rId1"/>
        <a:srcRect/>
        <a:stretch>
          <a:fillRect/>
        </a:stretch>
      </xdr:blipFill>
      <xdr:spPr>
        <a:xfrm>
          <a:off x="2619375" y="10617200"/>
          <a:ext cx="0" cy="295275"/>
        </a:xfrm>
        <a:prstGeom prst="rect">
          <a:avLst/>
        </a:prstGeom>
        <a:noFill/>
        <a:ln w="9525">
          <a:noFill/>
          <a:miter lim="800000"/>
          <a:headEnd/>
          <a:tailEnd/>
        </a:ln>
      </xdr:spPr>
    </xdr:pic>
    <xdr:clientData/>
  </xdr:oneCellAnchor>
  <xdr:oneCellAnchor>
    <xdr:from>
      <xdr:col>1</xdr:col>
      <xdr:colOff>1933575</xdr:colOff>
      <xdr:row>71</xdr:row>
      <xdr:rowOff>9525</xdr:rowOff>
    </xdr:from>
    <xdr:ext cx="0" cy="295275"/>
    <xdr:pic>
      <xdr:nvPicPr>
        <xdr:cNvPr id="1327" name="ctl00_logoimage" descr="Danfoss Logo"/>
        <xdr:cNvPicPr>
          <a:picLocks noChangeAspect="1" noChangeArrowheads="1"/>
        </xdr:cNvPicPr>
      </xdr:nvPicPr>
      <xdr:blipFill>
        <a:blip r:embed="rId1"/>
        <a:srcRect/>
        <a:stretch>
          <a:fillRect/>
        </a:stretch>
      </xdr:blipFill>
      <xdr:spPr>
        <a:xfrm>
          <a:off x="2619375" y="10626725"/>
          <a:ext cx="0" cy="295275"/>
        </a:xfrm>
        <a:prstGeom prst="rect">
          <a:avLst/>
        </a:prstGeom>
        <a:noFill/>
        <a:ln w="9525">
          <a:noFill/>
          <a:miter lim="800000"/>
          <a:headEnd/>
          <a:tailEnd/>
        </a:ln>
      </xdr:spPr>
    </xdr:pic>
    <xdr:clientData/>
  </xdr:oneCellAnchor>
  <xdr:oneCellAnchor>
    <xdr:from>
      <xdr:col>1</xdr:col>
      <xdr:colOff>1933575</xdr:colOff>
      <xdr:row>72</xdr:row>
      <xdr:rowOff>9525</xdr:rowOff>
    </xdr:from>
    <xdr:ext cx="0" cy="295275"/>
    <xdr:pic>
      <xdr:nvPicPr>
        <xdr:cNvPr id="1328" name="ctl00_logoimage" descr="Danfoss Logo"/>
        <xdr:cNvPicPr>
          <a:picLocks noChangeAspect="1" noChangeArrowheads="1"/>
        </xdr:cNvPicPr>
      </xdr:nvPicPr>
      <xdr:blipFill>
        <a:blip r:embed="rId1"/>
        <a:srcRect/>
        <a:stretch>
          <a:fillRect/>
        </a:stretch>
      </xdr:blipFill>
      <xdr:spPr>
        <a:xfrm>
          <a:off x="2619375" y="10917555"/>
          <a:ext cx="0" cy="295275"/>
        </a:xfrm>
        <a:prstGeom prst="rect">
          <a:avLst/>
        </a:prstGeom>
        <a:noFill/>
        <a:ln w="9525">
          <a:noFill/>
          <a:miter lim="800000"/>
          <a:headEnd/>
          <a:tailEnd/>
        </a:ln>
      </xdr:spPr>
    </xdr:pic>
    <xdr:clientData/>
  </xdr:oneCellAnchor>
  <xdr:oneCellAnchor>
    <xdr:from>
      <xdr:col>1</xdr:col>
      <xdr:colOff>1933575</xdr:colOff>
      <xdr:row>73</xdr:row>
      <xdr:rowOff>9525</xdr:rowOff>
    </xdr:from>
    <xdr:ext cx="0" cy="295275"/>
    <xdr:pic>
      <xdr:nvPicPr>
        <xdr:cNvPr id="1329" name="ctl00_logoimage" descr="Danfoss Logo"/>
        <xdr:cNvPicPr>
          <a:picLocks noChangeAspect="1" noChangeArrowheads="1"/>
        </xdr:cNvPicPr>
      </xdr:nvPicPr>
      <xdr:blipFill>
        <a:blip r:embed="rId1"/>
        <a:srcRect/>
        <a:stretch>
          <a:fillRect/>
        </a:stretch>
      </xdr:blipFill>
      <xdr:spPr>
        <a:xfrm>
          <a:off x="2619375" y="11208385"/>
          <a:ext cx="0" cy="295275"/>
        </a:xfrm>
        <a:prstGeom prst="rect">
          <a:avLst/>
        </a:prstGeom>
        <a:noFill/>
        <a:ln w="9525">
          <a:noFill/>
          <a:miter lim="800000"/>
          <a:headEnd/>
          <a:tailEnd/>
        </a:ln>
      </xdr:spPr>
    </xdr:pic>
    <xdr:clientData/>
  </xdr:oneCellAnchor>
  <xdr:oneCellAnchor>
    <xdr:from>
      <xdr:col>1</xdr:col>
      <xdr:colOff>1933575</xdr:colOff>
      <xdr:row>74</xdr:row>
      <xdr:rowOff>9525</xdr:rowOff>
    </xdr:from>
    <xdr:ext cx="0" cy="295275"/>
    <xdr:pic>
      <xdr:nvPicPr>
        <xdr:cNvPr id="1330" name="ctl00_logoimage" descr="Danfoss Logo"/>
        <xdr:cNvPicPr>
          <a:picLocks noChangeAspect="1" noChangeArrowheads="1"/>
        </xdr:cNvPicPr>
      </xdr:nvPicPr>
      <xdr:blipFill>
        <a:blip r:embed="rId1"/>
        <a:srcRect/>
        <a:stretch>
          <a:fillRect/>
        </a:stretch>
      </xdr:blipFill>
      <xdr:spPr>
        <a:xfrm>
          <a:off x="2619375" y="11499215"/>
          <a:ext cx="0" cy="295275"/>
        </a:xfrm>
        <a:prstGeom prst="rect">
          <a:avLst/>
        </a:prstGeom>
        <a:noFill/>
        <a:ln w="9525">
          <a:noFill/>
          <a:miter lim="800000"/>
          <a:headEnd/>
          <a:tailEnd/>
        </a:ln>
      </xdr:spPr>
    </xdr:pic>
    <xdr:clientData/>
  </xdr:oneCellAnchor>
  <xdr:oneCellAnchor>
    <xdr:from>
      <xdr:col>1</xdr:col>
      <xdr:colOff>1933575</xdr:colOff>
      <xdr:row>75</xdr:row>
      <xdr:rowOff>9525</xdr:rowOff>
    </xdr:from>
    <xdr:ext cx="0" cy="295275"/>
    <xdr:pic>
      <xdr:nvPicPr>
        <xdr:cNvPr id="1331" name="ctl00_logoimage" descr="Danfoss Logo"/>
        <xdr:cNvPicPr>
          <a:picLocks noChangeAspect="1" noChangeArrowheads="1"/>
        </xdr:cNvPicPr>
      </xdr:nvPicPr>
      <xdr:blipFill>
        <a:blip r:embed="rId1"/>
        <a:srcRect/>
        <a:stretch>
          <a:fillRect/>
        </a:stretch>
      </xdr:blipFill>
      <xdr:spPr>
        <a:xfrm>
          <a:off x="2619375" y="11790045"/>
          <a:ext cx="0" cy="295275"/>
        </a:xfrm>
        <a:prstGeom prst="rect">
          <a:avLst/>
        </a:prstGeom>
        <a:noFill/>
        <a:ln w="9525">
          <a:noFill/>
          <a:miter lim="800000"/>
          <a:headEnd/>
          <a:tailEnd/>
        </a:ln>
      </xdr:spPr>
    </xdr:pic>
    <xdr:clientData/>
  </xdr:oneCellAnchor>
  <xdr:oneCellAnchor>
    <xdr:from>
      <xdr:col>1</xdr:col>
      <xdr:colOff>1933575</xdr:colOff>
      <xdr:row>76</xdr:row>
      <xdr:rowOff>9525</xdr:rowOff>
    </xdr:from>
    <xdr:ext cx="0" cy="295275"/>
    <xdr:pic>
      <xdr:nvPicPr>
        <xdr:cNvPr id="1332" name="ctl00_logoimage" descr="Danfoss Logo"/>
        <xdr:cNvPicPr>
          <a:picLocks noChangeAspect="1" noChangeArrowheads="1"/>
        </xdr:cNvPicPr>
      </xdr:nvPicPr>
      <xdr:blipFill>
        <a:blip r:embed="rId1"/>
        <a:srcRect/>
        <a:stretch>
          <a:fillRect/>
        </a:stretch>
      </xdr:blipFill>
      <xdr:spPr>
        <a:xfrm>
          <a:off x="2619375" y="12080875"/>
          <a:ext cx="0" cy="295275"/>
        </a:xfrm>
        <a:prstGeom prst="rect">
          <a:avLst/>
        </a:prstGeom>
        <a:noFill/>
        <a:ln w="9525">
          <a:noFill/>
          <a:miter lim="800000"/>
          <a:headEnd/>
          <a:tailEnd/>
        </a:ln>
      </xdr:spPr>
    </xdr:pic>
    <xdr:clientData/>
  </xdr:oneCellAnchor>
  <xdr:oneCellAnchor>
    <xdr:from>
      <xdr:col>1</xdr:col>
      <xdr:colOff>1933575</xdr:colOff>
      <xdr:row>77</xdr:row>
      <xdr:rowOff>9525</xdr:rowOff>
    </xdr:from>
    <xdr:ext cx="0" cy="295275"/>
    <xdr:pic>
      <xdr:nvPicPr>
        <xdr:cNvPr id="1333" name="ctl00_logoimage" descr="Danfoss Logo"/>
        <xdr:cNvPicPr>
          <a:picLocks noChangeAspect="1" noChangeArrowheads="1"/>
        </xdr:cNvPicPr>
      </xdr:nvPicPr>
      <xdr:blipFill>
        <a:blip r:embed="rId1"/>
        <a:srcRect/>
        <a:stretch>
          <a:fillRect/>
        </a:stretch>
      </xdr:blipFill>
      <xdr:spPr>
        <a:xfrm>
          <a:off x="2619375" y="12371705"/>
          <a:ext cx="0" cy="295275"/>
        </a:xfrm>
        <a:prstGeom prst="rect">
          <a:avLst/>
        </a:prstGeom>
        <a:noFill/>
        <a:ln w="9525">
          <a:noFill/>
          <a:miter lim="800000"/>
          <a:headEnd/>
          <a:tailEnd/>
        </a:ln>
      </xdr:spPr>
    </xdr:pic>
    <xdr:clientData/>
  </xdr:oneCellAnchor>
  <xdr:oneCellAnchor>
    <xdr:from>
      <xdr:col>1</xdr:col>
      <xdr:colOff>1933575</xdr:colOff>
      <xdr:row>78</xdr:row>
      <xdr:rowOff>0</xdr:rowOff>
    </xdr:from>
    <xdr:ext cx="0" cy="295275"/>
    <xdr:pic>
      <xdr:nvPicPr>
        <xdr:cNvPr id="1334" name="ctl00_logoimage" descr="Danfoss Logo"/>
        <xdr:cNvPicPr>
          <a:picLocks noChangeAspect="1" noChangeArrowheads="1"/>
        </xdr:cNvPicPr>
      </xdr:nvPicPr>
      <xdr:blipFill>
        <a:blip r:embed="rId1"/>
        <a:srcRect/>
        <a:stretch>
          <a:fillRect/>
        </a:stretch>
      </xdr:blipFill>
      <xdr:spPr>
        <a:xfrm>
          <a:off x="2619375" y="12505055"/>
          <a:ext cx="0" cy="295275"/>
        </a:xfrm>
        <a:prstGeom prst="rect">
          <a:avLst/>
        </a:prstGeom>
        <a:noFill/>
        <a:ln w="9525">
          <a:noFill/>
          <a:miter lim="800000"/>
          <a:headEnd/>
          <a:tailEnd/>
        </a:ln>
      </xdr:spPr>
    </xdr:pic>
    <xdr:clientData/>
  </xdr:oneCellAnchor>
  <xdr:oneCellAnchor>
    <xdr:from>
      <xdr:col>1</xdr:col>
      <xdr:colOff>1933575</xdr:colOff>
      <xdr:row>78</xdr:row>
      <xdr:rowOff>0</xdr:rowOff>
    </xdr:from>
    <xdr:ext cx="0" cy="295275"/>
    <xdr:pic>
      <xdr:nvPicPr>
        <xdr:cNvPr id="1335" name="ctl00_logoimage" descr="Danfoss Logo"/>
        <xdr:cNvPicPr>
          <a:picLocks noChangeAspect="1" noChangeArrowheads="1"/>
        </xdr:cNvPicPr>
      </xdr:nvPicPr>
      <xdr:blipFill>
        <a:blip r:embed="rId1"/>
        <a:srcRect/>
        <a:stretch>
          <a:fillRect/>
        </a:stretch>
      </xdr:blipFill>
      <xdr:spPr>
        <a:xfrm>
          <a:off x="2619375" y="12505055"/>
          <a:ext cx="0" cy="295275"/>
        </a:xfrm>
        <a:prstGeom prst="rect">
          <a:avLst/>
        </a:prstGeom>
        <a:noFill/>
        <a:ln w="9525">
          <a:noFill/>
          <a:miter lim="800000"/>
          <a:headEnd/>
          <a:tailEnd/>
        </a:ln>
      </xdr:spPr>
    </xdr:pic>
    <xdr:clientData/>
  </xdr:oneCellAnchor>
  <xdr:oneCellAnchor>
    <xdr:from>
      <xdr:col>1</xdr:col>
      <xdr:colOff>1933575</xdr:colOff>
      <xdr:row>78</xdr:row>
      <xdr:rowOff>9525</xdr:rowOff>
    </xdr:from>
    <xdr:ext cx="0" cy="295275"/>
    <xdr:pic>
      <xdr:nvPicPr>
        <xdr:cNvPr id="1336" name="ctl00_logoimage" descr="Danfoss Logo"/>
        <xdr:cNvPicPr>
          <a:picLocks noChangeAspect="1" noChangeArrowheads="1"/>
        </xdr:cNvPicPr>
      </xdr:nvPicPr>
      <xdr:blipFill>
        <a:blip r:embed="rId1"/>
        <a:srcRect/>
        <a:stretch>
          <a:fillRect/>
        </a:stretch>
      </xdr:blipFill>
      <xdr:spPr>
        <a:xfrm>
          <a:off x="2619375" y="12514580"/>
          <a:ext cx="0" cy="295275"/>
        </a:xfrm>
        <a:prstGeom prst="rect">
          <a:avLst/>
        </a:prstGeom>
        <a:noFill/>
        <a:ln w="9525">
          <a:noFill/>
          <a:miter lim="800000"/>
          <a:headEnd/>
          <a:tailEnd/>
        </a:ln>
      </xdr:spPr>
    </xdr:pic>
    <xdr:clientData/>
  </xdr:oneCellAnchor>
  <xdr:oneCellAnchor>
    <xdr:from>
      <xdr:col>1</xdr:col>
      <xdr:colOff>1933575</xdr:colOff>
      <xdr:row>79</xdr:row>
      <xdr:rowOff>9525</xdr:rowOff>
    </xdr:from>
    <xdr:ext cx="0" cy="295275"/>
    <xdr:pic>
      <xdr:nvPicPr>
        <xdr:cNvPr id="1337" name="ctl00_logoimage" descr="Danfoss Logo"/>
        <xdr:cNvPicPr>
          <a:picLocks noChangeAspect="1" noChangeArrowheads="1"/>
        </xdr:cNvPicPr>
      </xdr:nvPicPr>
      <xdr:blipFill>
        <a:blip r:embed="rId1"/>
        <a:srcRect/>
        <a:stretch>
          <a:fillRect/>
        </a:stretch>
      </xdr:blipFill>
      <xdr:spPr>
        <a:xfrm>
          <a:off x="2619375" y="12657455"/>
          <a:ext cx="0" cy="295275"/>
        </a:xfrm>
        <a:prstGeom prst="rect">
          <a:avLst/>
        </a:prstGeom>
        <a:noFill/>
        <a:ln w="9525">
          <a:noFill/>
          <a:miter lim="800000"/>
          <a:headEnd/>
          <a:tailEnd/>
        </a:ln>
      </xdr:spPr>
    </xdr:pic>
    <xdr:clientData/>
  </xdr:oneCellAnchor>
  <xdr:oneCellAnchor>
    <xdr:from>
      <xdr:col>1</xdr:col>
      <xdr:colOff>1933575</xdr:colOff>
      <xdr:row>80</xdr:row>
      <xdr:rowOff>9525</xdr:rowOff>
    </xdr:from>
    <xdr:ext cx="0" cy="295275"/>
    <xdr:pic>
      <xdr:nvPicPr>
        <xdr:cNvPr id="1338" name="ctl00_logoimage" descr="Danfoss Logo"/>
        <xdr:cNvPicPr>
          <a:picLocks noChangeAspect="1" noChangeArrowheads="1"/>
        </xdr:cNvPicPr>
      </xdr:nvPicPr>
      <xdr:blipFill>
        <a:blip r:embed="rId1"/>
        <a:srcRect/>
        <a:stretch>
          <a:fillRect/>
        </a:stretch>
      </xdr:blipFill>
      <xdr:spPr>
        <a:xfrm>
          <a:off x="2619375" y="12800330"/>
          <a:ext cx="0" cy="295275"/>
        </a:xfrm>
        <a:prstGeom prst="rect">
          <a:avLst/>
        </a:prstGeom>
        <a:noFill/>
        <a:ln w="9525">
          <a:noFill/>
          <a:miter lim="800000"/>
          <a:headEnd/>
          <a:tailEnd/>
        </a:ln>
      </xdr:spPr>
    </xdr:pic>
    <xdr:clientData/>
  </xdr:oneCellAnchor>
  <xdr:oneCellAnchor>
    <xdr:from>
      <xdr:col>1</xdr:col>
      <xdr:colOff>1933575</xdr:colOff>
      <xdr:row>81</xdr:row>
      <xdr:rowOff>9525</xdr:rowOff>
    </xdr:from>
    <xdr:ext cx="0" cy="295275"/>
    <xdr:pic>
      <xdr:nvPicPr>
        <xdr:cNvPr id="1339" name="ctl00_logoimage" descr="Danfoss Logo"/>
        <xdr:cNvPicPr>
          <a:picLocks noChangeAspect="1" noChangeArrowheads="1"/>
        </xdr:cNvPicPr>
      </xdr:nvPicPr>
      <xdr:blipFill>
        <a:blip r:embed="rId1"/>
        <a:srcRect/>
        <a:stretch>
          <a:fillRect/>
        </a:stretch>
      </xdr:blipFill>
      <xdr:spPr>
        <a:xfrm>
          <a:off x="2619375" y="12943205"/>
          <a:ext cx="0" cy="295275"/>
        </a:xfrm>
        <a:prstGeom prst="rect">
          <a:avLst/>
        </a:prstGeom>
        <a:noFill/>
        <a:ln w="9525">
          <a:noFill/>
          <a:miter lim="800000"/>
          <a:headEnd/>
          <a:tailEnd/>
        </a:ln>
      </xdr:spPr>
    </xdr:pic>
    <xdr:clientData/>
  </xdr:oneCellAnchor>
  <xdr:oneCellAnchor>
    <xdr:from>
      <xdr:col>1</xdr:col>
      <xdr:colOff>1933575</xdr:colOff>
      <xdr:row>82</xdr:row>
      <xdr:rowOff>9525</xdr:rowOff>
    </xdr:from>
    <xdr:ext cx="0" cy="295275"/>
    <xdr:pic>
      <xdr:nvPicPr>
        <xdr:cNvPr id="1340" name="ctl00_logoimage" descr="Danfoss Logo"/>
        <xdr:cNvPicPr>
          <a:picLocks noChangeAspect="1" noChangeArrowheads="1"/>
        </xdr:cNvPicPr>
      </xdr:nvPicPr>
      <xdr:blipFill>
        <a:blip r:embed="rId1"/>
        <a:srcRect/>
        <a:stretch>
          <a:fillRect/>
        </a:stretch>
      </xdr:blipFill>
      <xdr:spPr>
        <a:xfrm>
          <a:off x="2619375" y="13086080"/>
          <a:ext cx="0" cy="295275"/>
        </a:xfrm>
        <a:prstGeom prst="rect">
          <a:avLst/>
        </a:prstGeom>
        <a:noFill/>
        <a:ln w="9525">
          <a:noFill/>
          <a:miter lim="800000"/>
          <a:headEnd/>
          <a:tailEnd/>
        </a:ln>
      </xdr:spPr>
    </xdr:pic>
    <xdr:clientData/>
  </xdr:oneCellAnchor>
  <xdr:oneCellAnchor>
    <xdr:from>
      <xdr:col>1</xdr:col>
      <xdr:colOff>1933575</xdr:colOff>
      <xdr:row>83</xdr:row>
      <xdr:rowOff>9525</xdr:rowOff>
    </xdr:from>
    <xdr:ext cx="0" cy="295275"/>
    <xdr:pic>
      <xdr:nvPicPr>
        <xdr:cNvPr id="1341" name="ctl00_logoimage" descr="Danfoss Logo"/>
        <xdr:cNvPicPr>
          <a:picLocks noChangeAspect="1" noChangeArrowheads="1"/>
        </xdr:cNvPicPr>
      </xdr:nvPicPr>
      <xdr:blipFill>
        <a:blip r:embed="rId1"/>
        <a:srcRect/>
        <a:stretch>
          <a:fillRect/>
        </a:stretch>
      </xdr:blipFill>
      <xdr:spPr>
        <a:xfrm>
          <a:off x="2619375" y="13228955"/>
          <a:ext cx="0" cy="295275"/>
        </a:xfrm>
        <a:prstGeom prst="rect">
          <a:avLst/>
        </a:prstGeom>
        <a:noFill/>
        <a:ln w="9525">
          <a:noFill/>
          <a:miter lim="800000"/>
          <a:headEnd/>
          <a:tailEnd/>
        </a:ln>
      </xdr:spPr>
    </xdr:pic>
    <xdr:clientData/>
  </xdr:oneCellAnchor>
  <xdr:oneCellAnchor>
    <xdr:from>
      <xdr:col>1</xdr:col>
      <xdr:colOff>1933575</xdr:colOff>
      <xdr:row>84</xdr:row>
      <xdr:rowOff>9525</xdr:rowOff>
    </xdr:from>
    <xdr:ext cx="0" cy="295275"/>
    <xdr:pic>
      <xdr:nvPicPr>
        <xdr:cNvPr id="1342" name="ctl00_logoimage" descr="Danfoss Logo"/>
        <xdr:cNvPicPr>
          <a:picLocks noChangeAspect="1" noChangeArrowheads="1"/>
        </xdr:cNvPicPr>
      </xdr:nvPicPr>
      <xdr:blipFill>
        <a:blip r:embed="rId1"/>
        <a:srcRect/>
        <a:stretch>
          <a:fillRect/>
        </a:stretch>
      </xdr:blipFill>
      <xdr:spPr>
        <a:xfrm>
          <a:off x="2619375" y="13371830"/>
          <a:ext cx="0" cy="295275"/>
        </a:xfrm>
        <a:prstGeom prst="rect">
          <a:avLst/>
        </a:prstGeom>
        <a:noFill/>
        <a:ln w="9525">
          <a:noFill/>
          <a:miter lim="800000"/>
          <a:headEnd/>
          <a:tailEnd/>
        </a:ln>
      </xdr:spPr>
    </xdr:pic>
    <xdr:clientData/>
  </xdr:oneCellAnchor>
  <xdr:oneCellAnchor>
    <xdr:from>
      <xdr:col>1</xdr:col>
      <xdr:colOff>1933575</xdr:colOff>
      <xdr:row>85</xdr:row>
      <xdr:rowOff>9525</xdr:rowOff>
    </xdr:from>
    <xdr:ext cx="0" cy="295275"/>
    <xdr:pic>
      <xdr:nvPicPr>
        <xdr:cNvPr id="1343" name="ctl00_logoimage" descr="Danfoss Logo"/>
        <xdr:cNvPicPr>
          <a:picLocks noChangeAspect="1" noChangeArrowheads="1"/>
        </xdr:cNvPicPr>
      </xdr:nvPicPr>
      <xdr:blipFill>
        <a:blip r:embed="rId1"/>
        <a:srcRect/>
        <a:stretch>
          <a:fillRect/>
        </a:stretch>
      </xdr:blipFill>
      <xdr:spPr>
        <a:xfrm>
          <a:off x="2619375" y="13514705"/>
          <a:ext cx="0" cy="295275"/>
        </a:xfrm>
        <a:prstGeom prst="rect">
          <a:avLst/>
        </a:prstGeom>
        <a:noFill/>
        <a:ln w="9525">
          <a:noFill/>
          <a:miter lim="800000"/>
          <a:headEnd/>
          <a:tailEnd/>
        </a:ln>
      </xdr:spPr>
    </xdr:pic>
    <xdr:clientData/>
  </xdr:oneCellAnchor>
  <xdr:oneCellAnchor>
    <xdr:from>
      <xdr:col>1</xdr:col>
      <xdr:colOff>1933575</xdr:colOff>
      <xdr:row>89</xdr:row>
      <xdr:rowOff>9525</xdr:rowOff>
    </xdr:from>
    <xdr:ext cx="0" cy="295275"/>
    <xdr:pic>
      <xdr:nvPicPr>
        <xdr:cNvPr id="1344" name="ctl00_logoimage" descr="Danfoss Logo"/>
        <xdr:cNvPicPr>
          <a:picLocks noChangeAspect="1" noChangeArrowheads="1"/>
        </xdr:cNvPicPr>
      </xdr:nvPicPr>
      <xdr:blipFill>
        <a:blip r:embed="rId1"/>
        <a:srcRect/>
        <a:stretch>
          <a:fillRect/>
        </a:stretch>
      </xdr:blipFill>
      <xdr:spPr>
        <a:xfrm>
          <a:off x="2619375" y="14086205"/>
          <a:ext cx="0" cy="295275"/>
        </a:xfrm>
        <a:prstGeom prst="rect">
          <a:avLst/>
        </a:prstGeom>
        <a:noFill/>
        <a:ln w="9525">
          <a:noFill/>
          <a:miter lim="800000"/>
          <a:headEnd/>
          <a:tailEnd/>
        </a:ln>
      </xdr:spPr>
    </xdr:pic>
    <xdr:clientData/>
  </xdr:oneCellAnchor>
  <xdr:oneCellAnchor>
    <xdr:from>
      <xdr:col>1</xdr:col>
      <xdr:colOff>1933575</xdr:colOff>
      <xdr:row>90</xdr:row>
      <xdr:rowOff>9525</xdr:rowOff>
    </xdr:from>
    <xdr:ext cx="0" cy="295275"/>
    <xdr:pic>
      <xdr:nvPicPr>
        <xdr:cNvPr id="1345" name="ctl00_logoimage" descr="Danfoss Logo"/>
        <xdr:cNvPicPr>
          <a:picLocks noChangeAspect="1" noChangeArrowheads="1"/>
        </xdr:cNvPicPr>
      </xdr:nvPicPr>
      <xdr:blipFill>
        <a:blip r:embed="rId1"/>
        <a:srcRect/>
        <a:stretch>
          <a:fillRect/>
        </a:stretch>
      </xdr:blipFill>
      <xdr:spPr>
        <a:xfrm>
          <a:off x="2619375" y="14229080"/>
          <a:ext cx="0" cy="295275"/>
        </a:xfrm>
        <a:prstGeom prst="rect">
          <a:avLst/>
        </a:prstGeom>
        <a:noFill/>
        <a:ln w="9525">
          <a:noFill/>
          <a:miter lim="800000"/>
          <a:headEnd/>
          <a:tailEnd/>
        </a:ln>
      </xdr:spPr>
    </xdr:pic>
    <xdr:clientData/>
  </xdr:oneCellAnchor>
  <xdr:oneCellAnchor>
    <xdr:from>
      <xdr:col>1</xdr:col>
      <xdr:colOff>1933575</xdr:colOff>
      <xdr:row>91</xdr:row>
      <xdr:rowOff>9525</xdr:rowOff>
    </xdr:from>
    <xdr:ext cx="0" cy="295275"/>
    <xdr:pic>
      <xdr:nvPicPr>
        <xdr:cNvPr id="1346" name="ctl00_logoimage" descr="Danfoss Logo"/>
        <xdr:cNvPicPr>
          <a:picLocks noChangeAspect="1" noChangeArrowheads="1"/>
        </xdr:cNvPicPr>
      </xdr:nvPicPr>
      <xdr:blipFill>
        <a:blip r:embed="rId1"/>
        <a:srcRect/>
        <a:stretch>
          <a:fillRect/>
        </a:stretch>
      </xdr:blipFill>
      <xdr:spPr>
        <a:xfrm>
          <a:off x="2619375" y="14371955"/>
          <a:ext cx="0" cy="295275"/>
        </a:xfrm>
        <a:prstGeom prst="rect">
          <a:avLst/>
        </a:prstGeom>
        <a:noFill/>
        <a:ln w="9525">
          <a:noFill/>
          <a:miter lim="800000"/>
          <a:headEnd/>
          <a:tailEnd/>
        </a:ln>
      </xdr:spPr>
    </xdr:pic>
    <xdr:clientData/>
  </xdr:oneCellAnchor>
  <xdr:oneCellAnchor>
    <xdr:from>
      <xdr:col>1</xdr:col>
      <xdr:colOff>1933575</xdr:colOff>
      <xdr:row>92</xdr:row>
      <xdr:rowOff>9525</xdr:rowOff>
    </xdr:from>
    <xdr:ext cx="0" cy="295275"/>
    <xdr:pic>
      <xdr:nvPicPr>
        <xdr:cNvPr id="1347" name="ctl00_logoimage" descr="Danfoss Logo"/>
        <xdr:cNvPicPr>
          <a:picLocks noChangeAspect="1" noChangeArrowheads="1"/>
        </xdr:cNvPicPr>
      </xdr:nvPicPr>
      <xdr:blipFill>
        <a:blip r:embed="rId1"/>
        <a:srcRect/>
        <a:stretch>
          <a:fillRect/>
        </a:stretch>
      </xdr:blipFill>
      <xdr:spPr>
        <a:xfrm>
          <a:off x="2619375" y="14662785"/>
          <a:ext cx="0" cy="295275"/>
        </a:xfrm>
        <a:prstGeom prst="rect">
          <a:avLst/>
        </a:prstGeom>
        <a:noFill/>
        <a:ln w="9525">
          <a:noFill/>
          <a:miter lim="800000"/>
          <a:headEnd/>
          <a:tailEnd/>
        </a:ln>
      </xdr:spPr>
    </xdr:pic>
    <xdr:clientData/>
  </xdr:oneCellAnchor>
  <xdr:oneCellAnchor>
    <xdr:from>
      <xdr:col>1</xdr:col>
      <xdr:colOff>1933575</xdr:colOff>
      <xdr:row>93</xdr:row>
      <xdr:rowOff>9525</xdr:rowOff>
    </xdr:from>
    <xdr:ext cx="0" cy="295275"/>
    <xdr:pic>
      <xdr:nvPicPr>
        <xdr:cNvPr id="1348" name="ctl00_logoimage" descr="Danfoss Logo"/>
        <xdr:cNvPicPr>
          <a:picLocks noChangeAspect="1" noChangeArrowheads="1"/>
        </xdr:cNvPicPr>
      </xdr:nvPicPr>
      <xdr:blipFill>
        <a:blip r:embed="rId1"/>
        <a:srcRect/>
        <a:stretch>
          <a:fillRect/>
        </a:stretch>
      </xdr:blipFill>
      <xdr:spPr>
        <a:xfrm>
          <a:off x="2619375" y="14953615"/>
          <a:ext cx="0" cy="295275"/>
        </a:xfrm>
        <a:prstGeom prst="rect">
          <a:avLst/>
        </a:prstGeom>
        <a:noFill/>
        <a:ln w="9525">
          <a:noFill/>
          <a:miter lim="800000"/>
          <a:headEnd/>
          <a:tailEnd/>
        </a:ln>
      </xdr:spPr>
    </xdr:pic>
    <xdr:clientData/>
  </xdr:oneCellAnchor>
  <xdr:oneCellAnchor>
    <xdr:from>
      <xdr:col>1</xdr:col>
      <xdr:colOff>1933575</xdr:colOff>
      <xdr:row>94</xdr:row>
      <xdr:rowOff>9525</xdr:rowOff>
    </xdr:from>
    <xdr:ext cx="0" cy="295275"/>
    <xdr:pic>
      <xdr:nvPicPr>
        <xdr:cNvPr id="1349" name="ctl00_logoimage" descr="Danfoss Logo"/>
        <xdr:cNvPicPr>
          <a:picLocks noChangeAspect="1" noChangeArrowheads="1"/>
        </xdr:cNvPicPr>
      </xdr:nvPicPr>
      <xdr:blipFill>
        <a:blip r:embed="rId1"/>
        <a:srcRect/>
        <a:stretch>
          <a:fillRect/>
        </a:stretch>
      </xdr:blipFill>
      <xdr:spPr>
        <a:xfrm>
          <a:off x="2619375" y="15553690"/>
          <a:ext cx="0" cy="295275"/>
        </a:xfrm>
        <a:prstGeom prst="rect">
          <a:avLst/>
        </a:prstGeom>
        <a:noFill/>
        <a:ln w="9525">
          <a:noFill/>
          <a:miter lim="800000"/>
          <a:headEnd/>
          <a:tailEnd/>
        </a:ln>
      </xdr:spPr>
    </xdr:pic>
    <xdr:clientData/>
  </xdr:oneCellAnchor>
  <xdr:oneCellAnchor>
    <xdr:from>
      <xdr:col>1</xdr:col>
      <xdr:colOff>1933575</xdr:colOff>
      <xdr:row>95</xdr:row>
      <xdr:rowOff>9525</xdr:rowOff>
    </xdr:from>
    <xdr:ext cx="0" cy="295275"/>
    <xdr:pic>
      <xdr:nvPicPr>
        <xdr:cNvPr id="1350" name="ctl00_logoimage" descr="Danfoss Logo"/>
        <xdr:cNvPicPr>
          <a:picLocks noChangeAspect="1" noChangeArrowheads="1"/>
        </xdr:cNvPicPr>
      </xdr:nvPicPr>
      <xdr:blipFill>
        <a:blip r:embed="rId1"/>
        <a:srcRect/>
        <a:stretch>
          <a:fillRect/>
        </a:stretch>
      </xdr:blipFill>
      <xdr:spPr>
        <a:xfrm>
          <a:off x="2619375" y="15844520"/>
          <a:ext cx="0" cy="295275"/>
        </a:xfrm>
        <a:prstGeom prst="rect">
          <a:avLst/>
        </a:prstGeom>
        <a:noFill/>
        <a:ln w="9525">
          <a:noFill/>
          <a:miter lim="800000"/>
          <a:headEnd/>
          <a:tailEnd/>
        </a:ln>
      </xdr:spPr>
    </xdr:pic>
    <xdr:clientData/>
  </xdr:oneCellAnchor>
  <xdr:oneCellAnchor>
    <xdr:from>
      <xdr:col>1</xdr:col>
      <xdr:colOff>1933575</xdr:colOff>
      <xdr:row>96</xdr:row>
      <xdr:rowOff>9525</xdr:rowOff>
    </xdr:from>
    <xdr:ext cx="0" cy="295275"/>
    <xdr:pic>
      <xdr:nvPicPr>
        <xdr:cNvPr id="1351" name="ctl00_logoimage" descr="Danfoss Logo"/>
        <xdr:cNvPicPr>
          <a:picLocks noChangeAspect="1" noChangeArrowheads="1"/>
        </xdr:cNvPicPr>
      </xdr:nvPicPr>
      <xdr:blipFill>
        <a:blip r:embed="rId1"/>
        <a:srcRect/>
        <a:stretch>
          <a:fillRect/>
        </a:stretch>
      </xdr:blipFill>
      <xdr:spPr>
        <a:xfrm>
          <a:off x="2619375" y="16135350"/>
          <a:ext cx="0" cy="295275"/>
        </a:xfrm>
        <a:prstGeom prst="rect">
          <a:avLst/>
        </a:prstGeom>
        <a:noFill/>
        <a:ln w="9525">
          <a:noFill/>
          <a:miter lim="800000"/>
          <a:headEnd/>
          <a:tailEnd/>
        </a:ln>
      </xdr:spPr>
    </xdr:pic>
    <xdr:clientData/>
  </xdr:oneCellAnchor>
  <xdr:oneCellAnchor>
    <xdr:from>
      <xdr:col>1</xdr:col>
      <xdr:colOff>1933575</xdr:colOff>
      <xdr:row>98</xdr:row>
      <xdr:rowOff>9525</xdr:rowOff>
    </xdr:from>
    <xdr:ext cx="0" cy="295275"/>
    <xdr:pic>
      <xdr:nvPicPr>
        <xdr:cNvPr id="1352" name="ctl00_logoimage" descr="Danfoss Logo"/>
        <xdr:cNvPicPr>
          <a:picLocks noChangeAspect="1" noChangeArrowheads="1"/>
        </xdr:cNvPicPr>
      </xdr:nvPicPr>
      <xdr:blipFill>
        <a:blip r:embed="rId1"/>
        <a:srcRect/>
        <a:stretch>
          <a:fillRect/>
        </a:stretch>
      </xdr:blipFill>
      <xdr:spPr>
        <a:xfrm>
          <a:off x="2619375" y="16717010"/>
          <a:ext cx="0" cy="295275"/>
        </a:xfrm>
        <a:prstGeom prst="rect">
          <a:avLst/>
        </a:prstGeom>
        <a:noFill/>
        <a:ln w="9525">
          <a:noFill/>
          <a:miter lim="800000"/>
          <a:headEnd/>
          <a:tailEnd/>
        </a:ln>
      </xdr:spPr>
    </xdr:pic>
    <xdr:clientData/>
  </xdr:oneCellAnchor>
  <xdr:oneCellAnchor>
    <xdr:from>
      <xdr:col>1</xdr:col>
      <xdr:colOff>1933575</xdr:colOff>
      <xdr:row>99</xdr:row>
      <xdr:rowOff>9525</xdr:rowOff>
    </xdr:from>
    <xdr:ext cx="0" cy="295275"/>
    <xdr:pic>
      <xdr:nvPicPr>
        <xdr:cNvPr id="1353" name="ctl00_logoimage" descr="Danfoss Logo"/>
        <xdr:cNvPicPr>
          <a:picLocks noChangeAspect="1" noChangeArrowheads="1"/>
        </xdr:cNvPicPr>
      </xdr:nvPicPr>
      <xdr:blipFill>
        <a:blip r:embed="rId1"/>
        <a:srcRect/>
        <a:stretch>
          <a:fillRect/>
        </a:stretch>
      </xdr:blipFill>
      <xdr:spPr>
        <a:xfrm>
          <a:off x="2619375" y="17007840"/>
          <a:ext cx="0" cy="295275"/>
        </a:xfrm>
        <a:prstGeom prst="rect">
          <a:avLst/>
        </a:prstGeom>
        <a:noFill/>
        <a:ln w="9525">
          <a:noFill/>
          <a:miter lim="800000"/>
          <a:headEnd/>
          <a:tailEnd/>
        </a:ln>
      </xdr:spPr>
    </xdr:pic>
    <xdr:clientData/>
  </xdr:oneCellAnchor>
  <xdr:oneCellAnchor>
    <xdr:from>
      <xdr:col>1</xdr:col>
      <xdr:colOff>1933575</xdr:colOff>
      <xdr:row>100</xdr:row>
      <xdr:rowOff>9525</xdr:rowOff>
    </xdr:from>
    <xdr:ext cx="0" cy="295275"/>
    <xdr:pic>
      <xdr:nvPicPr>
        <xdr:cNvPr id="1354" name="ctl00_logoimage" descr="Danfoss Logo"/>
        <xdr:cNvPicPr>
          <a:picLocks noChangeAspect="1" noChangeArrowheads="1"/>
        </xdr:cNvPicPr>
      </xdr:nvPicPr>
      <xdr:blipFill>
        <a:blip r:embed="rId1"/>
        <a:srcRect/>
        <a:stretch>
          <a:fillRect/>
        </a:stretch>
      </xdr:blipFill>
      <xdr:spPr>
        <a:xfrm>
          <a:off x="2619375" y="17298670"/>
          <a:ext cx="0" cy="295275"/>
        </a:xfrm>
        <a:prstGeom prst="rect">
          <a:avLst/>
        </a:prstGeom>
        <a:noFill/>
        <a:ln w="9525">
          <a:noFill/>
          <a:miter lim="800000"/>
          <a:headEnd/>
          <a:tailEnd/>
        </a:ln>
      </xdr:spPr>
    </xdr:pic>
    <xdr:clientData/>
  </xdr:oneCellAnchor>
  <xdr:oneCellAnchor>
    <xdr:from>
      <xdr:col>1</xdr:col>
      <xdr:colOff>1933575</xdr:colOff>
      <xdr:row>108</xdr:row>
      <xdr:rowOff>9525</xdr:rowOff>
    </xdr:from>
    <xdr:ext cx="0" cy="295275"/>
    <xdr:pic>
      <xdr:nvPicPr>
        <xdr:cNvPr id="1355" name="ctl00_logoimage" descr="Danfoss Logo"/>
        <xdr:cNvPicPr>
          <a:picLocks noChangeAspect="1" noChangeArrowheads="1"/>
        </xdr:cNvPicPr>
      </xdr:nvPicPr>
      <xdr:blipFill>
        <a:blip r:embed="rId1"/>
        <a:srcRect/>
        <a:stretch>
          <a:fillRect/>
        </a:stretch>
      </xdr:blipFill>
      <xdr:spPr>
        <a:xfrm>
          <a:off x="2619375" y="18589625"/>
          <a:ext cx="0" cy="295275"/>
        </a:xfrm>
        <a:prstGeom prst="rect">
          <a:avLst/>
        </a:prstGeom>
        <a:noFill/>
        <a:ln w="9525">
          <a:noFill/>
          <a:miter lim="800000"/>
          <a:headEnd/>
          <a:tailEnd/>
        </a:ln>
      </xdr:spPr>
    </xdr:pic>
    <xdr:clientData/>
  </xdr:oneCellAnchor>
  <xdr:oneCellAnchor>
    <xdr:from>
      <xdr:col>1</xdr:col>
      <xdr:colOff>1933575</xdr:colOff>
      <xdr:row>109</xdr:row>
      <xdr:rowOff>9525</xdr:rowOff>
    </xdr:from>
    <xdr:ext cx="0" cy="295275"/>
    <xdr:pic>
      <xdr:nvPicPr>
        <xdr:cNvPr id="1356" name="ctl00_logoimage" descr="Danfoss Logo"/>
        <xdr:cNvPicPr>
          <a:picLocks noChangeAspect="1" noChangeArrowheads="1"/>
        </xdr:cNvPicPr>
      </xdr:nvPicPr>
      <xdr:blipFill>
        <a:blip r:embed="rId1"/>
        <a:srcRect/>
        <a:stretch>
          <a:fillRect/>
        </a:stretch>
      </xdr:blipFill>
      <xdr:spPr>
        <a:xfrm>
          <a:off x="2619375" y="18732500"/>
          <a:ext cx="0" cy="295275"/>
        </a:xfrm>
        <a:prstGeom prst="rect">
          <a:avLst/>
        </a:prstGeom>
        <a:noFill/>
        <a:ln w="9525">
          <a:noFill/>
          <a:miter lim="800000"/>
          <a:headEnd/>
          <a:tailEnd/>
        </a:ln>
      </xdr:spPr>
    </xdr:pic>
    <xdr:clientData/>
  </xdr:oneCellAnchor>
  <xdr:oneCellAnchor>
    <xdr:from>
      <xdr:col>1</xdr:col>
      <xdr:colOff>1933575</xdr:colOff>
      <xdr:row>111</xdr:row>
      <xdr:rowOff>9525</xdr:rowOff>
    </xdr:from>
    <xdr:ext cx="0" cy="295275"/>
    <xdr:pic>
      <xdr:nvPicPr>
        <xdr:cNvPr id="1357" name="ctl00_logoimage" descr="Danfoss Logo"/>
        <xdr:cNvPicPr>
          <a:picLocks noChangeAspect="1" noChangeArrowheads="1"/>
        </xdr:cNvPicPr>
      </xdr:nvPicPr>
      <xdr:blipFill>
        <a:blip r:embed="rId1"/>
        <a:srcRect/>
        <a:stretch>
          <a:fillRect/>
        </a:stretch>
      </xdr:blipFill>
      <xdr:spPr>
        <a:xfrm>
          <a:off x="2619375" y="19018250"/>
          <a:ext cx="0" cy="295275"/>
        </a:xfrm>
        <a:prstGeom prst="rect">
          <a:avLst/>
        </a:prstGeom>
        <a:noFill/>
        <a:ln w="9525">
          <a:noFill/>
          <a:miter lim="800000"/>
          <a:headEnd/>
          <a:tailEnd/>
        </a:ln>
      </xdr:spPr>
    </xdr:pic>
    <xdr:clientData/>
  </xdr:oneCellAnchor>
  <xdr:oneCellAnchor>
    <xdr:from>
      <xdr:col>1</xdr:col>
      <xdr:colOff>1933575</xdr:colOff>
      <xdr:row>112</xdr:row>
      <xdr:rowOff>9525</xdr:rowOff>
    </xdr:from>
    <xdr:ext cx="0" cy="295275"/>
    <xdr:pic>
      <xdr:nvPicPr>
        <xdr:cNvPr id="1358" name="ctl00_logoimage" descr="Danfoss Logo"/>
        <xdr:cNvPicPr>
          <a:picLocks noChangeAspect="1" noChangeArrowheads="1"/>
        </xdr:cNvPicPr>
      </xdr:nvPicPr>
      <xdr:blipFill>
        <a:blip r:embed="rId1"/>
        <a:srcRect/>
        <a:stretch>
          <a:fillRect/>
        </a:stretch>
      </xdr:blipFill>
      <xdr:spPr>
        <a:xfrm>
          <a:off x="2619375" y="1916112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59"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60"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61"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62"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63"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64"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65"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66"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67"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68"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69"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70"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71"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72"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73"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74"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75"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76"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1377"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1378"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1379"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1380"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114</xdr:row>
      <xdr:rowOff>0</xdr:rowOff>
    </xdr:from>
    <xdr:ext cx="0" cy="295275"/>
    <xdr:pic>
      <xdr:nvPicPr>
        <xdr:cNvPr id="1381" name="ctl00_logoimage" descr="Danfoss Logo"/>
        <xdr:cNvPicPr>
          <a:picLocks noChangeAspect="1" noChangeArrowheads="1"/>
        </xdr:cNvPicPr>
      </xdr:nvPicPr>
      <xdr:blipFill>
        <a:blip r:embed="rId1"/>
        <a:srcRect/>
        <a:stretch>
          <a:fillRect/>
        </a:stretch>
      </xdr:blipFill>
      <xdr:spPr>
        <a:xfrm>
          <a:off x="2619375" y="19580225"/>
          <a:ext cx="0" cy="295275"/>
        </a:xfrm>
        <a:prstGeom prst="rect">
          <a:avLst/>
        </a:prstGeom>
        <a:noFill/>
        <a:ln w="9525">
          <a:noFill/>
          <a:miter lim="800000"/>
          <a:headEnd/>
          <a:tailEnd/>
        </a:ln>
      </xdr:spPr>
    </xdr:pic>
    <xdr:clientData/>
  </xdr:oneCellAnchor>
  <xdr:oneCellAnchor>
    <xdr:from>
      <xdr:col>1</xdr:col>
      <xdr:colOff>1933575</xdr:colOff>
      <xdr:row>114</xdr:row>
      <xdr:rowOff>9525</xdr:rowOff>
    </xdr:from>
    <xdr:ext cx="0" cy="295275"/>
    <xdr:pic>
      <xdr:nvPicPr>
        <xdr:cNvPr id="1382" name="ctl00_logoimage" descr="Danfoss Logo"/>
        <xdr:cNvPicPr>
          <a:picLocks noChangeAspect="1" noChangeArrowheads="1"/>
        </xdr:cNvPicPr>
      </xdr:nvPicPr>
      <xdr:blipFill>
        <a:blip r:embed="rId1"/>
        <a:srcRect/>
        <a:stretch>
          <a:fillRect/>
        </a:stretch>
      </xdr:blipFill>
      <xdr:spPr>
        <a:xfrm>
          <a:off x="2619375" y="19589750"/>
          <a:ext cx="0" cy="295275"/>
        </a:xfrm>
        <a:prstGeom prst="rect">
          <a:avLst/>
        </a:prstGeom>
        <a:noFill/>
        <a:ln w="9525">
          <a:noFill/>
          <a:miter lim="800000"/>
          <a:headEnd/>
          <a:tailEnd/>
        </a:ln>
      </xdr:spPr>
    </xdr:pic>
    <xdr:clientData/>
  </xdr:oneCellAnchor>
  <xdr:oneCellAnchor>
    <xdr:from>
      <xdr:col>1</xdr:col>
      <xdr:colOff>1933575</xdr:colOff>
      <xdr:row>115</xdr:row>
      <xdr:rowOff>0</xdr:rowOff>
    </xdr:from>
    <xdr:ext cx="0" cy="295275"/>
    <xdr:pic>
      <xdr:nvPicPr>
        <xdr:cNvPr id="1383" name="ctl00_logoimage" descr="Danfoss Logo"/>
        <xdr:cNvPicPr>
          <a:picLocks noChangeAspect="1" noChangeArrowheads="1"/>
        </xdr:cNvPicPr>
      </xdr:nvPicPr>
      <xdr:blipFill>
        <a:blip r:embed="rId1"/>
        <a:srcRect/>
        <a:stretch>
          <a:fillRect/>
        </a:stretch>
      </xdr:blipFill>
      <xdr:spPr>
        <a:xfrm>
          <a:off x="2619375" y="19865975"/>
          <a:ext cx="0" cy="295275"/>
        </a:xfrm>
        <a:prstGeom prst="rect">
          <a:avLst/>
        </a:prstGeom>
        <a:noFill/>
        <a:ln w="9525">
          <a:noFill/>
          <a:miter lim="800000"/>
          <a:headEnd/>
          <a:tailEnd/>
        </a:ln>
      </xdr:spPr>
    </xdr:pic>
    <xdr:clientData/>
  </xdr:oneCellAnchor>
  <xdr:oneCellAnchor>
    <xdr:from>
      <xdr:col>1</xdr:col>
      <xdr:colOff>1933575</xdr:colOff>
      <xdr:row>115</xdr:row>
      <xdr:rowOff>9525</xdr:rowOff>
    </xdr:from>
    <xdr:ext cx="0" cy="295275"/>
    <xdr:pic>
      <xdr:nvPicPr>
        <xdr:cNvPr id="1384" name="ctl00_logoimage" descr="Danfoss Logo"/>
        <xdr:cNvPicPr>
          <a:picLocks noChangeAspect="1" noChangeArrowheads="1"/>
        </xdr:cNvPicPr>
      </xdr:nvPicPr>
      <xdr:blipFill>
        <a:blip r:embed="rId1"/>
        <a:srcRect/>
        <a:stretch>
          <a:fillRect/>
        </a:stretch>
      </xdr:blipFill>
      <xdr:spPr>
        <a:xfrm>
          <a:off x="2619375" y="19875500"/>
          <a:ext cx="0" cy="295275"/>
        </a:xfrm>
        <a:prstGeom prst="rect">
          <a:avLst/>
        </a:prstGeom>
        <a:noFill/>
        <a:ln w="9525">
          <a:noFill/>
          <a:miter lim="800000"/>
          <a:headEnd/>
          <a:tailEnd/>
        </a:ln>
      </xdr:spPr>
    </xdr:pic>
    <xdr:clientData/>
  </xdr:oneCellAnchor>
  <xdr:oneCellAnchor>
    <xdr:from>
      <xdr:col>1</xdr:col>
      <xdr:colOff>1933575</xdr:colOff>
      <xdr:row>116</xdr:row>
      <xdr:rowOff>0</xdr:rowOff>
    </xdr:from>
    <xdr:ext cx="0" cy="295275"/>
    <xdr:pic>
      <xdr:nvPicPr>
        <xdr:cNvPr id="1385" name="ctl00_logoimage" descr="Danfoss Logo"/>
        <xdr:cNvPicPr>
          <a:picLocks noChangeAspect="1" noChangeArrowheads="1"/>
        </xdr:cNvPicPr>
      </xdr:nvPicPr>
      <xdr:blipFill>
        <a:blip r:embed="rId1"/>
        <a:srcRect/>
        <a:stretch>
          <a:fillRect/>
        </a:stretch>
      </xdr:blipFill>
      <xdr:spPr>
        <a:xfrm>
          <a:off x="2619375" y="20008850"/>
          <a:ext cx="0" cy="295275"/>
        </a:xfrm>
        <a:prstGeom prst="rect">
          <a:avLst/>
        </a:prstGeom>
        <a:noFill/>
        <a:ln w="9525">
          <a:noFill/>
          <a:miter lim="800000"/>
          <a:headEnd/>
          <a:tailEnd/>
        </a:ln>
      </xdr:spPr>
    </xdr:pic>
    <xdr:clientData/>
  </xdr:oneCellAnchor>
  <xdr:oneCellAnchor>
    <xdr:from>
      <xdr:col>1</xdr:col>
      <xdr:colOff>1933575</xdr:colOff>
      <xdr:row>116</xdr:row>
      <xdr:rowOff>9525</xdr:rowOff>
    </xdr:from>
    <xdr:ext cx="0" cy="295275"/>
    <xdr:pic>
      <xdr:nvPicPr>
        <xdr:cNvPr id="1386" name="ctl00_logoimage" descr="Danfoss Logo"/>
        <xdr:cNvPicPr>
          <a:picLocks noChangeAspect="1" noChangeArrowheads="1"/>
        </xdr:cNvPicPr>
      </xdr:nvPicPr>
      <xdr:blipFill>
        <a:blip r:embed="rId1"/>
        <a:srcRect/>
        <a:stretch>
          <a:fillRect/>
        </a:stretch>
      </xdr:blipFill>
      <xdr:spPr>
        <a:xfrm>
          <a:off x="2619375" y="20018375"/>
          <a:ext cx="0" cy="295275"/>
        </a:xfrm>
        <a:prstGeom prst="rect">
          <a:avLst/>
        </a:prstGeom>
        <a:noFill/>
        <a:ln w="9525">
          <a:noFill/>
          <a:miter lim="800000"/>
          <a:headEnd/>
          <a:tailEnd/>
        </a:ln>
      </xdr:spPr>
    </xdr:pic>
    <xdr:clientData/>
  </xdr:oneCellAnchor>
  <xdr:oneCellAnchor>
    <xdr:from>
      <xdr:col>1</xdr:col>
      <xdr:colOff>1933575</xdr:colOff>
      <xdr:row>118</xdr:row>
      <xdr:rowOff>9525</xdr:rowOff>
    </xdr:from>
    <xdr:ext cx="0" cy="295275"/>
    <xdr:pic>
      <xdr:nvPicPr>
        <xdr:cNvPr id="1387" name="ctl00_logoimage" descr="Danfoss Logo"/>
        <xdr:cNvPicPr>
          <a:picLocks noChangeAspect="1" noChangeArrowheads="1"/>
        </xdr:cNvPicPr>
      </xdr:nvPicPr>
      <xdr:blipFill>
        <a:blip r:embed="rId1"/>
        <a:srcRect/>
        <a:stretch>
          <a:fillRect/>
        </a:stretch>
      </xdr:blipFill>
      <xdr:spPr>
        <a:xfrm>
          <a:off x="2619375" y="2030412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1388"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1389"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1390"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1391"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1392"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1393"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9525</xdr:rowOff>
    </xdr:from>
    <xdr:ext cx="0" cy="295275"/>
    <xdr:pic>
      <xdr:nvPicPr>
        <xdr:cNvPr id="1394" name="ctl00_logoimage" descr="Danfoss Logo"/>
        <xdr:cNvPicPr>
          <a:picLocks noChangeAspect="1" noChangeArrowheads="1"/>
        </xdr:cNvPicPr>
      </xdr:nvPicPr>
      <xdr:blipFill>
        <a:blip r:embed="rId1"/>
        <a:srcRect/>
        <a:stretch>
          <a:fillRect/>
        </a:stretch>
      </xdr:blipFill>
      <xdr:spPr>
        <a:xfrm>
          <a:off x="2619375" y="20447000"/>
          <a:ext cx="0" cy="295275"/>
        </a:xfrm>
        <a:prstGeom prst="rect">
          <a:avLst/>
        </a:prstGeom>
        <a:noFill/>
        <a:ln w="9525">
          <a:noFill/>
          <a:miter lim="800000"/>
          <a:headEnd/>
          <a:tailEnd/>
        </a:ln>
      </xdr:spPr>
    </xdr:pic>
    <xdr:clientData/>
  </xdr:oneCellAnchor>
  <xdr:oneCellAnchor>
    <xdr:from>
      <xdr:col>1</xdr:col>
      <xdr:colOff>1933575</xdr:colOff>
      <xdr:row>120</xdr:row>
      <xdr:rowOff>9525</xdr:rowOff>
    </xdr:from>
    <xdr:ext cx="0" cy="295275"/>
    <xdr:pic>
      <xdr:nvPicPr>
        <xdr:cNvPr id="1395" name="ctl00_logoimage" descr="Danfoss Logo"/>
        <xdr:cNvPicPr>
          <a:picLocks noChangeAspect="1" noChangeArrowheads="1"/>
        </xdr:cNvPicPr>
      </xdr:nvPicPr>
      <xdr:blipFill>
        <a:blip r:embed="rId1"/>
        <a:srcRect/>
        <a:stretch>
          <a:fillRect/>
        </a:stretch>
      </xdr:blipFill>
      <xdr:spPr>
        <a:xfrm>
          <a:off x="2619375" y="21294725"/>
          <a:ext cx="0" cy="295275"/>
        </a:xfrm>
        <a:prstGeom prst="rect">
          <a:avLst/>
        </a:prstGeom>
        <a:noFill/>
        <a:ln w="9525">
          <a:noFill/>
          <a:miter lim="800000"/>
          <a:headEnd/>
          <a:tailEnd/>
        </a:ln>
      </xdr:spPr>
    </xdr:pic>
    <xdr:clientData/>
  </xdr:oneCellAnchor>
  <xdr:oneCellAnchor>
    <xdr:from>
      <xdr:col>1</xdr:col>
      <xdr:colOff>1933575</xdr:colOff>
      <xdr:row>121</xdr:row>
      <xdr:rowOff>0</xdr:rowOff>
    </xdr:from>
    <xdr:ext cx="0" cy="295275"/>
    <xdr:pic>
      <xdr:nvPicPr>
        <xdr:cNvPr id="1396" name="ctl00_logoimage" descr="Danfoss Logo"/>
        <xdr:cNvPicPr>
          <a:picLocks noChangeAspect="1" noChangeArrowheads="1"/>
        </xdr:cNvPicPr>
      </xdr:nvPicPr>
      <xdr:blipFill>
        <a:blip r:embed="rId1"/>
        <a:srcRect/>
        <a:stretch>
          <a:fillRect/>
        </a:stretch>
      </xdr:blipFill>
      <xdr:spPr>
        <a:xfrm>
          <a:off x="2619375" y="21428075"/>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1397"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1398"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1399"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122</xdr:row>
      <xdr:rowOff>9525</xdr:rowOff>
    </xdr:from>
    <xdr:ext cx="0" cy="295275"/>
    <xdr:pic>
      <xdr:nvPicPr>
        <xdr:cNvPr id="1400" name="ctl00_logoimage" descr="Danfoss Logo"/>
        <xdr:cNvPicPr>
          <a:picLocks noChangeAspect="1" noChangeArrowheads="1"/>
        </xdr:cNvPicPr>
      </xdr:nvPicPr>
      <xdr:blipFill>
        <a:blip r:embed="rId1"/>
        <a:srcRect/>
        <a:stretch>
          <a:fillRect/>
        </a:stretch>
      </xdr:blipFill>
      <xdr:spPr>
        <a:xfrm>
          <a:off x="2619375" y="21580475"/>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1401"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1402"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1403"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1404"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1405"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125</xdr:row>
      <xdr:rowOff>9525</xdr:rowOff>
    </xdr:from>
    <xdr:ext cx="0" cy="295275"/>
    <xdr:pic>
      <xdr:nvPicPr>
        <xdr:cNvPr id="1406" name="ctl00_logoimage" descr="Danfoss Logo"/>
        <xdr:cNvPicPr>
          <a:picLocks noChangeAspect="1" noChangeArrowheads="1"/>
        </xdr:cNvPicPr>
      </xdr:nvPicPr>
      <xdr:blipFill>
        <a:blip r:embed="rId1"/>
        <a:srcRect/>
        <a:stretch>
          <a:fillRect/>
        </a:stretch>
      </xdr:blipFill>
      <xdr:spPr>
        <a:xfrm>
          <a:off x="2619375" y="22542500"/>
          <a:ext cx="0" cy="295275"/>
        </a:xfrm>
        <a:prstGeom prst="rect">
          <a:avLst/>
        </a:prstGeom>
        <a:noFill/>
        <a:ln w="9525">
          <a:noFill/>
          <a:miter lim="800000"/>
          <a:headEnd/>
          <a:tailEnd/>
        </a:ln>
      </xdr:spPr>
    </xdr:pic>
    <xdr:clientData/>
  </xdr:oneCellAnchor>
  <xdr:oneCellAnchor>
    <xdr:from>
      <xdr:col>1</xdr:col>
      <xdr:colOff>1933575</xdr:colOff>
      <xdr:row>126</xdr:row>
      <xdr:rowOff>9525</xdr:rowOff>
    </xdr:from>
    <xdr:ext cx="0" cy="295275"/>
    <xdr:pic>
      <xdr:nvPicPr>
        <xdr:cNvPr id="1407" name="ctl00_logoimage" descr="Danfoss Logo"/>
        <xdr:cNvPicPr>
          <a:picLocks noChangeAspect="1" noChangeArrowheads="1"/>
        </xdr:cNvPicPr>
      </xdr:nvPicPr>
      <xdr:blipFill>
        <a:blip r:embed="rId1"/>
        <a:srcRect/>
        <a:stretch>
          <a:fillRect/>
        </a:stretch>
      </xdr:blipFill>
      <xdr:spPr>
        <a:xfrm>
          <a:off x="2619375" y="22685375"/>
          <a:ext cx="0" cy="295275"/>
        </a:xfrm>
        <a:prstGeom prst="rect">
          <a:avLst/>
        </a:prstGeom>
        <a:noFill/>
        <a:ln w="9525">
          <a:noFill/>
          <a:miter lim="800000"/>
          <a:headEnd/>
          <a:tailEnd/>
        </a:ln>
      </xdr:spPr>
    </xdr:pic>
    <xdr:clientData/>
  </xdr:oneCellAnchor>
  <xdr:oneCellAnchor>
    <xdr:from>
      <xdr:col>1</xdr:col>
      <xdr:colOff>1933575</xdr:colOff>
      <xdr:row>127</xdr:row>
      <xdr:rowOff>9525</xdr:rowOff>
    </xdr:from>
    <xdr:ext cx="0" cy="295275"/>
    <xdr:pic>
      <xdr:nvPicPr>
        <xdr:cNvPr id="1408" name="ctl00_logoimage" descr="Danfoss Logo"/>
        <xdr:cNvPicPr>
          <a:picLocks noChangeAspect="1" noChangeArrowheads="1"/>
        </xdr:cNvPicPr>
      </xdr:nvPicPr>
      <xdr:blipFill>
        <a:blip r:embed="rId1"/>
        <a:srcRect/>
        <a:stretch>
          <a:fillRect/>
        </a:stretch>
      </xdr:blipFill>
      <xdr:spPr>
        <a:xfrm>
          <a:off x="2619375" y="22828250"/>
          <a:ext cx="0" cy="295275"/>
        </a:xfrm>
        <a:prstGeom prst="rect">
          <a:avLst/>
        </a:prstGeom>
        <a:noFill/>
        <a:ln w="9525">
          <a:noFill/>
          <a:miter lim="800000"/>
          <a:headEnd/>
          <a:tailEnd/>
        </a:ln>
      </xdr:spPr>
    </xdr:pic>
    <xdr:clientData/>
  </xdr:oneCellAnchor>
  <xdr:oneCellAnchor>
    <xdr:from>
      <xdr:col>1</xdr:col>
      <xdr:colOff>1933575</xdr:colOff>
      <xdr:row>128</xdr:row>
      <xdr:rowOff>9525</xdr:rowOff>
    </xdr:from>
    <xdr:ext cx="0" cy="295275"/>
    <xdr:pic>
      <xdr:nvPicPr>
        <xdr:cNvPr id="1409" name="ctl00_logoimage" descr="Danfoss Logo"/>
        <xdr:cNvPicPr>
          <a:picLocks noChangeAspect="1" noChangeArrowheads="1"/>
        </xdr:cNvPicPr>
      </xdr:nvPicPr>
      <xdr:blipFill>
        <a:blip r:embed="rId1"/>
        <a:srcRect/>
        <a:stretch>
          <a:fillRect/>
        </a:stretch>
      </xdr:blipFill>
      <xdr:spPr>
        <a:xfrm>
          <a:off x="2619375" y="22971125"/>
          <a:ext cx="0" cy="295275"/>
        </a:xfrm>
        <a:prstGeom prst="rect">
          <a:avLst/>
        </a:prstGeom>
        <a:noFill/>
        <a:ln w="9525">
          <a:noFill/>
          <a:miter lim="800000"/>
          <a:headEnd/>
          <a:tailEnd/>
        </a:ln>
      </xdr:spPr>
    </xdr:pic>
    <xdr:clientData/>
  </xdr:oneCellAnchor>
  <xdr:oneCellAnchor>
    <xdr:from>
      <xdr:col>1</xdr:col>
      <xdr:colOff>1933575</xdr:colOff>
      <xdr:row>129</xdr:row>
      <xdr:rowOff>9525</xdr:rowOff>
    </xdr:from>
    <xdr:ext cx="0" cy="295275"/>
    <xdr:pic>
      <xdr:nvPicPr>
        <xdr:cNvPr id="1410" name="ctl00_logoimage" descr="Danfoss Logo"/>
        <xdr:cNvPicPr>
          <a:picLocks noChangeAspect="1" noChangeArrowheads="1"/>
        </xdr:cNvPicPr>
      </xdr:nvPicPr>
      <xdr:blipFill>
        <a:blip r:embed="rId1"/>
        <a:srcRect/>
        <a:stretch>
          <a:fillRect/>
        </a:stretch>
      </xdr:blipFill>
      <xdr:spPr>
        <a:xfrm>
          <a:off x="2619375" y="23114000"/>
          <a:ext cx="0" cy="295275"/>
        </a:xfrm>
        <a:prstGeom prst="rect">
          <a:avLst/>
        </a:prstGeom>
        <a:noFill/>
        <a:ln w="9525">
          <a:noFill/>
          <a:miter lim="800000"/>
          <a:headEnd/>
          <a:tailEnd/>
        </a:ln>
      </xdr:spPr>
    </xdr:pic>
    <xdr:clientData/>
  </xdr:oneCellAnchor>
  <xdr:oneCellAnchor>
    <xdr:from>
      <xdr:col>1</xdr:col>
      <xdr:colOff>1933575</xdr:colOff>
      <xdr:row>130</xdr:row>
      <xdr:rowOff>9525</xdr:rowOff>
    </xdr:from>
    <xdr:ext cx="0" cy="295275"/>
    <xdr:pic>
      <xdr:nvPicPr>
        <xdr:cNvPr id="1411" name="ctl00_logoimage" descr="Danfoss Logo"/>
        <xdr:cNvPicPr>
          <a:picLocks noChangeAspect="1" noChangeArrowheads="1"/>
        </xdr:cNvPicPr>
      </xdr:nvPicPr>
      <xdr:blipFill>
        <a:blip r:embed="rId1"/>
        <a:srcRect/>
        <a:stretch>
          <a:fillRect/>
        </a:stretch>
      </xdr:blipFill>
      <xdr:spPr>
        <a:xfrm>
          <a:off x="2619375" y="23256875"/>
          <a:ext cx="0" cy="295275"/>
        </a:xfrm>
        <a:prstGeom prst="rect">
          <a:avLst/>
        </a:prstGeom>
        <a:noFill/>
        <a:ln w="9525">
          <a:noFill/>
          <a:miter lim="800000"/>
          <a:headEnd/>
          <a:tailEnd/>
        </a:ln>
      </xdr:spPr>
    </xdr:pic>
    <xdr:clientData/>
  </xdr:oneCellAnchor>
  <xdr:oneCellAnchor>
    <xdr:from>
      <xdr:col>1</xdr:col>
      <xdr:colOff>1933575</xdr:colOff>
      <xdr:row>131</xdr:row>
      <xdr:rowOff>9525</xdr:rowOff>
    </xdr:from>
    <xdr:ext cx="0" cy="295275"/>
    <xdr:pic>
      <xdr:nvPicPr>
        <xdr:cNvPr id="1412" name="ctl00_logoimage" descr="Danfoss Logo"/>
        <xdr:cNvPicPr>
          <a:picLocks noChangeAspect="1" noChangeArrowheads="1"/>
        </xdr:cNvPicPr>
      </xdr:nvPicPr>
      <xdr:blipFill>
        <a:blip r:embed="rId1"/>
        <a:srcRect/>
        <a:stretch>
          <a:fillRect/>
        </a:stretch>
      </xdr:blipFill>
      <xdr:spPr>
        <a:xfrm>
          <a:off x="2619375" y="23399750"/>
          <a:ext cx="0" cy="295275"/>
        </a:xfrm>
        <a:prstGeom prst="rect">
          <a:avLst/>
        </a:prstGeom>
        <a:noFill/>
        <a:ln w="9525">
          <a:noFill/>
          <a:miter lim="800000"/>
          <a:headEnd/>
          <a:tailEnd/>
        </a:ln>
      </xdr:spPr>
    </xdr:pic>
    <xdr:clientData/>
  </xdr:oneCellAnchor>
  <xdr:oneCellAnchor>
    <xdr:from>
      <xdr:col>1</xdr:col>
      <xdr:colOff>1933575</xdr:colOff>
      <xdr:row>132</xdr:row>
      <xdr:rowOff>9525</xdr:rowOff>
    </xdr:from>
    <xdr:ext cx="0" cy="295275"/>
    <xdr:pic>
      <xdr:nvPicPr>
        <xdr:cNvPr id="1413" name="ctl00_logoimage" descr="Danfoss Logo"/>
        <xdr:cNvPicPr>
          <a:picLocks noChangeAspect="1" noChangeArrowheads="1"/>
        </xdr:cNvPicPr>
      </xdr:nvPicPr>
      <xdr:blipFill>
        <a:blip r:embed="rId1"/>
        <a:srcRect/>
        <a:stretch>
          <a:fillRect/>
        </a:stretch>
      </xdr:blipFill>
      <xdr:spPr>
        <a:xfrm>
          <a:off x="2619375" y="23542625"/>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1414"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1415"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134</xdr:row>
      <xdr:rowOff>9525</xdr:rowOff>
    </xdr:from>
    <xdr:ext cx="0" cy="295275"/>
    <xdr:pic>
      <xdr:nvPicPr>
        <xdr:cNvPr id="1416" name="ctl00_logoimage" descr="Danfoss Logo"/>
        <xdr:cNvPicPr>
          <a:picLocks noChangeAspect="1" noChangeArrowheads="1"/>
        </xdr:cNvPicPr>
      </xdr:nvPicPr>
      <xdr:blipFill>
        <a:blip r:embed="rId1"/>
        <a:srcRect/>
        <a:stretch>
          <a:fillRect/>
        </a:stretch>
      </xdr:blipFill>
      <xdr:spPr>
        <a:xfrm>
          <a:off x="2619375" y="23828375"/>
          <a:ext cx="0" cy="295275"/>
        </a:xfrm>
        <a:prstGeom prst="rect">
          <a:avLst/>
        </a:prstGeom>
        <a:noFill/>
        <a:ln w="9525">
          <a:noFill/>
          <a:miter lim="800000"/>
          <a:headEnd/>
          <a:tailEnd/>
        </a:ln>
      </xdr:spPr>
    </xdr:pic>
    <xdr:clientData/>
  </xdr:oneCellAnchor>
  <xdr:oneCellAnchor>
    <xdr:from>
      <xdr:col>1</xdr:col>
      <xdr:colOff>1933575</xdr:colOff>
      <xdr:row>135</xdr:row>
      <xdr:rowOff>9525</xdr:rowOff>
    </xdr:from>
    <xdr:ext cx="0" cy="295275"/>
    <xdr:pic>
      <xdr:nvPicPr>
        <xdr:cNvPr id="1417" name="ctl00_logoimage" descr="Danfoss Logo"/>
        <xdr:cNvPicPr>
          <a:picLocks noChangeAspect="1" noChangeArrowheads="1"/>
        </xdr:cNvPicPr>
      </xdr:nvPicPr>
      <xdr:blipFill>
        <a:blip r:embed="rId1"/>
        <a:srcRect/>
        <a:stretch>
          <a:fillRect/>
        </a:stretch>
      </xdr:blipFill>
      <xdr:spPr>
        <a:xfrm>
          <a:off x="2619375" y="23971250"/>
          <a:ext cx="0" cy="295275"/>
        </a:xfrm>
        <a:prstGeom prst="rect">
          <a:avLst/>
        </a:prstGeom>
        <a:noFill/>
        <a:ln w="9525">
          <a:noFill/>
          <a:miter lim="800000"/>
          <a:headEnd/>
          <a:tailEnd/>
        </a:ln>
      </xdr:spPr>
    </xdr:pic>
    <xdr:clientData/>
  </xdr:oneCellAnchor>
  <xdr:oneCellAnchor>
    <xdr:from>
      <xdr:col>1</xdr:col>
      <xdr:colOff>1933575</xdr:colOff>
      <xdr:row>136</xdr:row>
      <xdr:rowOff>9525</xdr:rowOff>
    </xdr:from>
    <xdr:ext cx="0" cy="295275"/>
    <xdr:pic>
      <xdr:nvPicPr>
        <xdr:cNvPr id="1418" name="ctl00_logoimage" descr="Danfoss Logo"/>
        <xdr:cNvPicPr>
          <a:picLocks noChangeAspect="1" noChangeArrowheads="1"/>
        </xdr:cNvPicPr>
      </xdr:nvPicPr>
      <xdr:blipFill>
        <a:blip r:embed="rId1"/>
        <a:srcRect/>
        <a:stretch>
          <a:fillRect/>
        </a:stretch>
      </xdr:blipFill>
      <xdr:spPr>
        <a:xfrm>
          <a:off x="2619375" y="24114125"/>
          <a:ext cx="0" cy="295275"/>
        </a:xfrm>
        <a:prstGeom prst="rect">
          <a:avLst/>
        </a:prstGeom>
        <a:noFill/>
        <a:ln w="9525">
          <a:noFill/>
          <a:miter lim="800000"/>
          <a:headEnd/>
          <a:tailEnd/>
        </a:ln>
      </xdr:spPr>
    </xdr:pic>
    <xdr:clientData/>
  </xdr:oneCellAnchor>
  <xdr:oneCellAnchor>
    <xdr:from>
      <xdr:col>1</xdr:col>
      <xdr:colOff>1933575</xdr:colOff>
      <xdr:row>137</xdr:row>
      <xdr:rowOff>9525</xdr:rowOff>
    </xdr:from>
    <xdr:ext cx="0" cy="295275"/>
    <xdr:pic>
      <xdr:nvPicPr>
        <xdr:cNvPr id="1419" name="ctl00_logoimage" descr="Danfoss Logo"/>
        <xdr:cNvPicPr>
          <a:picLocks noChangeAspect="1" noChangeArrowheads="1"/>
        </xdr:cNvPicPr>
      </xdr:nvPicPr>
      <xdr:blipFill>
        <a:blip r:embed="rId1"/>
        <a:srcRect/>
        <a:stretch>
          <a:fillRect/>
        </a:stretch>
      </xdr:blipFill>
      <xdr:spPr>
        <a:xfrm>
          <a:off x="2619375" y="24257000"/>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1420"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1421"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1422"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1423"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1424"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144</xdr:row>
      <xdr:rowOff>9525</xdr:rowOff>
    </xdr:from>
    <xdr:ext cx="0" cy="295275"/>
    <xdr:pic>
      <xdr:nvPicPr>
        <xdr:cNvPr id="1425" name="ctl00_logoimage" descr="Danfoss Logo"/>
        <xdr:cNvPicPr>
          <a:picLocks noChangeAspect="1" noChangeArrowheads="1"/>
        </xdr:cNvPicPr>
      </xdr:nvPicPr>
      <xdr:blipFill>
        <a:blip r:embed="rId1"/>
        <a:srcRect/>
        <a:stretch>
          <a:fillRect/>
        </a:stretch>
      </xdr:blipFill>
      <xdr:spPr>
        <a:xfrm>
          <a:off x="2619375" y="25553035"/>
          <a:ext cx="0" cy="295275"/>
        </a:xfrm>
        <a:prstGeom prst="rect">
          <a:avLst/>
        </a:prstGeom>
        <a:noFill/>
        <a:ln w="9525">
          <a:noFill/>
          <a:miter lim="800000"/>
          <a:headEnd/>
          <a:tailEnd/>
        </a:ln>
      </xdr:spPr>
    </xdr:pic>
    <xdr:clientData/>
  </xdr:oneCellAnchor>
  <xdr:oneCellAnchor>
    <xdr:from>
      <xdr:col>1</xdr:col>
      <xdr:colOff>1933575</xdr:colOff>
      <xdr:row>145</xdr:row>
      <xdr:rowOff>9525</xdr:rowOff>
    </xdr:from>
    <xdr:ext cx="0" cy="295275"/>
    <xdr:pic>
      <xdr:nvPicPr>
        <xdr:cNvPr id="1426" name="ctl00_logoimage" descr="Danfoss Logo"/>
        <xdr:cNvPicPr>
          <a:picLocks noChangeAspect="1" noChangeArrowheads="1"/>
        </xdr:cNvPicPr>
      </xdr:nvPicPr>
      <xdr:blipFill>
        <a:blip r:embed="rId1"/>
        <a:srcRect/>
        <a:stretch>
          <a:fillRect/>
        </a:stretch>
      </xdr:blipFill>
      <xdr:spPr>
        <a:xfrm>
          <a:off x="2619375" y="26086435"/>
          <a:ext cx="0" cy="295275"/>
        </a:xfrm>
        <a:prstGeom prst="rect">
          <a:avLst/>
        </a:prstGeom>
        <a:noFill/>
        <a:ln w="9525">
          <a:noFill/>
          <a:miter lim="800000"/>
          <a:headEnd/>
          <a:tailEnd/>
        </a:ln>
      </xdr:spPr>
    </xdr:pic>
    <xdr:clientData/>
  </xdr:oneCellAnchor>
  <xdr:oneCellAnchor>
    <xdr:from>
      <xdr:col>1</xdr:col>
      <xdr:colOff>1933575</xdr:colOff>
      <xdr:row>146</xdr:row>
      <xdr:rowOff>0</xdr:rowOff>
    </xdr:from>
    <xdr:ext cx="0" cy="295275"/>
    <xdr:pic>
      <xdr:nvPicPr>
        <xdr:cNvPr id="1427" name="ctl00_logoimage" descr="Danfoss Logo"/>
        <xdr:cNvPicPr>
          <a:picLocks noChangeAspect="1" noChangeArrowheads="1"/>
        </xdr:cNvPicPr>
      </xdr:nvPicPr>
      <xdr:blipFill>
        <a:blip r:embed="rId1"/>
        <a:srcRect/>
        <a:stretch>
          <a:fillRect/>
        </a:stretch>
      </xdr:blipFill>
      <xdr:spPr>
        <a:xfrm>
          <a:off x="2619375" y="26572210"/>
          <a:ext cx="0" cy="295275"/>
        </a:xfrm>
        <a:prstGeom prst="rect">
          <a:avLst/>
        </a:prstGeom>
        <a:noFill/>
        <a:ln w="9525">
          <a:noFill/>
          <a:miter lim="800000"/>
          <a:headEnd/>
          <a:tailEnd/>
        </a:ln>
      </xdr:spPr>
    </xdr:pic>
    <xdr:clientData/>
  </xdr:oneCellAnchor>
  <xdr:oneCellAnchor>
    <xdr:from>
      <xdr:col>1</xdr:col>
      <xdr:colOff>1933575</xdr:colOff>
      <xdr:row>146</xdr:row>
      <xdr:rowOff>0</xdr:rowOff>
    </xdr:from>
    <xdr:ext cx="0" cy="295275"/>
    <xdr:pic>
      <xdr:nvPicPr>
        <xdr:cNvPr id="1428" name="ctl00_logoimage" descr="Danfoss Logo"/>
        <xdr:cNvPicPr>
          <a:picLocks noChangeAspect="1" noChangeArrowheads="1"/>
        </xdr:cNvPicPr>
      </xdr:nvPicPr>
      <xdr:blipFill>
        <a:blip r:embed="rId1"/>
        <a:srcRect/>
        <a:stretch>
          <a:fillRect/>
        </a:stretch>
      </xdr:blipFill>
      <xdr:spPr>
        <a:xfrm>
          <a:off x="2619375" y="26572210"/>
          <a:ext cx="0" cy="295275"/>
        </a:xfrm>
        <a:prstGeom prst="rect">
          <a:avLst/>
        </a:prstGeom>
        <a:noFill/>
        <a:ln w="9525">
          <a:noFill/>
          <a:miter lim="800000"/>
          <a:headEnd/>
          <a:tailEnd/>
        </a:ln>
      </xdr:spPr>
    </xdr:pic>
    <xdr:clientData/>
  </xdr:oneCellAnchor>
  <xdr:oneCellAnchor>
    <xdr:from>
      <xdr:col>1</xdr:col>
      <xdr:colOff>1933575</xdr:colOff>
      <xdr:row>146</xdr:row>
      <xdr:rowOff>9525</xdr:rowOff>
    </xdr:from>
    <xdr:ext cx="0" cy="295275"/>
    <xdr:pic>
      <xdr:nvPicPr>
        <xdr:cNvPr id="1429" name="ctl00_logoimage" descr="Danfoss Logo"/>
        <xdr:cNvPicPr>
          <a:picLocks noChangeAspect="1" noChangeArrowheads="1"/>
        </xdr:cNvPicPr>
      </xdr:nvPicPr>
      <xdr:blipFill>
        <a:blip r:embed="rId1"/>
        <a:srcRect/>
        <a:stretch>
          <a:fillRect/>
        </a:stretch>
      </xdr:blipFill>
      <xdr:spPr>
        <a:xfrm>
          <a:off x="2619375" y="26581735"/>
          <a:ext cx="0" cy="295275"/>
        </a:xfrm>
        <a:prstGeom prst="rect">
          <a:avLst/>
        </a:prstGeom>
        <a:noFill/>
        <a:ln w="9525">
          <a:noFill/>
          <a:miter lim="800000"/>
          <a:headEnd/>
          <a:tailEnd/>
        </a:ln>
      </xdr:spPr>
    </xdr:pic>
    <xdr:clientData/>
  </xdr:oneCellAnchor>
  <xdr:oneCellAnchor>
    <xdr:from>
      <xdr:col>1</xdr:col>
      <xdr:colOff>1933575</xdr:colOff>
      <xdr:row>147</xdr:row>
      <xdr:rowOff>9525</xdr:rowOff>
    </xdr:from>
    <xdr:ext cx="0" cy="295275"/>
    <xdr:pic>
      <xdr:nvPicPr>
        <xdr:cNvPr id="1430" name="ctl00_logoimage" descr="Danfoss Logo"/>
        <xdr:cNvPicPr>
          <a:picLocks noChangeAspect="1" noChangeArrowheads="1"/>
        </xdr:cNvPicPr>
      </xdr:nvPicPr>
      <xdr:blipFill>
        <a:blip r:embed="rId1"/>
        <a:srcRect/>
        <a:stretch>
          <a:fillRect/>
        </a:stretch>
      </xdr:blipFill>
      <xdr:spPr>
        <a:xfrm>
          <a:off x="2619375" y="26724610"/>
          <a:ext cx="0" cy="295275"/>
        </a:xfrm>
        <a:prstGeom prst="rect">
          <a:avLst/>
        </a:prstGeom>
        <a:noFill/>
        <a:ln w="9525">
          <a:noFill/>
          <a:miter lim="800000"/>
          <a:headEnd/>
          <a:tailEnd/>
        </a:ln>
      </xdr:spPr>
    </xdr:pic>
    <xdr:clientData/>
  </xdr:oneCellAnchor>
  <xdr:oneCellAnchor>
    <xdr:from>
      <xdr:col>1</xdr:col>
      <xdr:colOff>1933575</xdr:colOff>
      <xdr:row>148</xdr:row>
      <xdr:rowOff>9525</xdr:rowOff>
    </xdr:from>
    <xdr:ext cx="0" cy="295275"/>
    <xdr:pic>
      <xdr:nvPicPr>
        <xdr:cNvPr id="1431" name="ctl00_logoimage" descr="Danfoss Logo"/>
        <xdr:cNvPicPr>
          <a:picLocks noChangeAspect="1" noChangeArrowheads="1"/>
        </xdr:cNvPicPr>
      </xdr:nvPicPr>
      <xdr:blipFill>
        <a:blip r:embed="rId1"/>
        <a:srcRect/>
        <a:stretch>
          <a:fillRect/>
        </a:stretch>
      </xdr:blipFill>
      <xdr:spPr>
        <a:xfrm>
          <a:off x="2619375" y="26867485"/>
          <a:ext cx="0" cy="295275"/>
        </a:xfrm>
        <a:prstGeom prst="rect">
          <a:avLst/>
        </a:prstGeom>
        <a:noFill/>
        <a:ln w="9525">
          <a:noFill/>
          <a:miter lim="800000"/>
          <a:headEnd/>
          <a:tailEnd/>
        </a:ln>
      </xdr:spPr>
    </xdr:pic>
    <xdr:clientData/>
  </xdr:oneCellAnchor>
  <xdr:oneCellAnchor>
    <xdr:from>
      <xdr:col>1</xdr:col>
      <xdr:colOff>1933575</xdr:colOff>
      <xdr:row>149</xdr:row>
      <xdr:rowOff>9525</xdr:rowOff>
    </xdr:from>
    <xdr:ext cx="0" cy="295275"/>
    <xdr:pic>
      <xdr:nvPicPr>
        <xdr:cNvPr id="1432" name="ctl00_logoimage" descr="Danfoss Logo"/>
        <xdr:cNvPicPr>
          <a:picLocks noChangeAspect="1" noChangeArrowheads="1"/>
        </xdr:cNvPicPr>
      </xdr:nvPicPr>
      <xdr:blipFill>
        <a:blip r:embed="rId1"/>
        <a:srcRect/>
        <a:stretch>
          <a:fillRect/>
        </a:stretch>
      </xdr:blipFill>
      <xdr:spPr>
        <a:xfrm>
          <a:off x="2619375" y="27010360"/>
          <a:ext cx="0" cy="295275"/>
        </a:xfrm>
        <a:prstGeom prst="rect">
          <a:avLst/>
        </a:prstGeom>
        <a:noFill/>
        <a:ln w="9525">
          <a:noFill/>
          <a:miter lim="800000"/>
          <a:headEnd/>
          <a:tailEnd/>
        </a:ln>
      </xdr:spPr>
    </xdr:pic>
    <xdr:clientData/>
  </xdr:oneCellAnchor>
  <xdr:oneCellAnchor>
    <xdr:from>
      <xdr:col>1</xdr:col>
      <xdr:colOff>1933575</xdr:colOff>
      <xdr:row>150</xdr:row>
      <xdr:rowOff>9525</xdr:rowOff>
    </xdr:from>
    <xdr:ext cx="0" cy="295275"/>
    <xdr:pic>
      <xdr:nvPicPr>
        <xdr:cNvPr id="1433" name="ctl00_logoimage" descr="Danfoss Logo"/>
        <xdr:cNvPicPr>
          <a:picLocks noChangeAspect="1" noChangeArrowheads="1"/>
        </xdr:cNvPicPr>
      </xdr:nvPicPr>
      <xdr:blipFill>
        <a:blip r:embed="rId1"/>
        <a:srcRect/>
        <a:stretch>
          <a:fillRect/>
        </a:stretch>
      </xdr:blipFill>
      <xdr:spPr>
        <a:xfrm>
          <a:off x="2619375" y="27153235"/>
          <a:ext cx="0" cy="295275"/>
        </a:xfrm>
        <a:prstGeom prst="rect">
          <a:avLst/>
        </a:prstGeom>
        <a:noFill/>
        <a:ln w="9525">
          <a:noFill/>
          <a:miter lim="800000"/>
          <a:headEnd/>
          <a:tailEnd/>
        </a:ln>
      </xdr:spPr>
    </xdr:pic>
    <xdr:clientData/>
  </xdr:oneCellAnchor>
  <xdr:oneCellAnchor>
    <xdr:from>
      <xdr:col>1</xdr:col>
      <xdr:colOff>1933575</xdr:colOff>
      <xdr:row>151</xdr:row>
      <xdr:rowOff>9525</xdr:rowOff>
    </xdr:from>
    <xdr:ext cx="0" cy="295275"/>
    <xdr:pic>
      <xdr:nvPicPr>
        <xdr:cNvPr id="1434" name="ctl00_logoimage" descr="Danfoss Logo"/>
        <xdr:cNvPicPr>
          <a:picLocks noChangeAspect="1" noChangeArrowheads="1"/>
        </xdr:cNvPicPr>
      </xdr:nvPicPr>
      <xdr:blipFill>
        <a:blip r:embed="rId1"/>
        <a:srcRect/>
        <a:stretch>
          <a:fillRect/>
        </a:stretch>
      </xdr:blipFill>
      <xdr:spPr>
        <a:xfrm>
          <a:off x="2619375" y="27296110"/>
          <a:ext cx="0" cy="295275"/>
        </a:xfrm>
        <a:prstGeom prst="rect">
          <a:avLst/>
        </a:prstGeom>
        <a:noFill/>
        <a:ln w="9525">
          <a:noFill/>
          <a:miter lim="800000"/>
          <a:headEnd/>
          <a:tailEnd/>
        </a:ln>
      </xdr:spPr>
    </xdr:pic>
    <xdr:clientData/>
  </xdr:oneCellAnchor>
  <xdr:oneCellAnchor>
    <xdr:from>
      <xdr:col>1</xdr:col>
      <xdr:colOff>1933575</xdr:colOff>
      <xdr:row>152</xdr:row>
      <xdr:rowOff>9525</xdr:rowOff>
    </xdr:from>
    <xdr:ext cx="0" cy="295275"/>
    <xdr:pic>
      <xdr:nvPicPr>
        <xdr:cNvPr id="1435" name="ctl00_logoimage" descr="Danfoss Logo"/>
        <xdr:cNvPicPr>
          <a:picLocks noChangeAspect="1" noChangeArrowheads="1"/>
        </xdr:cNvPicPr>
      </xdr:nvPicPr>
      <xdr:blipFill>
        <a:blip r:embed="rId1"/>
        <a:srcRect/>
        <a:stretch>
          <a:fillRect/>
        </a:stretch>
      </xdr:blipFill>
      <xdr:spPr>
        <a:xfrm>
          <a:off x="2619375" y="27438985"/>
          <a:ext cx="0" cy="295275"/>
        </a:xfrm>
        <a:prstGeom prst="rect">
          <a:avLst/>
        </a:prstGeom>
        <a:noFill/>
        <a:ln w="9525">
          <a:noFill/>
          <a:miter lim="800000"/>
          <a:headEnd/>
          <a:tailEnd/>
        </a:ln>
      </xdr:spPr>
    </xdr:pic>
    <xdr:clientData/>
  </xdr:oneCellAnchor>
  <xdr:oneCellAnchor>
    <xdr:from>
      <xdr:col>1</xdr:col>
      <xdr:colOff>1933575</xdr:colOff>
      <xdr:row>153</xdr:row>
      <xdr:rowOff>9525</xdr:rowOff>
    </xdr:from>
    <xdr:ext cx="0" cy="295275"/>
    <xdr:pic>
      <xdr:nvPicPr>
        <xdr:cNvPr id="1436" name="ctl00_logoimage" descr="Danfoss Logo"/>
        <xdr:cNvPicPr>
          <a:picLocks noChangeAspect="1" noChangeArrowheads="1"/>
        </xdr:cNvPicPr>
      </xdr:nvPicPr>
      <xdr:blipFill>
        <a:blip r:embed="rId1"/>
        <a:srcRect/>
        <a:stretch>
          <a:fillRect/>
        </a:stretch>
      </xdr:blipFill>
      <xdr:spPr>
        <a:xfrm>
          <a:off x="2619375" y="27581860"/>
          <a:ext cx="0" cy="295275"/>
        </a:xfrm>
        <a:prstGeom prst="rect">
          <a:avLst/>
        </a:prstGeom>
        <a:noFill/>
        <a:ln w="9525">
          <a:noFill/>
          <a:miter lim="800000"/>
          <a:headEnd/>
          <a:tailEnd/>
        </a:ln>
      </xdr:spPr>
    </xdr:pic>
    <xdr:clientData/>
  </xdr:oneCellAnchor>
  <xdr:oneCellAnchor>
    <xdr:from>
      <xdr:col>1</xdr:col>
      <xdr:colOff>1933575</xdr:colOff>
      <xdr:row>154</xdr:row>
      <xdr:rowOff>9525</xdr:rowOff>
    </xdr:from>
    <xdr:ext cx="0" cy="295275"/>
    <xdr:pic>
      <xdr:nvPicPr>
        <xdr:cNvPr id="1437" name="ctl00_logoimage" descr="Danfoss Logo"/>
        <xdr:cNvPicPr>
          <a:picLocks noChangeAspect="1" noChangeArrowheads="1"/>
        </xdr:cNvPicPr>
      </xdr:nvPicPr>
      <xdr:blipFill>
        <a:blip r:embed="rId1"/>
        <a:srcRect/>
        <a:stretch>
          <a:fillRect/>
        </a:stretch>
      </xdr:blipFill>
      <xdr:spPr>
        <a:xfrm>
          <a:off x="2619375" y="27724735"/>
          <a:ext cx="0" cy="295275"/>
        </a:xfrm>
        <a:prstGeom prst="rect">
          <a:avLst/>
        </a:prstGeom>
        <a:noFill/>
        <a:ln w="9525">
          <a:noFill/>
          <a:miter lim="800000"/>
          <a:headEnd/>
          <a:tailEnd/>
        </a:ln>
      </xdr:spPr>
    </xdr:pic>
    <xdr:clientData/>
  </xdr:oneCellAnchor>
  <xdr:oneCellAnchor>
    <xdr:from>
      <xdr:col>1</xdr:col>
      <xdr:colOff>1933575</xdr:colOff>
      <xdr:row>155</xdr:row>
      <xdr:rowOff>9525</xdr:rowOff>
    </xdr:from>
    <xdr:ext cx="0" cy="295275"/>
    <xdr:pic>
      <xdr:nvPicPr>
        <xdr:cNvPr id="1438" name="ctl00_logoimage" descr="Danfoss Logo"/>
        <xdr:cNvPicPr>
          <a:picLocks noChangeAspect="1" noChangeArrowheads="1"/>
        </xdr:cNvPicPr>
      </xdr:nvPicPr>
      <xdr:blipFill>
        <a:blip r:embed="rId1"/>
        <a:srcRect/>
        <a:stretch>
          <a:fillRect/>
        </a:stretch>
      </xdr:blipFill>
      <xdr:spPr>
        <a:xfrm>
          <a:off x="2619375" y="27867610"/>
          <a:ext cx="0" cy="295275"/>
        </a:xfrm>
        <a:prstGeom prst="rect">
          <a:avLst/>
        </a:prstGeom>
        <a:noFill/>
        <a:ln w="9525">
          <a:noFill/>
          <a:miter lim="800000"/>
          <a:headEnd/>
          <a:tailEnd/>
        </a:ln>
      </xdr:spPr>
    </xdr:pic>
    <xdr:clientData/>
  </xdr:oneCellAnchor>
  <xdr:oneCellAnchor>
    <xdr:from>
      <xdr:col>1</xdr:col>
      <xdr:colOff>1933575</xdr:colOff>
      <xdr:row>156</xdr:row>
      <xdr:rowOff>9525</xdr:rowOff>
    </xdr:from>
    <xdr:ext cx="0" cy="295275"/>
    <xdr:pic>
      <xdr:nvPicPr>
        <xdr:cNvPr id="1439" name="ctl00_logoimage" descr="Danfoss Logo"/>
        <xdr:cNvPicPr>
          <a:picLocks noChangeAspect="1" noChangeArrowheads="1"/>
        </xdr:cNvPicPr>
      </xdr:nvPicPr>
      <xdr:blipFill>
        <a:blip r:embed="rId1"/>
        <a:srcRect/>
        <a:stretch>
          <a:fillRect/>
        </a:stretch>
      </xdr:blipFill>
      <xdr:spPr>
        <a:xfrm>
          <a:off x="2619375" y="28010485"/>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1440"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1441"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442"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1443"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158</xdr:row>
      <xdr:rowOff>0</xdr:rowOff>
    </xdr:from>
    <xdr:ext cx="0" cy="295275"/>
    <xdr:pic>
      <xdr:nvPicPr>
        <xdr:cNvPr id="1444" name="ctl00_logoimage" descr="Danfoss Logo"/>
        <xdr:cNvPicPr>
          <a:picLocks noChangeAspect="1" noChangeArrowheads="1"/>
        </xdr:cNvPicPr>
      </xdr:nvPicPr>
      <xdr:blipFill>
        <a:blip r:embed="rId1"/>
        <a:srcRect/>
        <a:stretch>
          <a:fillRect/>
        </a:stretch>
      </xdr:blipFill>
      <xdr:spPr>
        <a:xfrm>
          <a:off x="2619375" y="28286710"/>
          <a:ext cx="0" cy="295275"/>
        </a:xfrm>
        <a:prstGeom prst="rect">
          <a:avLst/>
        </a:prstGeom>
        <a:noFill/>
        <a:ln w="9525">
          <a:noFill/>
          <a:miter lim="800000"/>
          <a:headEnd/>
          <a:tailEnd/>
        </a:ln>
      </xdr:spPr>
    </xdr:pic>
    <xdr:clientData/>
  </xdr:oneCellAnchor>
  <xdr:oneCellAnchor>
    <xdr:from>
      <xdr:col>1</xdr:col>
      <xdr:colOff>1933575</xdr:colOff>
      <xdr:row>158</xdr:row>
      <xdr:rowOff>0</xdr:rowOff>
    </xdr:from>
    <xdr:ext cx="0" cy="295275"/>
    <xdr:pic>
      <xdr:nvPicPr>
        <xdr:cNvPr id="1445" name="ctl00_logoimage" descr="Danfoss Logo"/>
        <xdr:cNvPicPr>
          <a:picLocks noChangeAspect="1" noChangeArrowheads="1"/>
        </xdr:cNvPicPr>
      </xdr:nvPicPr>
      <xdr:blipFill>
        <a:blip r:embed="rId1"/>
        <a:srcRect/>
        <a:stretch>
          <a:fillRect/>
        </a:stretch>
      </xdr:blipFill>
      <xdr:spPr>
        <a:xfrm>
          <a:off x="2619375" y="28286710"/>
          <a:ext cx="0" cy="295275"/>
        </a:xfrm>
        <a:prstGeom prst="rect">
          <a:avLst/>
        </a:prstGeom>
        <a:noFill/>
        <a:ln w="9525">
          <a:noFill/>
          <a:miter lim="800000"/>
          <a:headEnd/>
          <a:tailEnd/>
        </a:ln>
      </xdr:spPr>
    </xdr:pic>
    <xdr:clientData/>
  </xdr:oneCellAnchor>
  <xdr:oneCellAnchor>
    <xdr:from>
      <xdr:col>1</xdr:col>
      <xdr:colOff>1933575</xdr:colOff>
      <xdr:row>158</xdr:row>
      <xdr:rowOff>9525</xdr:rowOff>
    </xdr:from>
    <xdr:ext cx="0" cy="295275"/>
    <xdr:pic>
      <xdr:nvPicPr>
        <xdr:cNvPr id="1446" name="ctl00_logoimage" descr="Danfoss Logo"/>
        <xdr:cNvPicPr>
          <a:picLocks noChangeAspect="1" noChangeArrowheads="1"/>
        </xdr:cNvPicPr>
      </xdr:nvPicPr>
      <xdr:blipFill>
        <a:blip r:embed="rId1"/>
        <a:srcRect/>
        <a:stretch>
          <a:fillRect/>
        </a:stretch>
      </xdr:blipFill>
      <xdr:spPr>
        <a:xfrm>
          <a:off x="2619375" y="2829623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1447"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1448"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1449"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1450"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1451"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1452"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1453"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1454"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1455"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1456"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160</xdr:row>
      <xdr:rowOff>9525</xdr:rowOff>
    </xdr:from>
    <xdr:ext cx="0" cy="295275"/>
    <xdr:pic>
      <xdr:nvPicPr>
        <xdr:cNvPr id="1457" name="ctl00_logoimage" descr="Danfoss Logo"/>
        <xdr:cNvPicPr>
          <a:picLocks noChangeAspect="1" noChangeArrowheads="1"/>
        </xdr:cNvPicPr>
      </xdr:nvPicPr>
      <xdr:blipFill>
        <a:blip r:embed="rId1"/>
        <a:srcRect/>
        <a:stretch>
          <a:fillRect/>
        </a:stretch>
      </xdr:blipFill>
      <xdr:spPr>
        <a:xfrm>
          <a:off x="2619375" y="28807410"/>
          <a:ext cx="0" cy="295275"/>
        </a:xfrm>
        <a:prstGeom prst="rect">
          <a:avLst/>
        </a:prstGeom>
        <a:noFill/>
        <a:ln w="9525">
          <a:noFill/>
          <a:miter lim="800000"/>
          <a:headEnd/>
          <a:tailEnd/>
        </a:ln>
      </xdr:spPr>
    </xdr:pic>
    <xdr:clientData/>
  </xdr:oneCellAnchor>
  <xdr:oneCellAnchor>
    <xdr:from>
      <xdr:col>1</xdr:col>
      <xdr:colOff>1933575</xdr:colOff>
      <xdr:row>161</xdr:row>
      <xdr:rowOff>9525</xdr:rowOff>
    </xdr:from>
    <xdr:ext cx="0" cy="295275"/>
    <xdr:pic>
      <xdr:nvPicPr>
        <xdr:cNvPr id="1458" name="ctl00_logoimage" descr="Danfoss Logo"/>
        <xdr:cNvPicPr>
          <a:picLocks noChangeAspect="1" noChangeArrowheads="1"/>
        </xdr:cNvPicPr>
      </xdr:nvPicPr>
      <xdr:blipFill>
        <a:blip r:embed="rId1"/>
        <a:srcRect/>
        <a:stretch>
          <a:fillRect/>
        </a:stretch>
      </xdr:blipFill>
      <xdr:spPr>
        <a:xfrm>
          <a:off x="2619375" y="29175710"/>
          <a:ext cx="0" cy="295275"/>
        </a:xfrm>
        <a:prstGeom prst="rect">
          <a:avLst/>
        </a:prstGeom>
        <a:noFill/>
        <a:ln w="9525">
          <a:noFill/>
          <a:miter lim="800000"/>
          <a:headEnd/>
          <a:tailEnd/>
        </a:ln>
      </xdr:spPr>
    </xdr:pic>
    <xdr:clientData/>
  </xdr:oneCellAnchor>
  <xdr:oneCellAnchor>
    <xdr:from>
      <xdr:col>1</xdr:col>
      <xdr:colOff>1933575</xdr:colOff>
      <xdr:row>162</xdr:row>
      <xdr:rowOff>9525</xdr:rowOff>
    </xdr:from>
    <xdr:ext cx="0" cy="295275"/>
    <xdr:pic>
      <xdr:nvPicPr>
        <xdr:cNvPr id="1459" name="ctl00_logoimage" descr="Danfoss Logo"/>
        <xdr:cNvPicPr>
          <a:picLocks noChangeAspect="1" noChangeArrowheads="1"/>
        </xdr:cNvPicPr>
      </xdr:nvPicPr>
      <xdr:blipFill>
        <a:blip r:embed="rId1"/>
        <a:srcRect/>
        <a:stretch>
          <a:fillRect/>
        </a:stretch>
      </xdr:blipFill>
      <xdr:spPr>
        <a:xfrm>
          <a:off x="2619375" y="29318585"/>
          <a:ext cx="0" cy="295275"/>
        </a:xfrm>
        <a:prstGeom prst="rect">
          <a:avLst/>
        </a:prstGeom>
        <a:noFill/>
        <a:ln w="9525">
          <a:noFill/>
          <a:miter lim="800000"/>
          <a:headEnd/>
          <a:tailEnd/>
        </a:ln>
      </xdr:spPr>
    </xdr:pic>
    <xdr:clientData/>
  </xdr:oneCellAnchor>
  <xdr:oneCellAnchor>
    <xdr:from>
      <xdr:col>1</xdr:col>
      <xdr:colOff>1933575</xdr:colOff>
      <xdr:row>163</xdr:row>
      <xdr:rowOff>9525</xdr:rowOff>
    </xdr:from>
    <xdr:ext cx="0" cy="295275"/>
    <xdr:pic>
      <xdr:nvPicPr>
        <xdr:cNvPr id="1460" name="ctl00_logoimage" descr="Danfoss Logo"/>
        <xdr:cNvPicPr>
          <a:picLocks noChangeAspect="1" noChangeArrowheads="1"/>
        </xdr:cNvPicPr>
      </xdr:nvPicPr>
      <xdr:blipFill>
        <a:blip r:embed="rId1"/>
        <a:srcRect/>
        <a:stretch>
          <a:fillRect/>
        </a:stretch>
      </xdr:blipFill>
      <xdr:spPr>
        <a:xfrm>
          <a:off x="2619375" y="29461460"/>
          <a:ext cx="0" cy="295275"/>
        </a:xfrm>
        <a:prstGeom prst="rect">
          <a:avLst/>
        </a:prstGeom>
        <a:noFill/>
        <a:ln w="9525">
          <a:noFill/>
          <a:miter lim="800000"/>
          <a:headEnd/>
          <a:tailEnd/>
        </a:ln>
      </xdr:spPr>
    </xdr:pic>
    <xdr:clientData/>
  </xdr:oneCellAnchor>
  <xdr:oneCellAnchor>
    <xdr:from>
      <xdr:col>1</xdr:col>
      <xdr:colOff>1933575</xdr:colOff>
      <xdr:row>164</xdr:row>
      <xdr:rowOff>9525</xdr:rowOff>
    </xdr:from>
    <xdr:ext cx="0" cy="295275"/>
    <xdr:pic>
      <xdr:nvPicPr>
        <xdr:cNvPr id="1461" name="ctl00_logoimage" descr="Danfoss Logo"/>
        <xdr:cNvPicPr>
          <a:picLocks noChangeAspect="1" noChangeArrowheads="1"/>
        </xdr:cNvPicPr>
      </xdr:nvPicPr>
      <xdr:blipFill>
        <a:blip r:embed="rId1"/>
        <a:srcRect/>
        <a:stretch>
          <a:fillRect/>
        </a:stretch>
      </xdr:blipFill>
      <xdr:spPr>
        <a:xfrm>
          <a:off x="2619375" y="30172660"/>
          <a:ext cx="0" cy="295275"/>
        </a:xfrm>
        <a:prstGeom prst="rect">
          <a:avLst/>
        </a:prstGeom>
        <a:noFill/>
        <a:ln w="9525">
          <a:noFill/>
          <a:miter lim="800000"/>
          <a:headEnd/>
          <a:tailEnd/>
        </a:ln>
      </xdr:spPr>
    </xdr:pic>
    <xdr:clientData/>
  </xdr:oneCellAnchor>
  <xdr:oneCellAnchor>
    <xdr:from>
      <xdr:col>1</xdr:col>
      <xdr:colOff>1933575</xdr:colOff>
      <xdr:row>166</xdr:row>
      <xdr:rowOff>9525</xdr:rowOff>
    </xdr:from>
    <xdr:ext cx="0" cy="295275"/>
    <xdr:pic>
      <xdr:nvPicPr>
        <xdr:cNvPr id="1462" name="ctl00_logoimage" descr="Danfoss Logo"/>
        <xdr:cNvPicPr>
          <a:picLocks noChangeAspect="1" noChangeArrowheads="1"/>
        </xdr:cNvPicPr>
      </xdr:nvPicPr>
      <xdr:blipFill>
        <a:blip r:embed="rId1"/>
        <a:srcRect/>
        <a:stretch>
          <a:fillRect/>
        </a:stretch>
      </xdr:blipFill>
      <xdr:spPr>
        <a:xfrm>
          <a:off x="2619375" y="30458410"/>
          <a:ext cx="0" cy="295275"/>
        </a:xfrm>
        <a:prstGeom prst="rect">
          <a:avLst/>
        </a:prstGeom>
        <a:noFill/>
        <a:ln w="9525">
          <a:noFill/>
          <a:miter lim="800000"/>
          <a:headEnd/>
          <a:tailEnd/>
        </a:ln>
      </xdr:spPr>
    </xdr:pic>
    <xdr:clientData/>
  </xdr:oneCellAnchor>
  <xdr:oneCellAnchor>
    <xdr:from>
      <xdr:col>1</xdr:col>
      <xdr:colOff>1933575</xdr:colOff>
      <xdr:row>168</xdr:row>
      <xdr:rowOff>9525</xdr:rowOff>
    </xdr:from>
    <xdr:ext cx="0" cy="295275"/>
    <xdr:pic>
      <xdr:nvPicPr>
        <xdr:cNvPr id="1463" name="ctl00_logoimage" descr="Danfoss Logo"/>
        <xdr:cNvPicPr>
          <a:picLocks noChangeAspect="1" noChangeArrowheads="1"/>
        </xdr:cNvPicPr>
      </xdr:nvPicPr>
      <xdr:blipFill>
        <a:blip r:embed="rId1"/>
        <a:srcRect/>
        <a:stretch>
          <a:fillRect/>
        </a:stretch>
      </xdr:blipFill>
      <xdr:spPr>
        <a:xfrm>
          <a:off x="2619375" y="30744160"/>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1464"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1465"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1466"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1467"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1468"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1469"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1470"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1471"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1472"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171</xdr:row>
      <xdr:rowOff>9525</xdr:rowOff>
    </xdr:from>
    <xdr:ext cx="0" cy="295275"/>
    <xdr:pic>
      <xdr:nvPicPr>
        <xdr:cNvPr id="1473" name="ctl00_logoimage" descr="Danfoss Logo"/>
        <xdr:cNvPicPr>
          <a:picLocks noChangeAspect="1" noChangeArrowheads="1"/>
        </xdr:cNvPicPr>
      </xdr:nvPicPr>
      <xdr:blipFill>
        <a:blip r:embed="rId1"/>
        <a:srcRect/>
        <a:stretch>
          <a:fillRect/>
        </a:stretch>
      </xdr:blipFill>
      <xdr:spPr>
        <a:xfrm>
          <a:off x="2619375" y="32436435"/>
          <a:ext cx="0" cy="295275"/>
        </a:xfrm>
        <a:prstGeom prst="rect">
          <a:avLst/>
        </a:prstGeom>
        <a:noFill/>
        <a:ln w="9525">
          <a:noFill/>
          <a:miter lim="800000"/>
          <a:headEnd/>
          <a:tailEnd/>
        </a:ln>
      </xdr:spPr>
    </xdr:pic>
    <xdr:clientData/>
  </xdr:oneCellAnchor>
  <xdr:oneCellAnchor>
    <xdr:from>
      <xdr:col>1</xdr:col>
      <xdr:colOff>1933575</xdr:colOff>
      <xdr:row>172</xdr:row>
      <xdr:rowOff>9525</xdr:rowOff>
    </xdr:from>
    <xdr:ext cx="0" cy="295275"/>
    <xdr:pic>
      <xdr:nvPicPr>
        <xdr:cNvPr id="1474" name="ctl00_logoimage" descr="Danfoss Logo"/>
        <xdr:cNvPicPr>
          <a:picLocks noChangeAspect="1" noChangeArrowheads="1"/>
        </xdr:cNvPicPr>
      </xdr:nvPicPr>
      <xdr:blipFill>
        <a:blip r:embed="rId1"/>
        <a:srcRect/>
        <a:stretch>
          <a:fillRect/>
        </a:stretch>
      </xdr:blipFill>
      <xdr:spPr>
        <a:xfrm>
          <a:off x="2619375" y="32579310"/>
          <a:ext cx="0" cy="295275"/>
        </a:xfrm>
        <a:prstGeom prst="rect">
          <a:avLst/>
        </a:prstGeom>
        <a:noFill/>
        <a:ln w="9525">
          <a:noFill/>
          <a:miter lim="800000"/>
          <a:headEnd/>
          <a:tailEnd/>
        </a:ln>
      </xdr:spPr>
    </xdr:pic>
    <xdr:clientData/>
  </xdr:oneCellAnchor>
  <xdr:oneCellAnchor>
    <xdr:from>
      <xdr:col>1</xdr:col>
      <xdr:colOff>1933575</xdr:colOff>
      <xdr:row>173</xdr:row>
      <xdr:rowOff>9525</xdr:rowOff>
    </xdr:from>
    <xdr:ext cx="0" cy="295275"/>
    <xdr:pic>
      <xdr:nvPicPr>
        <xdr:cNvPr id="1475" name="ctl00_logoimage" descr="Danfoss Logo"/>
        <xdr:cNvPicPr>
          <a:picLocks noChangeAspect="1" noChangeArrowheads="1"/>
        </xdr:cNvPicPr>
      </xdr:nvPicPr>
      <xdr:blipFill>
        <a:blip r:embed="rId1"/>
        <a:srcRect/>
        <a:stretch>
          <a:fillRect/>
        </a:stretch>
      </xdr:blipFill>
      <xdr:spPr>
        <a:xfrm>
          <a:off x="2619375" y="32836485"/>
          <a:ext cx="0" cy="295275"/>
        </a:xfrm>
        <a:prstGeom prst="rect">
          <a:avLst/>
        </a:prstGeom>
        <a:noFill/>
        <a:ln w="9525">
          <a:noFill/>
          <a:miter lim="800000"/>
          <a:headEnd/>
          <a:tailEnd/>
        </a:ln>
      </xdr:spPr>
    </xdr:pic>
    <xdr:clientData/>
  </xdr:oneCellAnchor>
  <xdr:oneCellAnchor>
    <xdr:from>
      <xdr:col>1</xdr:col>
      <xdr:colOff>1933575</xdr:colOff>
      <xdr:row>174</xdr:row>
      <xdr:rowOff>0</xdr:rowOff>
    </xdr:from>
    <xdr:ext cx="0" cy="295275"/>
    <xdr:pic>
      <xdr:nvPicPr>
        <xdr:cNvPr id="1476" name="ctl00_logoimage" descr="Danfoss Logo"/>
        <xdr:cNvPicPr>
          <a:picLocks noChangeAspect="1" noChangeArrowheads="1"/>
        </xdr:cNvPicPr>
      </xdr:nvPicPr>
      <xdr:blipFill>
        <a:blip r:embed="rId1"/>
        <a:srcRect/>
        <a:stretch>
          <a:fillRect/>
        </a:stretch>
      </xdr:blipFill>
      <xdr:spPr>
        <a:xfrm>
          <a:off x="2619375" y="33131760"/>
          <a:ext cx="0" cy="295275"/>
        </a:xfrm>
        <a:prstGeom prst="rect">
          <a:avLst/>
        </a:prstGeom>
        <a:noFill/>
        <a:ln w="9525">
          <a:noFill/>
          <a:miter lim="800000"/>
          <a:headEnd/>
          <a:tailEnd/>
        </a:ln>
      </xdr:spPr>
    </xdr:pic>
    <xdr:clientData/>
  </xdr:oneCellAnchor>
  <xdr:oneCellAnchor>
    <xdr:from>
      <xdr:col>1</xdr:col>
      <xdr:colOff>1933575</xdr:colOff>
      <xdr:row>174</xdr:row>
      <xdr:rowOff>0</xdr:rowOff>
    </xdr:from>
    <xdr:ext cx="0" cy="295275"/>
    <xdr:pic>
      <xdr:nvPicPr>
        <xdr:cNvPr id="1477" name="ctl00_logoimage" descr="Danfoss Logo"/>
        <xdr:cNvPicPr>
          <a:picLocks noChangeAspect="1" noChangeArrowheads="1"/>
        </xdr:cNvPicPr>
      </xdr:nvPicPr>
      <xdr:blipFill>
        <a:blip r:embed="rId1"/>
        <a:srcRect/>
        <a:stretch>
          <a:fillRect/>
        </a:stretch>
      </xdr:blipFill>
      <xdr:spPr>
        <a:xfrm>
          <a:off x="2619375" y="33131760"/>
          <a:ext cx="0" cy="295275"/>
        </a:xfrm>
        <a:prstGeom prst="rect">
          <a:avLst/>
        </a:prstGeom>
        <a:noFill/>
        <a:ln w="9525">
          <a:noFill/>
          <a:miter lim="800000"/>
          <a:headEnd/>
          <a:tailEnd/>
        </a:ln>
      </xdr:spPr>
    </xdr:pic>
    <xdr:clientData/>
  </xdr:oneCellAnchor>
  <xdr:oneCellAnchor>
    <xdr:from>
      <xdr:col>1</xdr:col>
      <xdr:colOff>1933575</xdr:colOff>
      <xdr:row>174</xdr:row>
      <xdr:rowOff>0</xdr:rowOff>
    </xdr:from>
    <xdr:ext cx="0" cy="295275"/>
    <xdr:pic>
      <xdr:nvPicPr>
        <xdr:cNvPr id="1478" name="ctl00_logoimage" descr="Danfoss Logo"/>
        <xdr:cNvPicPr>
          <a:picLocks noChangeAspect="1" noChangeArrowheads="1"/>
        </xdr:cNvPicPr>
      </xdr:nvPicPr>
      <xdr:blipFill>
        <a:blip r:embed="rId1"/>
        <a:srcRect/>
        <a:stretch>
          <a:fillRect/>
        </a:stretch>
      </xdr:blipFill>
      <xdr:spPr>
        <a:xfrm>
          <a:off x="2619375" y="33131760"/>
          <a:ext cx="0" cy="295275"/>
        </a:xfrm>
        <a:prstGeom prst="rect">
          <a:avLst/>
        </a:prstGeom>
        <a:noFill/>
        <a:ln w="9525">
          <a:noFill/>
          <a:miter lim="800000"/>
          <a:headEnd/>
          <a:tailEnd/>
        </a:ln>
      </xdr:spPr>
    </xdr:pic>
    <xdr:clientData/>
  </xdr:oneCellAnchor>
  <xdr:oneCellAnchor>
    <xdr:from>
      <xdr:col>1</xdr:col>
      <xdr:colOff>1933575</xdr:colOff>
      <xdr:row>174</xdr:row>
      <xdr:rowOff>0</xdr:rowOff>
    </xdr:from>
    <xdr:ext cx="0" cy="295275"/>
    <xdr:pic>
      <xdr:nvPicPr>
        <xdr:cNvPr id="1479" name="ctl00_logoimage" descr="Danfoss Logo"/>
        <xdr:cNvPicPr>
          <a:picLocks noChangeAspect="1" noChangeArrowheads="1"/>
        </xdr:cNvPicPr>
      </xdr:nvPicPr>
      <xdr:blipFill>
        <a:blip r:embed="rId1"/>
        <a:srcRect/>
        <a:stretch>
          <a:fillRect/>
        </a:stretch>
      </xdr:blipFill>
      <xdr:spPr>
        <a:xfrm>
          <a:off x="2619375" y="33131760"/>
          <a:ext cx="0" cy="295275"/>
        </a:xfrm>
        <a:prstGeom prst="rect">
          <a:avLst/>
        </a:prstGeom>
        <a:noFill/>
        <a:ln w="9525">
          <a:noFill/>
          <a:miter lim="800000"/>
          <a:headEnd/>
          <a:tailEnd/>
        </a:ln>
      </xdr:spPr>
    </xdr:pic>
    <xdr:clientData/>
  </xdr:oneCellAnchor>
  <xdr:oneCellAnchor>
    <xdr:from>
      <xdr:col>1</xdr:col>
      <xdr:colOff>1933575</xdr:colOff>
      <xdr:row>174</xdr:row>
      <xdr:rowOff>9525</xdr:rowOff>
    </xdr:from>
    <xdr:ext cx="0" cy="295275"/>
    <xdr:pic>
      <xdr:nvPicPr>
        <xdr:cNvPr id="1480" name="ctl00_logoimage" descr="Danfoss Logo"/>
        <xdr:cNvPicPr>
          <a:picLocks noChangeAspect="1" noChangeArrowheads="1"/>
        </xdr:cNvPicPr>
      </xdr:nvPicPr>
      <xdr:blipFill>
        <a:blip r:embed="rId1"/>
        <a:srcRect/>
        <a:stretch>
          <a:fillRect/>
        </a:stretch>
      </xdr:blipFill>
      <xdr:spPr>
        <a:xfrm>
          <a:off x="2619375" y="33141285"/>
          <a:ext cx="0" cy="295275"/>
        </a:xfrm>
        <a:prstGeom prst="rect">
          <a:avLst/>
        </a:prstGeom>
        <a:noFill/>
        <a:ln w="9525">
          <a:noFill/>
          <a:miter lim="800000"/>
          <a:headEnd/>
          <a:tailEnd/>
        </a:ln>
      </xdr:spPr>
    </xdr:pic>
    <xdr:clientData/>
  </xdr:oneCellAnchor>
  <xdr:oneCellAnchor>
    <xdr:from>
      <xdr:col>1</xdr:col>
      <xdr:colOff>1933575</xdr:colOff>
      <xdr:row>175</xdr:row>
      <xdr:rowOff>0</xdr:rowOff>
    </xdr:from>
    <xdr:ext cx="0" cy="295275"/>
    <xdr:pic>
      <xdr:nvPicPr>
        <xdr:cNvPr id="1481" name="ctl00_logoimage" descr="Danfoss Logo"/>
        <xdr:cNvPicPr>
          <a:picLocks noChangeAspect="1" noChangeArrowheads="1"/>
        </xdr:cNvPicPr>
      </xdr:nvPicPr>
      <xdr:blipFill>
        <a:blip r:embed="rId1"/>
        <a:srcRect/>
        <a:stretch>
          <a:fillRect/>
        </a:stretch>
      </xdr:blipFill>
      <xdr:spPr>
        <a:xfrm>
          <a:off x="2619375" y="33550860"/>
          <a:ext cx="0" cy="295275"/>
        </a:xfrm>
        <a:prstGeom prst="rect">
          <a:avLst/>
        </a:prstGeom>
        <a:noFill/>
        <a:ln w="9525">
          <a:noFill/>
          <a:miter lim="800000"/>
          <a:headEnd/>
          <a:tailEnd/>
        </a:ln>
      </xdr:spPr>
    </xdr:pic>
    <xdr:clientData/>
  </xdr:oneCellAnchor>
  <xdr:oneCellAnchor>
    <xdr:from>
      <xdr:col>1</xdr:col>
      <xdr:colOff>1933575</xdr:colOff>
      <xdr:row>175</xdr:row>
      <xdr:rowOff>0</xdr:rowOff>
    </xdr:from>
    <xdr:ext cx="0" cy="295275"/>
    <xdr:pic>
      <xdr:nvPicPr>
        <xdr:cNvPr id="1482" name="ctl00_logoimage" descr="Danfoss Logo"/>
        <xdr:cNvPicPr>
          <a:picLocks noChangeAspect="1" noChangeArrowheads="1"/>
        </xdr:cNvPicPr>
      </xdr:nvPicPr>
      <xdr:blipFill>
        <a:blip r:embed="rId1"/>
        <a:srcRect/>
        <a:stretch>
          <a:fillRect/>
        </a:stretch>
      </xdr:blipFill>
      <xdr:spPr>
        <a:xfrm>
          <a:off x="2619375" y="33550860"/>
          <a:ext cx="0" cy="295275"/>
        </a:xfrm>
        <a:prstGeom prst="rect">
          <a:avLst/>
        </a:prstGeom>
        <a:noFill/>
        <a:ln w="9525">
          <a:noFill/>
          <a:miter lim="800000"/>
          <a:headEnd/>
          <a:tailEnd/>
        </a:ln>
      </xdr:spPr>
    </xdr:pic>
    <xdr:clientData/>
  </xdr:oneCellAnchor>
  <xdr:oneCellAnchor>
    <xdr:from>
      <xdr:col>1</xdr:col>
      <xdr:colOff>1933575</xdr:colOff>
      <xdr:row>175</xdr:row>
      <xdr:rowOff>9525</xdr:rowOff>
    </xdr:from>
    <xdr:ext cx="0" cy="295275"/>
    <xdr:pic>
      <xdr:nvPicPr>
        <xdr:cNvPr id="1483" name="ctl00_logoimage" descr="Danfoss Logo"/>
        <xdr:cNvPicPr>
          <a:picLocks noChangeAspect="1" noChangeArrowheads="1"/>
        </xdr:cNvPicPr>
      </xdr:nvPicPr>
      <xdr:blipFill>
        <a:blip r:embed="rId1"/>
        <a:srcRect/>
        <a:stretch>
          <a:fillRect/>
        </a:stretch>
      </xdr:blipFill>
      <xdr:spPr>
        <a:xfrm>
          <a:off x="2619375" y="33560385"/>
          <a:ext cx="0" cy="295275"/>
        </a:xfrm>
        <a:prstGeom prst="rect">
          <a:avLst/>
        </a:prstGeom>
        <a:noFill/>
        <a:ln w="9525">
          <a:noFill/>
          <a:miter lim="800000"/>
          <a:headEnd/>
          <a:tailEnd/>
        </a:ln>
      </xdr:spPr>
    </xdr:pic>
    <xdr:clientData/>
  </xdr:oneCellAnchor>
  <xdr:oneCellAnchor>
    <xdr:from>
      <xdr:col>1</xdr:col>
      <xdr:colOff>1933575</xdr:colOff>
      <xdr:row>176</xdr:row>
      <xdr:rowOff>9525</xdr:rowOff>
    </xdr:from>
    <xdr:ext cx="0" cy="295275"/>
    <xdr:pic>
      <xdr:nvPicPr>
        <xdr:cNvPr id="1484" name="ctl00_logoimage" descr="Danfoss Logo"/>
        <xdr:cNvPicPr>
          <a:picLocks noChangeAspect="1" noChangeArrowheads="1"/>
        </xdr:cNvPicPr>
      </xdr:nvPicPr>
      <xdr:blipFill>
        <a:blip r:embed="rId1"/>
        <a:srcRect/>
        <a:stretch>
          <a:fillRect/>
        </a:stretch>
      </xdr:blipFill>
      <xdr:spPr>
        <a:xfrm>
          <a:off x="2619375" y="33817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1485"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1486"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1487"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1488"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1489"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1490"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1491"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1492"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1493"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0</xdr:rowOff>
    </xdr:from>
    <xdr:ext cx="0" cy="295275"/>
    <xdr:pic>
      <xdr:nvPicPr>
        <xdr:cNvPr id="1494" name="ctl00_logoimage" descr="Danfoss Logo"/>
        <xdr:cNvPicPr>
          <a:picLocks noChangeAspect="1" noChangeArrowheads="1"/>
        </xdr:cNvPicPr>
      </xdr:nvPicPr>
      <xdr:blipFill>
        <a:blip r:embed="rId1"/>
        <a:srcRect/>
        <a:stretch>
          <a:fillRect/>
        </a:stretch>
      </xdr:blipFill>
      <xdr:spPr>
        <a:xfrm>
          <a:off x="2619375" y="34198560"/>
          <a:ext cx="0" cy="295275"/>
        </a:xfrm>
        <a:prstGeom prst="rect">
          <a:avLst/>
        </a:prstGeom>
        <a:noFill/>
        <a:ln w="9525">
          <a:noFill/>
          <a:miter lim="800000"/>
          <a:headEnd/>
          <a:tailEnd/>
        </a:ln>
      </xdr:spPr>
    </xdr:pic>
    <xdr:clientData/>
  </xdr:oneCellAnchor>
  <xdr:oneCellAnchor>
    <xdr:from>
      <xdr:col>1</xdr:col>
      <xdr:colOff>1933575</xdr:colOff>
      <xdr:row>177</xdr:row>
      <xdr:rowOff>9525</xdr:rowOff>
    </xdr:from>
    <xdr:ext cx="0" cy="295275"/>
    <xdr:pic>
      <xdr:nvPicPr>
        <xdr:cNvPr id="1495" name="ctl00_logoimage" descr="Danfoss Logo"/>
        <xdr:cNvPicPr>
          <a:picLocks noChangeAspect="1" noChangeArrowheads="1"/>
        </xdr:cNvPicPr>
      </xdr:nvPicPr>
      <xdr:blipFill>
        <a:blip r:embed="rId1"/>
        <a:srcRect/>
        <a:stretch>
          <a:fillRect/>
        </a:stretch>
      </xdr:blipFill>
      <xdr:spPr>
        <a:xfrm>
          <a:off x="2619375" y="34208085"/>
          <a:ext cx="0" cy="295275"/>
        </a:xfrm>
        <a:prstGeom prst="rect">
          <a:avLst/>
        </a:prstGeom>
        <a:noFill/>
        <a:ln w="9525">
          <a:noFill/>
          <a:miter lim="800000"/>
          <a:headEnd/>
          <a:tailEnd/>
        </a:ln>
      </xdr:spPr>
    </xdr:pic>
    <xdr:clientData/>
  </xdr:oneCellAnchor>
  <xdr:oneCellAnchor>
    <xdr:from>
      <xdr:col>1</xdr:col>
      <xdr:colOff>1933575</xdr:colOff>
      <xdr:row>178</xdr:row>
      <xdr:rowOff>9525</xdr:rowOff>
    </xdr:from>
    <xdr:ext cx="0" cy="295275"/>
    <xdr:pic>
      <xdr:nvPicPr>
        <xdr:cNvPr id="1496" name="ctl00_logoimage" descr="Danfoss Logo"/>
        <xdr:cNvPicPr>
          <a:picLocks noChangeAspect="1" noChangeArrowheads="1"/>
        </xdr:cNvPicPr>
      </xdr:nvPicPr>
      <xdr:blipFill>
        <a:blip r:embed="rId1"/>
        <a:srcRect/>
        <a:stretch>
          <a:fillRect/>
        </a:stretch>
      </xdr:blipFill>
      <xdr:spPr>
        <a:xfrm>
          <a:off x="2619375" y="34350960"/>
          <a:ext cx="0" cy="295275"/>
        </a:xfrm>
        <a:prstGeom prst="rect">
          <a:avLst/>
        </a:prstGeom>
        <a:noFill/>
        <a:ln w="9525">
          <a:noFill/>
          <a:miter lim="800000"/>
          <a:headEnd/>
          <a:tailEnd/>
        </a:ln>
      </xdr:spPr>
    </xdr:pic>
    <xdr:clientData/>
  </xdr:oneCellAnchor>
  <xdr:oneCellAnchor>
    <xdr:from>
      <xdr:col>1</xdr:col>
      <xdr:colOff>1933575</xdr:colOff>
      <xdr:row>179</xdr:row>
      <xdr:rowOff>9525</xdr:rowOff>
    </xdr:from>
    <xdr:ext cx="0" cy="295275"/>
    <xdr:pic>
      <xdr:nvPicPr>
        <xdr:cNvPr id="1497" name="ctl00_logoimage" descr="Danfoss Logo"/>
        <xdr:cNvPicPr>
          <a:picLocks noChangeAspect="1" noChangeArrowheads="1"/>
        </xdr:cNvPicPr>
      </xdr:nvPicPr>
      <xdr:blipFill>
        <a:blip r:embed="rId1"/>
        <a:srcRect/>
        <a:stretch>
          <a:fillRect/>
        </a:stretch>
      </xdr:blipFill>
      <xdr:spPr>
        <a:xfrm>
          <a:off x="2619375" y="34493835"/>
          <a:ext cx="0" cy="295275"/>
        </a:xfrm>
        <a:prstGeom prst="rect">
          <a:avLst/>
        </a:prstGeom>
        <a:noFill/>
        <a:ln w="9525">
          <a:noFill/>
          <a:miter lim="800000"/>
          <a:headEnd/>
          <a:tailEnd/>
        </a:ln>
      </xdr:spPr>
    </xdr:pic>
    <xdr:clientData/>
  </xdr:oneCellAnchor>
  <xdr:oneCellAnchor>
    <xdr:from>
      <xdr:col>1</xdr:col>
      <xdr:colOff>1933575</xdr:colOff>
      <xdr:row>180</xdr:row>
      <xdr:rowOff>9525</xdr:rowOff>
    </xdr:from>
    <xdr:ext cx="0" cy="295275"/>
    <xdr:pic>
      <xdr:nvPicPr>
        <xdr:cNvPr id="1498" name="ctl00_logoimage" descr="Danfoss Logo"/>
        <xdr:cNvPicPr>
          <a:picLocks noChangeAspect="1" noChangeArrowheads="1"/>
        </xdr:cNvPicPr>
      </xdr:nvPicPr>
      <xdr:blipFill>
        <a:blip r:embed="rId1"/>
        <a:srcRect/>
        <a:stretch>
          <a:fillRect/>
        </a:stretch>
      </xdr:blipFill>
      <xdr:spPr>
        <a:xfrm>
          <a:off x="2619375" y="34636710"/>
          <a:ext cx="0" cy="295275"/>
        </a:xfrm>
        <a:prstGeom prst="rect">
          <a:avLst/>
        </a:prstGeom>
        <a:noFill/>
        <a:ln w="9525">
          <a:noFill/>
          <a:miter lim="800000"/>
          <a:headEnd/>
          <a:tailEnd/>
        </a:ln>
      </xdr:spPr>
    </xdr:pic>
    <xdr:clientData/>
  </xdr:oneCellAnchor>
  <xdr:oneCellAnchor>
    <xdr:from>
      <xdr:col>1</xdr:col>
      <xdr:colOff>1933575</xdr:colOff>
      <xdr:row>181</xdr:row>
      <xdr:rowOff>0</xdr:rowOff>
    </xdr:from>
    <xdr:ext cx="0" cy="295275"/>
    <xdr:pic>
      <xdr:nvPicPr>
        <xdr:cNvPr id="1499" name="ctl00_logoimage" descr="Danfoss Logo"/>
        <xdr:cNvPicPr>
          <a:picLocks noChangeAspect="1" noChangeArrowheads="1"/>
        </xdr:cNvPicPr>
      </xdr:nvPicPr>
      <xdr:blipFill>
        <a:blip r:embed="rId1"/>
        <a:srcRect/>
        <a:stretch>
          <a:fillRect/>
        </a:stretch>
      </xdr:blipFill>
      <xdr:spPr>
        <a:xfrm>
          <a:off x="2619375" y="34770060"/>
          <a:ext cx="0" cy="295275"/>
        </a:xfrm>
        <a:prstGeom prst="rect">
          <a:avLst/>
        </a:prstGeom>
        <a:noFill/>
        <a:ln w="9525">
          <a:noFill/>
          <a:miter lim="800000"/>
          <a:headEnd/>
          <a:tailEnd/>
        </a:ln>
      </xdr:spPr>
    </xdr:pic>
    <xdr:clientData/>
  </xdr:oneCellAnchor>
  <xdr:oneCellAnchor>
    <xdr:from>
      <xdr:col>1</xdr:col>
      <xdr:colOff>1933575</xdr:colOff>
      <xdr:row>181</xdr:row>
      <xdr:rowOff>0</xdr:rowOff>
    </xdr:from>
    <xdr:ext cx="0" cy="295275"/>
    <xdr:pic>
      <xdr:nvPicPr>
        <xdr:cNvPr id="1500" name="ctl00_logoimage" descr="Danfoss Logo"/>
        <xdr:cNvPicPr>
          <a:picLocks noChangeAspect="1" noChangeArrowheads="1"/>
        </xdr:cNvPicPr>
      </xdr:nvPicPr>
      <xdr:blipFill>
        <a:blip r:embed="rId1"/>
        <a:srcRect/>
        <a:stretch>
          <a:fillRect/>
        </a:stretch>
      </xdr:blipFill>
      <xdr:spPr>
        <a:xfrm>
          <a:off x="2619375" y="34770060"/>
          <a:ext cx="0" cy="295275"/>
        </a:xfrm>
        <a:prstGeom prst="rect">
          <a:avLst/>
        </a:prstGeom>
        <a:noFill/>
        <a:ln w="9525">
          <a:noFill/>
          <a:miter lim="800000"/>
          <a:headEnd/>
          <a:tailEnd/>
        </a:ln>
      </xdr:spPr>
    </xdr:pic>
    <xdr:clientData/>
  </xdr:oneCellAnchor>
  <xdr:oneCellAnchor>
    <xdr:from>
      <xdr:col>1</xdr:col>
      <xdr:colOff>1933575</xdr:colOff>
      <xdr:row>181</xdr:row>
      <xdr:rowOff>0</xdr:rowOff>
    </xdr:from>
    <xdr:ext cx="0" cy="295275"/>
    <xdr:pic>
      <xdr:nvPicPr>
        <xdr:cNvPr id="1501" name="ctl00_logoimage" descr="Danfoss Logo"/>
        <xdr:cNvPicPr>
          <a:picLocks noChangeAspect="1" noChangeArrowheads="1"/>
        </xdr:cNvPicPr>
      </xdr:nvPicPr>
      <xdr:blipFill>
        <a:blip r:embed="rId1"/>
        <a:srcRect/>
        <a:stretch>
          <a:fillRect/>
        </a:stretch>
      </xdr:blipFill>
      <xdr:spPr>
        <a:xfrm>
          <a:off x="2619375" y="34770060"/>
          <a:ext cx="0" cy="295275"/>
        </a:xfrm>
        <a:prstGeom prst="rect">
          <a:avLst/>
        </a:prstGeom>
        <a:noFill/>
        <a:ln w="9525">
          <a:noFill/>
          <a:miter lim="800000"/>
          <a:headEnd/>
          <a:tailEnd/>
        </a:ln>
      </xdr:spPr>
    </xdr:pic>
    <xdr:clientData/>
  </xdr:oneCellAnchor>
  <xdr:oneCellAnchor>
    <xdr:from>
      <xdr:col>1</xdr:col>
      <xdr:colOff>1933575</xdr:colOff>
      <xdr:row>181</xdr:row>
      <xdr:rowOff>9525</xdr:rowOff>
    </xdr:from>
    <xdr:ext cx="0" cy="295275"/>
    <xdr:pic>
      <xdr:nvPicPr>
        <xdr:cNvPr id="1502" name="ctl00_logoimage" descr="Danfoss Logo"/>
        <xdr:cNvPicPr>
          <a:picLocks noChangeAspect="1" noChangeArrowheads="1"/>
        </xdr:cNvPicPr>
      </xdr:nvPicPr>
      <xdr:blipFill>
        <a:blip r:embed="rId1"/>
        <a:srcRect/>
        <a:stretch>
          <a:fillRect/>
        </a:stretch>
      </xdr:blipFill>
      <xdr:spPr>
        <a:xfrm>
          <a:off x="2619375" y="34779585"/>
          <a:ext cx="0" cy="295275"/>
        </a:xfrm>
        <a:prstGeom prst="rect">
          <a:avLst/>
        </a:prstGeom>
        <a:noFill/>
        <a:ln w="9525">
          <a:noFill/>
          <a:miter lim="800000"/>
          <a:headEnd/>
          <a:tailEnd/>
        </a:ln>
      </xdr:spPr>
    </xdr:pic>
    <xdr:clientData/>
  </xdr:oneCellAnchor>
  <xdr:oneCellAnchor>
    <xdr:from>
      <xdr:col>1</xdr:col>
      <xdr:colOff>1933575</xdr:colOff>
      <xdr:row>182</xdr:row>
      <xdr:rowOff>9525</xdr:rowOff>
    </xdr:from>
    <xdr:ext cx="0" cy="295275"/>
    <xdr:pic>
      <xdr:nvPicPr>
        <xdr:cNvPr id="1503" name="ctl00_logoimage" descr="Danfoss Logo"/>
        <xdr:cNvPicPr>
          <a:picLocks noChangeAspect="1" noChangeArrowheads="1"/>
        </xdr:cNvPicPr>
      </xdr:nvPicPr>
      <xdr:blipFill>
        <a:blip r:embed="rId1"/>
        <a:srcRect/>
        <a:stretch>
          <a:fillRect/>
        </a:stretch>
      </xdr:blipFill>
      <xdr:spPr>
        <a:xfrm>
          <a:off x="2619375" y="35132010"/>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1504"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1505"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9525</xdr:rowOff>
    </xdr:from>
    <xdr:ext cx="0" cy="295275"/>
    <xdr:pic>
      <xdr:nvPicPr>
        <xdr:cNvPr id="1506" name="ctl00_logoimage" descr="Danfoss Logo"/>
        <xdr:cNvPicPr>
          <a:picLocks noChangeAspect="1" noChangeArrowheads="1"/>
        </xdr:cNvPicPr>
      </xdr:nvPicPr>
      <xdr:blipFill>
        <a:blip r:embed="rId1"/>
        <a:srcRect/>
        <a:stretch>
          <a:fillRect/>
        </a:stretch>
      </xdr:blipFill>
      <xdr:spPr>
        <a:xfrm>
          <a:off x="2619375" y="35474910"/>
          <a:ext cx="0" cy="295275"/>
        </a:xfrm>
        <a:prstGeom prst="rect">
          <a:avLst/>
        </a:prstGeom>
        <a:noFill/>
        <a:ln w="9525">
          <a:noFill/>
          <a:miter lim="800000"/>
          <a:headEnd/>
          <a:tailEnd/>
        </a:ln>
      </xdr:spPr>
    </xdr:pic>
    <xdr:clientData/>
  </xdr:oneCellAnchor>
  <xdr:oneCellAnchor>
    <xdr:from>
      <xdr:col>1</xdr:col>
      <xdr:colOff>1933575</xdr:colOff>
      <xdr:row>184</xdr:row>
      <xdr:rowOff>9525</xdr:rowOff>
    </xdr:from>
    <xdr:ext cx="0" cy="295275"/>
    <xdr:pic>
      <xdr:nvPicPr>
        <xdr:cNvPr id="1507" name="ctl00_logoimage" descr="Danfoss Logo"/>
        <xdr:cNvPicPr>
          <a:picLocks noChangeAspect="1" noChangeArrowheads="1"/>
        </xdr:cNvPicPr>
      </xdr:nvPicPr>
      <xdr:blipFill>
        <a:blip r:embed="rId1"/>
        <a:srcRect/>
        <a:stretch>
          <a:fillRect/>
        </a:stretch>
      </xdr:blipFill>
      <xdr:spPr>
        <a:xfrm>
          <a:off x="2619375" y="3561778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1508"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1509"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1510"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9525</xdr:rowOff>
    </xdr:from>
    <xdr:ext cx="0" cy="295275"/>
    <xdr:pic>
      <xdr:nvPicPr>
        <xdr:cNvPr id="1511" name="ctl00_logoimage" descr="Danfoss Logo"/>
        <xdr:cNvPicPr>
          <a:picLocks noChangeAspect="1" noChangeArrowheads="1"/>
        </xdr:cNvPicPr>
      </xdr:nvPicPr>
      <xdr:blipFill>
        <a:blip r:embed="rId1"/>
        <a:srcRect/>
        <a:stretch>
          <a:fillRect/>
        </a:stretch>
      </xdr:blipFill>
      <xdr:spPr>
        <a:xfrm>
          <a:off x="2619375" y="35760660"/>
          <a:ext cx="0" cy="295275"/>
        </a:xfrm>
        <a:prstGeom prst="rect">
          <a:avLst/>
        </a:prstGeom>
        <a:noFill/>
        <a:ln w="9525">
          <a:noFill/>
          <a:miter lim="800000"/>
          <a:headEnd/>
          <a:tailEnd/>
        </a:ln>
      </xdr:spPr>
    </xdr:pic>
    <xdr:clientData/>
  </xdr:oneCellAnchor>
  <xdr:oneCellAnchor>
    <xdr:from>
      <xdr:col>1</xdr:col>
      <xdr:colOff>1933575</xdr:colOff>
      <xdr:row>186</xdr:row>
      <xdr:rowOff>9525</xdr:rowOff>
    </xdr:from>
    <xdr:ext cx="0" cy="295275"/>
    <xdr:pic>
      <xdr:nvPicPr>
        <xdr:cNvPr id="1512" name="ctl00_logoimage" descr="Danfoss Logo"/>
        <xdr:cNvPicPr>
          <a:picLocks noChangeAspect="1" noChangeArrowheads="1"/>
        </xdr:cNvPicPr>
      </xdr:nvPicPr>
      <xdr:blipFill>
        <a:blip r:embed="rId1"/>
        <a:srcRect/>
        <a:stretch>
          <a:fillRect/>
        </a:stretch>
      </xdr:blipFill>
      <xdr:spPr>
        <a:xfrm>
          <a:off x="2619375" y="35903535"/>
          <a:ext cx="0" cy="295275"/>
        </a:xfrm>
        <a:prstGeom prst="rect">
          <a:avLst/>
        </a:prstGeom>
        <a:noFill/>
        <a:ln w="9525">
          <a:noFill/>
          <a:miter lim="800000"/>
          <a:headEnd/>
          <a:tailEnd/>
        </a:ln>
      </xdr:spPr>
    </xdr:pic>
    <xdr:clientData/>
  </xdr:oneCellAnchor>
  <xdr:oneCellAnchor>
    <xdr:from>
      <xdr:col>1</xdr:col>
      <xdr:colOff>1933575</xdr:colOff>
      <xdr:row>186</xdr:row>
      <xdr:rowOff>9525</xdr:rowOff>
    </xdr:from>
    <xdr:ext cx="0" cy="295275"/>
    <xdr:pic>
      <xdr:nvPicPr>
        <xdr:cNvPr id="1513" name="ctl00_logoimage" descr="Danfoss Logo"/>
        <xdr:cNvPicPr>
          <a:picLocks noChangeAspect="1" noChangeArrowheads="1"/>
        </xdr:cNvPicPr>
      </xdr:nvPicPr>
      <xdr:blipFill>
        <a:blip r:embed="rId1"/>
        <a:srcRect/>
        <a:stretch>
          <a:fillRect/>
        </a:stretch>
      </xdr:blipFill>
      <xdr:spPr>
        <a:xfrm>
          <a:off x="2619375" y="3590353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1514"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1515"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1516"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1517"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1518"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1519"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1520"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1521"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1522"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1523"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1524"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1525"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188</xdr:row>
      <xdr:rowOff>0</xdr:rowOff>
    </xdr:from>
    <xdr:ext cx="0" cy="295275"/>
    <xdr:pic>
      <xdr:nvPicPr>
        <xdr:cNvPr id="1526" name="ctl00_logoimage" descr="Danfoss Logo"/>
        <xdr:cNvPicPr>
          <a:picLocks noChangeAspect="1" noChangeArrowheads="1"/>
        </xdr:cNvPicPr>
      </xdr:nvPicPr>
      <xdr:blipFill>
        <a:blip r:embed="rId1"/>
        <a:srcRect/>
        <a:stretch>
          <a:fillRect/>
        </a:stretch>
      </xdr:blipFill>
      <xdr:spPr>
        <a:xfrm>
          <a:off x="2619375" y="36179760"/>
          <a:ext cx="0" cy="295275"/>
        </a:xfrm>
        <a:prstGeom prst="rect">
          <a:avLst/>
        </a:prstGeom>
        <a:noFill/>
        <a:ln w="9525">
          <a:noFill/>
          <a:miter lim="800000"/>
          <a:headEnd/>
          <a:tailEnd/>
        </a:ln>
      </xdr:spPr>
    </xdr:pic>
    <xdr:clientData/>
  </xdr:oneCellAnchor>
  <xdr:oneCellAnchor>
    <xdr:from>
      <xdr:col>1</xdr:col>
      <xdr:colOff>1933575</xdr:colOff>
      <xdr:row>188</xdr:row>
      <xdr:rowOff>9525</xdr:rowOff>
    </xdr:from>
    <xdr:ext cx="0" cy="295275"/>
    <xdr:pic>
      <xdr:nvPicPr>
        <xdr:cNvPr id="1527" name="ctl00_logoimage" descr="Danfoss Logo"/>
        <xdr:cNvPicPr>
          <a:picLocks noChangeAspect="1" noChangeArrowheads="1"/>
        </xdr:cNvPicPr>
      </xdr:nvPicPr>
      <xdr:blipFill>
        <a:blip r:embed="rId1"/>
        <a:srcRect/>
        <a:stretch>
          <a:fillRect/>
        </a:stretch>
      </xdr:blipFill>
      <xdr:spPr>
        <a:xfrm>
          <a:off x="2619375" y="36189285"/>
          <a:ext cx="0" cy="295275"/>
        </a:xfrm>
        <a:prstGeom prst="rect">
          <a:avLst/>
        </a:prstGeom>
        <a:noFill/>
        <a:ln w="9525">
          <a:noFill/>
          <a:miter lim="800000"/>
          <a:headEnd/>
          <a:tailEnd/>
        </a:ln>
      </xdr:spPr>
    </xdr:pic>
    <xdr:clientData/>
  </xdr:oneCellAnchor>
  <xdr:oneCellAnchor>
    <xdr:from>
      <xdr:col>1</xdr:col>
      <xdr:colOff>1933575</xdr:colOff>
      <xdr:row>189</xdr:row>
      <xdr:rowOff>0</xdr:rowOff>
    </xdr:from>
    <xdr:ext cx="0" cy="295275"/>
    <xdr:pic>
      <xdr:nvPicPr>
        <xdr:cNvPr id="1528" name="ctl00_logoimage" descr="Danfoss Logo"/>
        <xdr:cNvPicPr>
          <a:picLocks noChangeAspect="1" noChangeArrowheads="1"/>
        </xdr:cNvPicPr>
      </xdr:nvPicPr>
      <xdr:blipFill>
        <a:blip r:embed="rId1"/>
        <a:srcRect/>
        <a:stretch>
          <a:fillRect/>
        </a:stretch>
      </xdr:blipFill>
      <xdr:spPr>
        <a:xfrm>
          <a:off x="2619375" y="36322635"/>
          <a:ext cx="0" cy="295275"/>
        </a:xfrm>
        <a:prstGeom prst="rect">
          <a:avLst/>
        </a:prstGeom>
        <a:noFill/>
        <a:ln w="9525">
          <a:noFill/>
          <a:miter lim="800000"/>
          <a:headEnd/>
          <a:tailEnd/>
        </a:ln>
      </xdr:spPr>
    </xdr:pic>
    <xdr:clientData/>
  </xdr:oneCellAnchor>
  <xdr:oneCellAnchor>
    <xdr:from>
      <xdr:col>1</xdr:col>
      <xdr:colOff>1933575</xdr:colOff>
      <xdr:row>189</xdr:row>
      <xdr:rowOff>9525</xdr:rowOff>
    </xdr:from>
    <xdr:ext cx="0" cy="295275"/>
    <xdr:pic>
      <xdr:nvPicPr>
        <xdr:cNvPr id="1529" name="ctl00_logoimage" descr="Danfoss Logo"/>
        <xdr:cNvPicPr>
          <a:picLocks noChangeAspect="1" noChangeArrowheads="1"/>
        </xdr:cNvPicPr>
      </xdr:nvPicPr>
      <xdr:blipFill>
        <a:blip r:embed="rId1"/>
        <a:srcRect/>
        <a:stretch>
          <a:fillRect/>
        </a:stretch>
      </xdr:blipFill>
      <xdr:spPr>
        <a:xfrm>
          <a:off x="2619375" y="36332160"/>
          <a:ext cx="0" cy="295275"/>
        </a:xfrm>
        <a:prstGeom prst="rect">
          <a:avLst/>
        </a:prstGeom>
        <a:noFill/>
        <a:ln w="9525">
          <a:noFill/>
          <a:miter lim="800000"/>
          <a:headEnd/>
          <a:tailEnd/>
        </a:ln>
      </xdr:spPr>
    </xdr:pic>
    <xdr:clientData/>
  </xdr:oneCellAnchor>
  <xdr:oneCellAnchor>
    <xdr:from>
      <xdr:col>1</xdr:col>
      <xdr:colOff>1933575</xdr:colOff>
      <xdr:row>190</xdr:row>
      <xdr:rowOff>0</xdr:rowOff>
    </xdr:from>
    <xdr:ext cx="0" cy="295275"/>
    <xdr:pic>
      <xdr:nvPicPr>
        <xdr:cNvPr id="1530" name="ctl00_logoimage" descr="Danfoss Logo"/>
        <xdr:cNvPicPr>
          <a:picLocks noChangeAspect="1" noChangeArrowheads="1"/>
        </xdr:cNvPicPr>
      </xdr:nvPicPr>
      <xdr:blipFill>
        <a:blip r:embed="rId1"/>
        <a:srcRect/>
        <a:stretch>
          <a:fillRect/>
        </a:stretch>
      </xdr:blipFill>
      <xdr:spPr>
        <a:xfrm>
          <a:off x="2619375" y="36465510"/>
          <a:ext cx="0" cy="295275"/>
        </a:xfrm>
        <a:prstGeom prst="rect">
          <a:avLst/>
        </a:prstGeom>
        <a:noFill/>
        <a:ln w="9525">
          <a:noFill/>
          <a:miter lim="800000"/>
          <a:headEnd/>
          <a:tailEnd/>
        </a:ln>
      </xdr:spPr>
    </xdr:pic>
    <xdr:clientData/>
  </xdr:oneCellAnchor>
  <xdr:oneCellAnchor>
    <xdr:from>
      <xdr:col>1</xdr:col>
      <xdr:colOff>1933575</xdr:colOff>
      <xdr:row>190</xdr:row>
      <xdr:rowOff>9525</xdr:rowOff>
    </xdr:from>
    <xdr:ext cx="0" cy="295275"/>
    <xdr:pic>
      <xdr:nvPicPr>
        <xdr:cNvPr id="1531" name="ctl00_logoimage" descr="Danfoss Logo"/>
        <xdr:cNvPicPr>
          <a:picLocks noChangeAspect="1" noChangeArrowheads="1"/>
        </xdr:cNvPicPr>
      </xdr:nvPicPr>
      <xdr:blipFill>
        <a:blip r:embed="rId1"/>
        <a:srcRect/>
        <a:stretch>
          <a:fillRect/>
        </a:stretch>
      </xdr:blipFill>
      <xdr:spPr>
        <a:xfrm>
          <a:off x="2619375" y="36475035"/>
          <a:ext cx="0" cy="295275"/>
        </a:xfrm>
        <a:prstGeom prst="rect">
          <a:avLst/>
        </a:prstGeom>
        <a:noFill/>
        <a:ln w="9525">
          <a:noFill/>
          <a:miter lim="800000"/>
          <a:headEnd/>
          <a:tailEnd/>
        </a:ln>
      </xdr:spPr>
    </xdr:pic>
    <xdr:clientData/>
  </xdr:oneCellAnchor>
  <xdr:oneCellAnchor>
    <xdr:from>
      <xdr:col>1</xdr:col>
      <xdr:colOff>1933575</xdr:colOff>
      <xdr:row>191</xdr:row>
      <xdr:rowOff>0</xdr:rowOff>
    </xdr:from>
    <xdr:ext cx="0" cy="295275"/>
    <xdr:pic>
      <xdr:nvPicPr>
        <xdr:cNvPr id="1532" name="ctl00_logoimage" descr="Danfoss Logo"/>
        <xdr:cNvPicPr>
          <a:picLocks noChangeAspect="1" noChangeArrowheads="1"/>
        </xdr:cNvPicPr>
      </xdr:nvPicPr>
      <xdr:blipFill>
        <a:blip r:embed="rId1"/>
        <a:srcRect/>
        <a:stretch>
          <a:fillRect/>
        </a:stretch>
      </xdr:blipFill>
      <xdr:spPr>
        <a:xfrm>
          <a:off x="2619375" y="36608385"/>
          <a:ext cx="0" cy="295275"/>
        </a:xfrm>
        <a:prstGeom prst="rect">
          <a:avLst/>
        </a:prstGeom>
        <a:noFill/>
        <a:ln w="9525">
          <a:noFill/>
          <a:miter lim="800000"/>
          <a:headEnd/>
          <a:tailEnd/>
        </a:ln>
      </xdr:spPr>
    </xdr:pic>
    <xdr:clientData/>
  </xdr:oneCellAnchor>
  <xdr:oneCellAnchor>
    <xdr:from>
      <xdr:col>1</xdr:col>
      <xdr:colOff>1933575</xdr:colOff>
      <xdr:row>191</xdr:row>
      <xdr:rowOff>9525</xdr:rowOff>
    </xdr:from>
    <xdr:ext cx="0" cy="295275"/>
    <xdr:pic>
      <xdr:nvPicPr>
        <xdr:cNvPr id="1533" name="ctl00_logoimage" descr="Danfoss Logo"/>
        <xdr:cNvPicPr>
          <a:picLocks noChangeAspect="1" noChangeArrowheads="1"/>
        </xdr:cNvPicPr>
      </xdr:nvPicPr>
      <xdr:blipFill>
        <a:blip r:embed="rId1"/>
        <a:srcRect/>
        <a:stretch>
          <a:fillRect/>
        </a:stretch>
      </xdr:blipFill>
      <xdr:spPr>
        <a:xfrm>
          <a:off x="2619375" y="36617910"/>
          <a:ext cx="0" cy="295275"/>
        </a:xfrm>
        <a:prstGeom prst="rect">
          <a:avLst/>
        </a:prstGeom>
        <a:noFill/>
        <a:ln w="9525">
          <a:noFill/>
          <a:miter lim="800000"/>
          <a:headEnd/>
          <a:tailEnd/>
        </a:ln>
      </xdr:spPr>
    </xdr:pic>
    <xdr:clientData/>
  </xdr:oneCellAnchor>
  <xdr:oneCellAnchor>
    <xdr:from>
      <xdr:col>1</xdr:col>
      <xdr:colOff>1933575</xdr:colOff>
      <xdr:row>192</xdr:row>
      <xdr:rowOff>9525</xdr:rowOff>
    </xdr:from>
    <xdr:ext cx="0" cy="295275"/>
    <xdr:pic>
      <xdr:nvPicPr>
        <xdr:cNvPr id="1534" name="ctl00_logoimage" descr="Danfoss Logo"/>
        <xdr:cNvPicPr>
          <a:picLocks noChangeAspect="1" noChangeArrowheads="1"/>
        </xdr:cNvPicPr>
      </xdr:nvPicPr>
      <xdr:blipFill>
        <a:blip r:embed="rId1"/>
        <a:srcRect/>
        <a:stretch>
          <a:fillRect/>
        </a:stretch>
      </xdr:blipFill>
      <xdr:spPr>
        <a:xfrm>
          <a:off x="2619375" y="36760785"/>
          <a:ext cx="0" cy="295275"/>
        </a:xfrm>
        <a:prstGeom prst="rect">
          <a:avLst/>
        </a:prstGeom>
        <a:noFill/>
        <a:ln w="9525">
          <a:noFill/>
          <a:miter lim="800000"/>
          <a:headEnd/>
          <a:tailEnd/>
        </a:ln>
      </xdr:spPr>
    </xdr:pic>
    <xdr:clientData/>
  </xdr:oneCellAnchor>
  <xdr:oneCellAnchor>
    <xdr:from>
      <xdr:col>1</xdr:col>
      <xdr:colOff>1933575</xdr:colOff>
      <xdr:row>193</xdr:row>
      <xdr:rowOff>9525</xdr:rowOff>
    </xdr:from>
    <xdr:ext cx="0" cy="295275"/>
    <xdr:pic>
      <xdr:nvPicPr>
        <xdr:cNvPr id="1535" name="ctl00_logoimage" descr="Danfoss Logo"/>
        <xdr:cNvPicPr>
          <a:picLocks noChangeAspect="1" noChangeArrowheads="1"/>
        </xdr:cNvPicPr>
      </xdr:nvPicPr>
      <xdr:blipFill>
        <a:blip r:embed="rId1"/>
        <a:srcRect/>
        <a:stretch>
          <a:fillRect/>
        </a:stretch>
      </xdr:blipFill>
      <xdr:spPr>
        <a:xfrm>
          <a:off x="2619375" y="36903660"/>
          <a:ext cx="0" cy="295275"/>
        </a:xfrm>
        <a:prstGeom prst="rect">
          <a:avLst/>
        </a:prstGeom>
        <a:noFill/>
        <a:ln w="9525">
          <a:noFill/>
          <a:miter lim="800000"/>
          <a:headEnd/>
          <a:tailEnd/>
        </a:ln>
      </xdr:spPr>
    </xdr:pic>
    <xdr:clientData/>
  </xdr:oneCellAnchor>
  <xdr:oneCellAnchor>
    <xdr:from>
      <xdr:col>1</xdr:col>
      <xdr:colOff>1933575</xdr:colOff>
      <xdr:row>194</xdr:row>
      <xdr:rowOff>9525</xdr:rowOff>
    </xdr:from>
    <xdr:ext cx="0" cy="295275"/>
    <xdr:pic>
      <xdr:nvPicPr>
        <xdr:cNvPr id="1536" name="ctl00_logoimage" descr="Danfoss Logo"/>
        <xdr:cNvPicPr>
          <a:picLocks noChangeAspect="1" noChangeArrowheads="1"/>
        </xdr:cNvPicPr>
      </xdr:nvPicPr>
      <xdr:blipFill>
        <a:blip r:embed="rId1"/>
        <a:srcRect/>
        <a:stretch>
          <a:fillRect/>
        </a:stretch>
      </xdr:blipFill>
      <xdr:spPr>
        <a:xfrm>
          <a:off x="2619375" y="37046535"/>
          <a:ext cx="0" cy="295275"/>
        </a:xfrm>
        <a:prstGeom prst="rect">
          <a:avLst/>
        </a:prstGeom>
        <a:noFill/>
        <a:ln w="9525">
          <a:noFill/>
          <a:miter lim="800000"/>
          <a:headEnd/>
          <a:tailEnd/>
        </a:ln>
      </xdr:spPr>
    </xdr:pic>
    <xdr:clientData/>
  </xdr:oneCellAnchor>
  <xdr:oneCellAnchor>
    <xdr:from>
      <xdr:col>1</xdr:col>
      <xdr:colOff>1933575</xdr:colOff>
      <xdr:row>195</xdr:row>
      <xdr:rowOff>9525</xdr:rowOff>
    </xdr:from>
    <xdr:ext cx="0" cy="295275"/>
    <xdr:pic>
      <xdr:nvPicPr>
        <xdr:cNvPr id="1537" name="ctl00_logoimage" descr="Danfoss Logo"/>
        <xdr:cNvPicPr>
          <a:picLocks noChangeAspect="1" noChangeArrowheads="1"/>
        </xdr:cNvPicPr>
      </xdr:nvPicPr>
      <xdr:blipFill>
        <a:blip r:embed="rId1"/>
        <a:srcRect/>
        <a:stretch>
          <a:fillRect/>
        </a:stretch>
      </xdr:blipFill>
      <xdr:spPr>
        <a:xfrm>
          <a:off x="2619375" y="37189410"/>
          <a:ext cx="0" cy="295275"/>
        </a:xfrm>
        <a:prstGeom prst="rect">
          <a:avLst/>
        </a:prstGeom>
        <a:noFill/>
        <a:ln w="9525">
          <a:noFill/>
          <a:miter lim="800000"/>
          <a:headEnd/>
          <a:tailEnd/>
        </a:ln>
      </xdr:spPr>
    </xdr:pic>
    <xdr:clientData/>
  </xdr:oneCellAnchor>
  <xdr:oneCellAnchor>
    <xdr:from>
      <xdr:col>1</xdr:col>
      <xdr:colOff>1933575</xdr:colOff>
      <xdr:row>196</xdr:row>
      <xdr:rowOff>9525</xdr:rowOff>
    </xdr:from>
    <xdr:ext cx="0" cy="295275"/>
    <xdr:pic>
      <xdr:nvPicPr>
        <xdr:cNvPr id="1538" name="ctl00_logoimage" descr="Danfoss Logo"/>
        <xdr:cNvPicPr>
          <a:picLocks noChangeAspect="1" noChangeArrowheads="1"/>
        </xdr:cNvPicPr>
      </xdr:nvPicPr>
      <xdr:blipFill>
        <a:blip r:embed="rId1"/>
        <a:srcRect/>
        <a:stretch>
          <a:fillRect/>
        </a:stretch>
      </xdr:blipFill>
      <xdr:spPr>
        <a:xfrm>
          <a:off x="2619375" y="37332285"/>
          <a:ext cx="0" cy="295275"/>
        </a:xfrm>
        <a:prstGeom prst="rect">
          <a:avLst/>
        </a:prstGeom>
        <a:noFill/>
        <a:ln w="9525">
          <a:noFill/>
          <a:miter lim="800000"/>
          <a:headEnd/>
          <a:tailEnd/>
        </a:ln>
      </xdr:spPr>
    </xdr:pic>
    <xdr:clientData/>
  </xdr:oneCellAnchor>
  <xdr:oneCellAnchor>
    <xdr:from>
      <xdr:col>1</xdr:col>
      <xdr:colOff>1933575</xdr:colOff>
      <xdr:row>197</xdr:row>
      <xdr:rowOff>9525</xdr:rowOff>
    </xdr:from>
    <xdr:ext cx="0" cy="295275"/>
    <xdr:pic>
      <xdr:nvPicPr>
        <xdr:cNvPr id="1539" name="ctl00_logoimage" descr="Danfoss Logo"/>
        <xdr:cNvPicPr>
          <a:picLocks noChangeAspect="1" noChangeArrowheads="1"/>
        </xdr:cNvPicPr>
      </xdr:nvPicPr>
      <xdr:blipFill>
        <a:blip r:embed="rId1"/>
        <a:srcRect/>
        <a:stretch>
          <a:fillRect/>
        </a:stretch>
      </xdr:blipFill>
      <xdr:spPr>
        <a:xfrm>
          <a:off x="2619375" y="37475160"/>
          <a:ext cx="0" cy="295275"/>
        </a:xfrm>
        <a:prstGeom prst="rect">
          <a:avLst/>
        </a:prstGeom>
        <a:noFill/>
        <a:ln w="9525">
          <a:noFill/>
          <a:miter lim="800000"/>
          <a:headEnd/>
          <a:tailEnd/>
        </a:ln>
      </xdr:spPr>
    </xdr:pic>
    <xdr:clientData/>
  </xdr:oneCellAnchor>
  <xdr:oneCellAnchor>
    <xdr:from>
      <xdr:col>1</xdr:col>
      <xdr:colOff>1933575</xdr:colOff>
      <xdr:row>198</xdr:row>
      <xdr:rowOff>9525</xdr:rowOff>
    </xdr:from>
    <xdr:ext cx="0" cy="295275"/>
    <xdr:pic>
      <xdr:nvPicPr>
        <xdr:cNvPr id="1540" name="ctl00_logoimage" descr="Danfoss Logo"/>
        <xdr:cNvPicPr>
          <a:picLocks noChangeAspect="1" noChangeArrowheads="1"/>
        </xdr:cNvPicPr>
      </xdr:nvPicPr>
      <xdr:blipFill>
        <a:blip r:embed="rId1"/>
        <a:srcRect/>
        <a:stretch>
          <a:fillRect/>
        </a:stretch>
      </xdr:blipFill>
      <xdr:spPr>
        <a:xfrm>
          <a:off x="2619375" y="37618035"/>
          <a:ext cx="0" cy="295275"/>
        </a:xfrm>
        <a:prstGeom prst="rect">
          <a:avLst/>
        </a:prstGeom>
        <a:noFill/>
        <a:ln w="9525">
          <a:noFill/>
          <a:miter lim="800000"/>
          <a:headEnd/>
          <a:tailEnd/>
        </a:ln>
      </xdr:spPr>
    </xdr:pic>
    <xdr:clientData/>
  </xdr:oneCellAnchor>
  <xdr:oneCellAnchor>
    <xdr:from>
      <xdr:col>1</xdr:col>
      <xdr:colOff>1933575</xdr:colOff>
      <xdr:row>199</xdr:row>
      <xdr:rowOff>9525</xdr:rowOff>
    </xdr:from>
    <xdr:ext cx="0" cy="295275"/>
    <xdr:pic>
      <xdr:nvPicPr>
        <xdr:cNvPr id="1541" name="ctl00_logoimage" descr="Danfoss Logo"/>
        <xdr:cNvPicPr>
          <a:picLocks noChangeAspect="1" noChangeArrowheads="1"/>
        </xdr:cNvPicPr>
      </xdr:nvPicPr>
      <xdr:blipFill>
        <a:blip r:embed="rId1"/>
        <a:srcRect/>
        <a:stretch>
          <a:fillRect/>
        </a:stretch>
      </xdr:blipFill>
      <xdr:spPr>
        <a:xfrm>
          <a:off x="2619375" y="3776091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1542"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1543"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1544"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1545"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1546"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1547"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1548"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1549"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1550"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1551"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1552"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1553"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1554"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1555"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1556"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1557"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201</xdr:row>
      <xdr:rowOff>9525</xdr:rowOff>
    </xdr:from>
    <xdr:ext cx="0" cy="295275"/>
    <xdr:pic>
      <xdr:nvPicPr>
        <xdr:cNvPr id="1558" name="ctl00_logoimage" descr="Danfoss Logo"/>
        <xdr:cNvPicPr>
          <a:picLocks noChangeAspect="1" noChangeArrowheads="1"/>
        </xdr:cNvPicPr>
      </xdr:nvPicPr>
      <xdr:blipFill>
        <a:blip r:embed="rId1"/>
        <a:srcRect/>
        <a:stretch>
          <a:fillRect/>
        </a:stretch>
      </xdr:blipFill>
      <xdr:spPr>
        <a:xfrm>
          <a:off x="2619375" y="38046660"/>
          <a:ext cx="0" cy="295275"/>
        </a:xfrm>
        <a:prstGeom prst="rect">
          <a:avLst/>
        </a:prstGeom>
        <a:noFill/>
        <a:ln w="9525">
          <a:noFill/>
          <a:miter lim="800000"/>
          <a:headEnd/>
          <a:tailEnd/>
        </a:ln>
      </xdr:spPr>
    </xdr:pic>
    <xdr:clientData/>
  </xdr:oneCellAnchor>
  <xdr:oneCellAnchor>
    <xdr:from>
      <xdr:col>1</xdr:col>
      <xdr:colOff>1933575</xdr:colOff>
      <xdr:row>201</xdr:row>
      <xdr:rowOff>9525</xdr:rowOff>
    </xdr:from>
    <xdr:ext cx="0" cy="295275"/>
    <xdr:pic>
      <xdr:nvPicPr>
        <xdr:cNvPr id="1559" name="ctl00_logoimage" descr="Danfoss Logo"/>
        <xdr:cNvPicPr>
          <a:picLocks noChangeAspect="1" noChangeArrowheads="1"/>
        </xdr:cNvPicPr>
      </xdr:nvPicPr>
      <xdr:blipFill>
        <a:blip r:embed="rId1"/>
        <a:srcRect/>
        <a:stretch>
          <a:fillRect/>
        </a:stretch>
      </xdr:blipFill>
      <xdr:spPr>
        <a:xfrm>
          <a:off x="2619375" y="38046660"/>
          <a:ext cx="0" cy="295275"/>
        </a:xfrm>
        <a:prstGeom prst="rect">
          <a:avLst/>
        </a:prstGeom>
        <a:noFill/>
        <a:ln w="9525">
          <a:noFill/>
          <a:miter lim="800000"/>
          <a:headEnd/>
          <a:tailEnd/>
        </a:ln>
      </xdr:spPr>
    </xdr:pic>
    <xdr:clientData/>
  </xdr:oneCellAnchor>
  <xdr:oneCellAnchor>
    <xdr:from>
      <xdr:col>1</xdr:col>
      <xdr:colOff>1933575</xdr:colOff>
      <xdr:row>202</xdr:row>
      <xdr:rowOff>9525</xdr:rowOff>
    </xdr:from>
    <xdr:ext cx="0" cy="295275"/>
    <xdr:pic>
      <xdr:nvPicPr>
        <xdr:cNvPr id="1560" name="ctl00_logoimage" descr="Danfoss Logo"/>
        <xdr:cNvPicPr>
          <a:picLocks noChangeAspect="1" noChangeArrowheads="1"/>
        </xdr:cNvPicPr>
      </xdr:nvPicPr>
      <xdr:blipFill>
        <a:blip r:embed="rId1"/>
        <a:srcRect/>
        <a:stretch>
          <a:fillRect/>
        </a:stretch>
      </xdr:blipFill>
      <xdr:spPr>
        <a:xfrm>
          <a:off x="2619375" y="38189535"/>
          <a:ext cx="0" cy="295275"/>
        </a:xfrm>
        <a:prstGeom prst="rect">
          <a:avLst/>
        </a:prstGeom>
        <a:noFill/>
        <a:ln w="9525">
          <a:noFill/>
          <a:miter lim="800000"/>
          <a:headEnd/>
          <a:tailEnd/>
        </a:ln>
      </xdr:spPr>
    </xdr:pic>
    <xdr:clientData/>
  </xdr:oneCellAnchor>
  <xdr:oneCellAnchor>
    <xdr:from>
      <xdr:col>1</xdr:col>
      <xdr:colOff>1933575</xdr:colOff>
      <xdr:row>203</xdr:row>
      <xdr:rowOff>9525</xdr:rowOff>
    </xdr:from>
    <xdr:ext cx="0" cy="295275"/>
    <xdr:pic>
      <xdr:nvPicPr>
        <xdr:cNvPr id="1561" name="ctl00_logoimage" descr="Danfoss Logo"/>
        <xdr:cNvPicPr>
          <a:picLocks noChangeAspect="1" noChangeArrowheads="1"/>
        </xdr:cNvPicPr>
      </xdr:nvPicPr>
      <xdr:blipFill>
        <a:blip r:embed="rId1"/>
        <a:srcRect/>
        <a:stretch>
          <a:fillRect/>
        </a:stretch>
      </xdr:blipFill>
      <xdr:spPr>
        <a:xfrm>
          <a:off x="2619375" y="38332410"/>
          <a:ext cx="0" cy="295275"/>
        </a:xfrm>
        <a:prstGeom prst="rect">
          <a:avLst/>
        </a:prstGeom>
        <a:noFill/>
        <a:ln w="9525">
          <a:noFill/>
          <a:miter lim="800000"/>
          <a:headEnd/>
          <a:tailEnd/>
        </a:ln>
      </xdr:spPr>
    </xdr:pic>
    <xdr:clientData/>
  </xdr:oneCellAnchor>
  <xdr:oneCellAnchor>
    <xdr:from>
      <xdr:col>1</xdr:col>
      <xdr:colOff>1933575</xdr:colOff>
      <xdr:row>203</xdr:row>
      <xdr:rowOff>9525</xdr:rowOff>
    </xdr:from>
    <xdr:ext cx="0" cy="295275"/>
    <xdr:pic>
      <xdr:nvPicPr>
        <xdr:cNvPr id="1562" name="ctl00_logoimage" descr="Danfoss Logo"/>
        <xdr:cNvPicPr>
          <a:picLocks noChangeAspect="1" noChangeArrowheads="1"/>
        </xdr:cNvPicPr>
      </xdr:nvPicPr>
      <xdr:blipFill>
        <a:blip r:embed="rId1"/>
        <a:srcRect/>
        <a:stretch>
          <a:fillRect/>
        </a:stretch>
      </xdr:blipFill>
      <xdr:spPr>
        <a:xfrm>
          <a:off x="2619375" y="38332410"/>
          <a:ext cx="0" cy="295275"/>
        </a:xfrm>
        <a:prstGeom prst="rect">
          <a:avLst/>
        </a:prstGeom>
        <a:noFill/>
        <a:ln w="9525">
          <a:noFill/>
          <a:miter lim="800000"/>
          <a:headEnd/>
          <a:tailEnd/>
        </a:ln>
      </xdr:spPr>
    </xdr:pic>
    <xdr:clientData/>
  </xdr:oneCellAnchor>
  <xdr:oneCellAnchor>
    <xdr:from>
      <xdr:col>1</xdr:col>
      <xdr:colOff>1933575</xdr:colOff>
      <xdr:row>204</xdr:row>
      <xdr:rowOff>9525</xdr:rowOff>
    </xdr:from>
    <xdr:ext cx="0" cy="295275"/>
    <xdr:pic>
      <xdr:nvPicPr>
        <xdr:cNvPr id="1563" name="ctl00_logoimage" descr="Danfoss Logo"/>
        <xdr:cNvPicPr>
          <a:picLocks noChangeAspect="1" noChangeArrowheads="1"/>
        </xdr:cNvPicPr>
      </xdr:nvPicPr>
      <xdr:blipFill>
        <a:blip r:embed="rId1"/>
        <a:srcRect/>
        <a:stretch>
          <a:fillRect/>
        </a:stretch>
      </xdr:blipFill>
      <xdr:spPr>
        <a:xfrm>
          <a:off x="2619375" y="38475285"/>
          <a:ext cx="0" cy="295275"/>
        </a:xfrm>
        <a:prstGeom prst="rect">
          <a:avLst/>
        </a:prstGeom>
        <a:noFill/>
        <a:ln w="9525">
          <a:noFill/>
          <a:miter lim="800000"/>
          <a:headEnd/>
          <a:tailEnd/>
        </a:ln>
      </xdr:spPr>
    </xdr:pic>
    <xdr:clientData/>
  </xdr:oneCellAnchor>
  <xdr:oneCellAnchor>
    <xdr:from>
      <xdr:col>1</xdr:col>
      <xdr:colOff>1933575</xdr:colOff>
      <xdr:row>205</xdr:row>
      <xdr:rowOff>0</xdr:rowOff>
    </xdr:from>
    <xdr:ext cx="0" cy="295275"/>
    <xdr:pic>
      <xdr:nvPicPr>
        <xdr:cNvPr id="1564" name="ctl00_logoimage" descr="Danfoss Logo"/>
        <xdr:cNvPicPr>
          <a:picLocks noChangeAspect="1" noChangeArrowheads="1"/>
        </xdr:cNvPicPr>
      </xdr:nvPicPr>
      <xdr:blipFill>
        <a:blip r:embed="rId1"/>
        <a:srcRect/>
        <a:stretch>
          <a:fillRect/>
        </a:stretch>
      </xdr:blipFill>
      <xdr:spPr>
        <a:xfrm>
          <a:off x="2619375" y="38608635"/>
          <a:ext cx="0" cy="295275"/>
        </a:xfrm>
        <a:prstGeom prst="rect">
          <a:avLst/>
        </a:prstGeom>
        <a:noFill/>
        <a:ln w="9525">
          <a:noFill/>
          <a:miter lim="800000"/>
          <a:headEnd/>
          <a:tailEnd/>
        </a:ln>
      </xdr:spPr>
    </xdr:pic>
    <xdr:clientData/>
  </xdr:oneCellAnchor>
  <xdr:oneCellAnchor>
    <xdr:from>
      <xdr:col>1</xdr:col>
      <xdr:colOff>1933575</xdr:colOff>
      <xdr:row>205</xdr:row>
      <xdr:rowOff>0</xdr:rowOff>
    </xdr:from>
    <xdr:ext cx="0" cy="295275"/>
    <xdr:pic>
      <xdr:nvPicPr>
        <xdr:cNvPr id="1565" name="ctl00_logoimage" descr="Danfoss Logo"/>
        <xdr:cNvPicPr>
          <a:picLocks noChangeAspect="1" noChangeArrowheads="1"/>
        </xdr:cNvPicPr>
      </xdr:nvPicPr>
      <xdr:blipFill>
        <a:blip r:embed="rId1"/>
        <a:srcRect/>
        <a:stretch>
          <a:fillRect/>
        </a:stretch>
      </xdr:blipFill>
      <xdr:spPr>
        <a:xfrm>
          <a:off x="2619375" y="38608635"/>
          <a:ext cx="0" cy="295275"/>
        </a:xfrm>
        <a:prstGeom prst="rect">
          <a:avLst/>
        </a:prstGeom>
        <a:noFill/>
        <a:ln w="9525">
          <a:noFill/>
          <a:miter lim="800000"/>
          <a:headEnd/>
          <a:tailEnd/>
        </a:ln>
      </xdr:spPr>
    </xdr:pic>
    <xdr:clientData/>
  </xdr:oneCellAnchor>
  <xdr:oneCellAnchor>
    <xdr:from>
      <xdr:col>1</xdr:col>
      <xdr:colOff>1933575</xdr:colOff>
      <xdr:row>205</xdr:row>
      <xdr:rowOff>9525</xdr:rowOff>
    </xdr:from>
    <xdr:ext cx="0" cy="295275"/>
    <xdr:pic>
      <xdr:nvPicPr>
        <xdr:cNvPr id="1566" name="ctl00_logoimage" descr="Danfoss Logo"/>
        <xdr:cNvPicPr>
          <a:picLocks noChangeAspect="1" noChangeArrowheads="1"/>
        </xdr:cNvPicPr>
      </xdr:nvPicPr>
      <xdr:blipFill>
        <a:blip r:embed="rId1"/>
        <a:srcRect/>
        <a:stretch>
          <a:fillRect/>
        </a:stretch>
      </xdr:blipFill>
      <xdr:spPr>
        <a:xfrm>
          <a:off x="2619375" y="38618160"/>
          <a:ext cx="0" cy="295275"/>
        </a:xfrm>
        <a:prstGeom prst="rect">
          <a:avLst/>
        </a:prstGeom>
        <a:noFill/>
        <a:ln w="9525">
          <a:noFill/>
          <a:miter lim="800000"/>
          <a:headEnd/>
          <a:tailEnd/>
        </a:ln>
      </xdr:spPr>
    </xdr:pic>
    <xdr:clientData/>
  </xdr:oneCellAnchor>
  <xdr:oneCellAnchor>
    <xdr:from>
      <xdr:col>1</xdr:col>
      <xdr:colOff>1933575</xdr:colOff>
      <xdr:row>206</xdr:row>
      <xdr:rowOff>9525</xdr:rowOff>
    </xdr:from>
    <xdr:ext cx="0" cy="295275"/>
    <xdr:pic>
      <xdr:nvPicPr>
        <xdr:cNvPr id="1567" name="ctl00_logoimage" descr="Danfoss Logo"/>
        <xdr:cNvPicPr>
          <a:picLocks noChangeAspect="1" noChangeArrowheads="1"/>
        </xdr:cNvPicPr>
      </xdr:nvPicPr>
      <xdr:blipFill>
        <a:blip r:embed="rId1"/>
        <a:srcRect/>
        <a:stretch>
          <a:fillRect/>
        </a:stretch>
      </xdr:blipFill>
      <xdr:spPr>
        <a:xfrm>
          <a:off x="2619375" y="38761035"/>
          <a:ext cx="0" cy="295275"/>
        </a:xfrm>
        <a:prstGeom prst="rect">
          <a:avLst/>
        </a:prstGeom>
        <a:noFill/>
        <a:ln w="9525">
          <a:noFill/>
          <a:miter lim="800000"/>
          <a:headEnd/>
          <a:tailEnd/>
        </a:ln>
      </xdr:spPr>
    </xdr:pic>
    <xdr:clientData/>
  </xdr:oneCellAnchor>
  <xdr:oneCellAnchor>
    <xdr:from>
      <xdr:col>1</xdr:col>
      <xdr:colOff>1933575</xdr:colOff>
      <xdr:row>207</xdr:row>
      <xdr:rowOff>9525</xdr:rowOff>
    </xdr:from>
    <xdr:ext cx="0" cy="295275"/>
    <xdr:pic>
      <xdr:nvPicPr>
        <xdr:cNvPr id="1568" name="ctl00_logoimage" descr="Danfoss Logo"/>
        <xdr:cNvPicPr>
          <a:picLocks noChangeAspect="1" noChangeArrowheads="1"/>
        </xdr:cNvPicPr>
      </xdr:nvPicPr>
      <xdr:blipFill>
        <a:blip r:embed="rId1"/>
        <a:srcRect/>
        <a:stretch>
          <a:fillRect/>
        </a:stretch>
      </xdr:blipFill>
      <xdr:spPr>
        <a:xfrm>
          <a:off x="2619375" y="38903910"/>
          <a:ext cx="0" cy="295275"/>
        </a:xfrm>
        <a:prstGeom prst="rect">
          <a:avLst/>
        </a:prstGeom>
        <a:noFill/>
        <a:ln w="9525">
          <a:noFill/>
          <a:miter lim="800000"/>
          <a:headEnd/>
          <a:tailEnd/>
        </a:ln>
      </xdr:spPr>
    </xdr:pic>
    <xdr:clientData/>
  </xdr:oneCellAnchor>
  <xdr:oneCellAnchor>
    <xdr:from>
      <xdr:col>1</xdr:col>
      <xdr:colOff>1933575</xdr:colOff>
      <xdr:row>208</xdr:row>
      <xdr:rowOff>9525</xdr:rowOff>
    </xdr:from>
    <xdr:ext cx="0" cy="295275"/>
    <xdr:pic>
      <xdr:nvPicPr>
        <xdr:cNvPr id="1569" name="ctl00_logoimage" descr="Danfoss Logo"/>
        <xdr:cNvPicPr>
          <a:picLocks noChangeAspect="1" noChangeArrowheads="1"/>
        </xdr:cNvPicPr>
      </xdr:nvPicPr>
      <xdr:blipFill>
        <a:blip r:embed="rId1"/>
        <a:srcRect/>
        <a:stretch>
          <a:fillRect/>
        </a:stretch>
      </xdr:blipFill>
      <xdr:spPr>
        <a:xfrm>
          <a:off x="2619375" y="39046785"/>
          <a:ext cx="0" cy="295275"/>
        </a:xfrm>
        <a:prstGeom prst="rect">
          <a:avLst/>
        </a:prstGeom>
        <a:noFill/>
        <a:ln w="9525">
          <a:noFill/>
          <a:miter lim="800000"/>
          <a:headEnd/>
          <a:tailEnd/>
        </a:ln>
      </xdr:spPr>
    </xdr:pic>
    <xdr:clientData/>
  </xdr:oneCellAnchor>
  <xdr:oneCellAnchor>
    <xdr:from>
      <xdr:col>1</xdr:col>
      <xdr:colOff>1933575</xdr:colOff>
      <xdr:row>209</xdr:row>
      <xdr:rowOff>9525</xdr:rowOff>
    </xdr:from>
    <xdr:ext cx="0" cy="295275"/>
    <xdr:pic>
      <xdr:nvPicPr>
        <xdr:cNvPr id="1570" name="ctl00_logoimage" descr="Danfoss Logo"/>
        <xdr:cNvPicPr>
          <a:picLocks noChangeAspect="1" noChangeArrowheads="1"/>
        </xdr:cNvPicPr>
      </xdr:nvPicPr>
      <xdr:blipFill>
        <a:blip r:embed="rId1"/>
        <a:srcRect/>
        <a:stretch>
          <a:fillRect/>
        </a:stretch>
      </xdr:blipFill>
      <xdr:spPr>
        <a:xfrm>
          <a:off x="2619375" y="39189660"/>
          <a:ext cx="0" cy="295275"/>
        </a:xfrm>
        <a:prstGeom prst="rect">
          <a:avLst/>
        </a:prstGeom>
        <a:noFill/>
        <a:ln w="9525">
          <a:noFill/>
          <a:miter lim="800000"/>
          <a:headEnd/>
          <a:tailEnd/>
        </a:ln>
      </xdr:spPr>
    </xdr:pic>
    <xdr:clientData/>
  </xdr:oneCellAnchor>
  <xdr:oneCellAnchor>
    <xdr:from>
      <xdr:col>1</xdr:col>
      <xdr:colOff>1933575</xdr:colOff>
      <xdr:row>210</xdr:row>
      <xdr:rowOff>9525</xdr:rowOff>
    </xdr:from>
    <xdr:ext cx="0" cy="295275"/>
    <xdr:pic>
      <xdr:nvPicPr>
        <xdr:cNvPr id="1571" name="ctl00_logoimage" descr="Danfoss Logo"/>
        <xdr:cNvPicPr>
          <a:picLocks noChangeAspect="1" noChangeArrowheads="1"/>
        </xdr:cNvPicPr>
      </xdr:nvPicPr>
      <xdr:blipFill>
        <a:blip r:embed="rId1"/>
        <a:srcRect/>
        <a:stretch>
          <a:fillRect/>
        </a:stretch>
      </xdr:blipFill>
      <xdr:spPr>
        <a:xfrm>
          <a:off x="2619375" y="39332535"/>
          <a:ext cx="0" cy="295275"/>
        </a:xfrm>
        <a:prstGeom prst="rect">
          <a:avLst/>
        </a:prstGeom>
        <a:noFill/>
        <a:ln w="9525">
          <a:noFill/>
          <a:miter lim="800000"/>
          <a:headEnd/>
          <a:tailEnd/>
        </a:ln>
      </xdr:spPr>
    </xdr:pic>
    <xdr:clientData/>
  </xdr:oneCellAnchor>
  <xdr:oneCellAnchor>
    <xdr:from>
      <xdr:col>1</xdr:col>
      <xdr:colOff>1933575</xdr:colOff>
      <xdr:row>211</xdr:row>
      <xdr:rowOff>9525</xdr:rowOff>
    </xdr:from>
    <xdr:ext cx="0" cy="295275"/>
    <xdr:pic>
      <xdr:nvPicPr>
        <xdr:cNvPr id="1572" name="ctl00_logoimage" descr="Danfoss Logo"/>
        <xdr:cNvPicPr>
          <a:picLocks noChangeAspect="1" noChangeArrowheads="1"/>
        </xdr:cNvPicPr>
      </xdr:nvPicPr>
      <xdr:blipFill>
        <a:blip r:embed="rId1"/>
        <a:srcRect/>
        <a:stretch>
          <a:fillRect/>
        </a:stretch>
      </xdr:blipFill>
      <xdr:spPr>
        <a:xfrm>
          <a:off x="2619375" y="39475410"/>
          <a:ext cx="0" cy="295275"/>
        </a:xfrm>
        <a:prstGeom prst="rect">
          <a:avLst/>
        </a:prstGeom>
        <a:noFill/>
        <a:ln w="9525">
          <a:noFill/>
          <a:miter lim="800000"/>
          <a:headEnd/>
          <a:tailEnd/>
        </a:ln>
      </xdr:spPr>
    </xdr:pic>
    <xdr:clientData/>
  </xdr:oneCellAnchor>
  <xdr:oneCellAnchor>
    <xdr:from>
      <xdr:col>1</xdr:col>
      <xdr:colOff>1933575</xdr:colOff>
      <xdr:row>212</xdr:row>
      <xdr:rowOff>9525</xdr:rowOff>
    </xdr:from>
    <xdr:ext cx="0" cy="295275"/>
    <xdr:pic>
      <xdr:nvPicPr>
        <xdr:cNvPr id="1573" name="ctl00_logoimage" descr="Danfoss Logo"/>
        <xdr:cNvPicPr>
          <a:picLocks noChangeAspect="1" noChangeArrowheads="1"/>
        </xdr:cNvPicPr>
      </xdr:nvPicPr>
      <xdr:blipFill>
        <a:blip r:embed="rId1"/>
        <a:srcRect/>
        <a:stretch>
          <a:fillRect/>
        </a:stretch>
      </xdr:blipFill>
      <xdr:spPr>
        <a:xfrm>
          <a:off x="2619375" y="39618285"/>
          <a:ext cx="0" cy="295275"/>
        </a:xfrm>
        <a:prstGeom prst="rect">
          <a:avLst/>
        </a:prstGeom>
        <a:noFill/>
        <a:ln w="9525">
          <a:noFill/>
          <a:miter lim="800000"/>
          <a:headEnd/>
          <a:tailEnd/>
        </a:ln>
      </xdr:spPr>
    </xdr:pic>
    <xdr:clientData/>
  </xdr:oneCellAnchor>
  <xdr:oneCellAnchor>
    <xdr:from>
      <xdr:col>1</xdr:col>
      <xdr:colOff>1933575</xdr:colOff>
      <xdr:row>213</xdr:row>
      <xdr:rowOff>0</xdr:rowOff>
    </xdr:from>
    <xdr:ext cx="0" cy="295275"/>
    <xdr:pic>
      <xdr:nvPicPr>
        <xdr:cNvPr id="1574" name="ctl00_logoimage" descr="Danfoss Logo"/>
        <xdr:cNvPicPr>
          <a:picLocks noChangeAspect="1" noChangeArrowheads="1"/>
        </xdr:cNvPicPr>
      </xdr:nvPicPr>
      <xdr:blipFill>
        <a:blip r:embed="rId1"/>
        <a:srcRect/>
        <a:stretch>
          <a:fillRect/>
        </a:stretch>
      </xdr:blipFill>
      <xdr:spPr>
        <a:xfrm>
          <a:off x="2619375" y="39751635"/>
          <a:ext cx="0" cy="295275"/>
        </a:xfrm>
        <a:prstGeom prst="rect">
          <a:avLst/>
        </a:prstGeom>
        <a:noFill/>
        <a:ln w="9525">
          <a:noFill/>
          <a:miter lim="800000"/>
          <a:headEnd/>
          <a:tailEnd/>
        </a:ln>
      </xdr:spPr>
    </xdr:pic>
    <xdr:clientData/>
  </xdr:oneCellAnchor>
  <xdr:oneCellAnchor>
    <xdr:from>
      <xdr:col>1</xdr:col>
      <xdr:colOff>1933575</xdr:colOff>
      <xdr:row>213</xdr:row>
      <xdr:rowOff>0</xdr:rowOff>
    </xdr:from>
    <xdr:ext cx="0" cy="295275"/>
    <xdr:pic>
      <xdr:nvPicPr>
        <xdr:cNvPr id="1575" name="ctl00_logoimage" descr="Danfoss Logo"/>
        <xdr:cNvPicPr>
          <a:picLocks noChangeAspect="1" noChangeArrowheads="1"/>
        </xdr:cNvPicPr>
      </xdr:nvPicPr>
      <xdr:blipFill>
        <a:blip r:embed="rId1"/>
        <a:srcRect/>
        <a:stretch>
          <a:fillRect/>
        </a:stretch>
      </xdr:blipFill>
      <xdr:spPr>
        <a:xfrm>
          <a:off x="2619375" y="39751635"/>
          <a:ext cx="0" cy="295275"/>
        </a:xfrm>
        <a:prstGeom prst="rect">
          <a:avLst/>
        </a:prstGeom>
        <a:noFill/>
        <a:ln w="9525">
          <a:noFill/>
          <a:miter lim="800000"/>
          <a:headEnd/>
          <a:tailEnd/>
        </a:ln>
      </xdr:spPr>
    </xdr:pic>
    <xdr:clientData/>
  </xdr:oneCellAnchor>
  <xdr:oneCellAnchor>
    <xdr:from>
      <xdr:col>1</xdr:col>
      <xdr:colOff>1933575</xdr:colOff>
      <xdr:row>213</xdr:row>
      <xdr:rowOff>0</xdr:rowOff>
    </xdr:from>
    <xdr:ext cx="0" cy="295275"/>
    <xdr:pic>
      <xdr:nvPicPr>
        <xdr:cNvPr id="1576" name="ctl00_logoimage" descr="Danfoss Logo"/>
        <xdr:cNvPicPr>
          <a:picLocks noChangeAspect="1" noChangeArrowheads="1"/>
        </xdr:cNvPicPr>
      </xdr:nvPicPr>
      <xdr:blipFill>
        <a:blip r:embed="rId1"/>
        <a:srcRect/>
        <a:stretch>
          <a:fillRect/>
        </a:stretch>
      </xdr:blipFill>
      <xdr:spPr>
        <a:xfrm>
          <a:off x="2619375" y="39751635"/>
          <a:ext cx="0" cy="295275"/>
        </a:xfrm>
        <a:prstGeom prst="rect">
          <a:avLst/>
        </a:prstGeom>
        <a:noFill/>
        <a:ln w="9525">
          <a:noFill/>
          <a:miter lim="800000"/>
          <a:headEnd/>
          <a:tailEnd/>
        </a:ln>
      </xdr:spPr>
    </xdr:pic>
    <xdr:clientData/>
  </xdr:oneCellAnchor>
  <xdr:oneCellAnchor>
    <xdr:from>
      <xdr:col>1</xdr:col>
      <xdr:colOff>1933575</xdr:colOff>
      <xdr:row>213</xdr:row>
      <xdr:rowOff>9525</xdr:rowOff>
    </xdr:from>
    <xdr:ext cx="0" cy="295275"/>
    <xdr:pic>
      <xdr:nvPicPr>
        <xdr:cNvPr id="1577" name="ctl00_logoimage" descr="Danfoss Logo"/>
        <xdr:cNvPicPr>
          <a:picLocks noChangeAspect="1" noChangeArrowheads="1"/>
        </xdr:cNvPicPr>
      </xdr:nvPicPr>
      <xdr:blipFill>
        <a:blip r:embed="rId1"/>
        <a:srcRect/>
        <a:stretch>
          <a:fillRect/>
        </a:stretch>
      </xdr:blipFill>
      <xdr:spPr>
        <a:xfrm>
          <a:off x="2619375" y="39761160"/>
          <a:ext cx="0" cy="295275"/>
        </a:xfrm>
        <a:prstGeom prst="rect">
          <a:avLst/>
        </a:prstGeom>
        <a:noFill/>
        <a:ln w="9525">
          <a:noFill/>
          <a:miter lim="800000"/>
          <a:headEnd/>
          <a:tailEnd/>
        </a:ln>
      </xdr:spPr>
    </xdr:pic>
    <xdr:clientData/>
  </xdr:oneCellAnchor>
  <xdr:oneCellAnchor>
    <xdr:from>
      <xdr:col>1</xdr:col>
      <xdr:colOff>1933575</xdr:colOff>
      <xdr:row>214</xdr:row>
      <xdr:rowOff>9525</xdr:rowOff>
    </xdr:from>
    <xdr:ext cx="0" cy="295275"/>
    <xdr:pic>
      <xdr:nvPicPr>
        <xdr:cNvPr id="1578" name="ctl00_logoimage" descr="Danfoss Logo"/>
        <xdr:cNvPicPr>
          <a:picLocks noChangeAspect="1" noChangeArrowheads="1"/>
        </xdr:cNvPicPr>
      </xdr:nvPicPr>
      <xdr:blipFill>
        <a:blip r:embed="rId1"/>
        <a:srcRect/>
        <a:stretch>
          <a:fillRect/>
        </a:stretch>
      </xdr:blipFill>
      <xdr:spPr>
        <a:xfrm>
          <a:off x="2619375" y="39904035"/>
          <a:ext cx="0" cy="295275"/>
        </a:xfrm>
        <a:prstGeom prst="rect">
          <a:avLst/>
        </a:prstGeom>
        <a:noFill/>
        <a:ln w="9525">
          <a:noFill/>
          <a:miter lim="800000"/>
          <a:headEnd/>
          <a:tailEnd/>
        </a:ln>
      </xdr:spPr>
    </xdr:pic>
    <xdr:clientData/>
  </xdr:oneCellAnchor>
  <xdr:oneCellAnchor>
    <xdr:from>
      <xdr:col>1</xdr:col>
      <xdr:colOff>1933575</xdr:colOff>
      <xdr:row>215</xdr:row>
      <xdr:rowOff>0</xdr:rowOff>
    </xdr:from>
    <xdr:ext cx="0" cy="295275"/>
    <xdr:pic>
      <xdr:nvPicPr>
        <xdr:cNvPr id="1579" name="ctl00_logoimage" descr="Danfoss Logo"/>
        <xdr:cNvPicPr>
          <a:picLocks noChangeAspect="1" noChangeArrowheads="1"/>
        </xdr:cNvPicPr>
      </xdr:nvPicPr>
      <xdr:blipFill>
        <a:blip r:embed="rId1"/>
        <a:srcRect/>
        <a:stretch>
          <a:fillRect/>
        </a:stretch>
      </xdr:blipFill>
      <xdr:spPr>
        <a:xfrm>
          <a:off x="2619375" y="40037385"/>
          <a:ext cx="0" cy="295275"/>
        </a:xfrm>
        <a:prstGeom prst="rect">
          <a:avLst/>
        </a:prstGeom>
        <a:noFill/>
        <a:ln w="9525">
          <a:noFill/>
          <a:miter lim="800000"/>
          <a:headEnd/>
          <a:tailEnd/>
        </a:ln>
      </xdr:spPr>
    </xdr:pic>
    <xdr:clientData/>
  </xdr:oneCellAnchor>
  <xdr:oneCellAnchor>
    <xdr:from>
      <xdr:col>1</xdr:col>
      <xdr:colOff>1933575</xdr:colOff>
      <xdr:row>215</xdr:row>
      <xdr:rowOff>0</xdr:rowOff>
    </xdr:from>
    <xdr:ext cx="0" cy="295275"/>
    <xdr:pic>
      <xdr:nvPicPr>
        <xdr:cNvPr id="1580" name="ctl00_logoimage" descr="Danfoss Logo"/>
        <xdr:cNvPicPr>
          <a:picLocks noChangeAspect="1" noChangeArrowheads="1"/>
        </xdr:cNvPicPr>
      </xdr:nvPicPr>
      <xdr:blipFill>
        <a:blip r:embed="rId1"/>
        <a:srcRect/>
        <a:stretch>
          <a:fillRect/>
        </a:stretch>
      </xdr:blipFill>
      <xdr:spPr>
        <a:xfrm>
          <a:off x="2619375" y="40037385"/>
          <a:ext cx="0" cy="295275"/>
        </a:xfrm>
        <a:prstGeom prst="rect">
          <a:avLst/>
        </a:prstGeom>
        <a:noFill/>
        <a:ln w="9525">
          <a:noFill/>
          <a:miter lim="800000"/>
          <a:headEnd/>
          <a:tailEnd/>
        </a:ln>
      </xdr:spPr>
    </xdr:pic>
    <xdr:clientData/>
  </xdr:oneCellAnchor>
  <xdr:oneCellAnchor>
    <xdr:from>
      <xdr:col>1</xdr:col>
      <xdr:colOff>1933575</xdr:colOff>
      <xdr:row>215</xdr:row>
      <xdr:rowOff>9525</xdr:rowOff>
    </xdr:from>
    <xdr:ext cx="0" cy="295275"/>
    <xdr:pic>
      <xdr:nvPicPr>
        <xdr:cNvPr id="1581" name="ctl00_logoimage" descr="Danfoss Logo"/>
        <xdr:cNvPicPr>
          <a:picLocks noChangeAspect="1" noChangeArrowheads="1"/>
        </xdr:cNvPicPr>
      </xdr:nvPicPr>
      <xdr:blipFill>
        <a:blip r:embed="rId1"/>
        <a:srcRect/>
        <a:stretch>
          <a:fillRect/>
        </a:stretch>
      </xdr:blipFill>
      <xdr:spPr>
        <a:xfrm>
          <a:off x="2619375" y="40046910"/>
          <a:ext cx="0" cy="295275"/>
        </a:xfrm>
        <a:prstGeom prst="rect">
          <a:avLst/>
        </a:prstGeom>
        <a:noFill/>
        <a:ln w="9525">
          <a:noFill/>
          <a:miter lim="800000"/>
          <a:headEnd/>
          <a:tailEnd/>
        </a:ln>
      </xdr:spPr>
    </xdr:pic>
    <xdr:clientData/>
  </xdr:oneCellAnchor>
  <xdr:oneCellAnchor>
    <xdr:from>
      <xdr:col>1</xdr:col>
      <xdr:colOff>1933575</xdr:colOff>
      <xdr:row>216</xdr:row>
      <xdr:rowOff>9525</xdr:rowOff>
    </xdr:from>
    <xdr:ext cx="0" cy="295275"/>
    <xdr:pic>
      <xdr:nvPicPr>
        <xdr:cNvPr id="1582" name="ctl00_logoimage" descr="Danfoss Logo"/>
        <xdr:cNvPicPr>
          <a:picLocks noChangeAspect="1" noChangeArrowheads="1"/>
        </xdr:cNvPicPr>
      </xdr:nvPicPr>
      <xdr:blipFill>
        <a:blip r:embed="rId1"/>
        <a:srcRect/>
        <a:stretch>
          <a:fillRect/>
        </a:stretch>
      </xdr:blipFill>
      <xdr:spPr>
        <a:xfrm>
          <a:off x="2619375" y="40189785"/>
          <a:ext cx="0" cy="295275"/>
        </a:xfrm>
        <a:prstGeom prst="rect">
          <a:avLst/>
        </a:prstGeom>
        <a:noFill/>
        <a:ln w="9525">
          <a:noFill/>
          <a:miter lim="800000"/>
          <a:headEnd/>
          <a:tailEnd/>
        </a:ln>
      </xdr:spPr>
    </xdr:pic>
    <xdr:clientData/>
  </xdr:oneCellAnchor>
  <xdr:oneCellAnchor>
    <xdr:from>
      <xdr:col>1</xdr:col>
      <xdr:colOff>1933575</xdr:colOff>
      <xdr:row>217</xdr:row>
      <xdr:rowOff>9525</xdr:rowOff>
    </xdr:from>
    <xdr:ext cx="0" cy="295275"/>
    <xdr:pic>
      <xdr:nvPicPr>
        <xdr:cNvPr id="1583" name="ctl00_logoimage" descr="Danfoss Logo"/>
        <xdr:cNvPicPr>
          <a:picLocks noChangeAspect="1" noChangeArrowheads="1"/>
        </xdr:cNvPicPr>
      </xdr:nvPicPr>
      <xdr:blipFill>
        <a:blip r:embed="rId1"/>
        <a:srcRect/>
        <a:stretch>
          <a:fillRect/>
        </a:stretch>
      </xdr:blipFill>
      <xdr:spPr>
        <a:xfrm>
          <a:off x="2619375" y="40332660"/>
          <a:ext cx="0" cy="295275"/>
        </a:xfrm>
        <a:prstGeom prst="rect">
          <a:avLst/>
        </a:prstGeom>
        <a:noFill/>
        <a:ln w="9525">
          <a:noFill/>
          <a:miter lim="800000"/>
          <a:headEnd/>
          <a:tailEnd/>
        </a:ln>
      </xdr:spPr>
    </xdr:pic>
    <xdr:clientData/>
  </xdr:oneCellAnchor>
  <xdr:oneCellAnchor>
    <xdr:from>
      <xdr:col>1</xdr:col>
      <xdr:colOff>1933575</xdr:colOff>
      <xdr:row>218</xdr:row>
      <xdr:rowOff>9525</xdr:rowOff>
    </xdr:from>
    <xdr:ext cx="0" cy="295275"/>
    <xdr:pic>
      <xdr:nvPicPr>
        <xdr:cNvPr id="1584" name="ctl00_logoimage" descr="Danfoss Logo"/>
        <xdr:cNvPicPr>
          <a:picLocks noChangeAspect="1" noChangeArrowheads="1"/>
        </xdr:cNvPicPr>
      </xdr:nvPicPr>
      <xdr:blipFill>
        <a:blip r:embed="rId1"/>
        <a:srcRect/>
        <a:stretch>
          <a:fillRect/>
        </a:stretch>
      </xdr:blipFill>
      <xdr:spPr>
        <a:xfrm>
          <a:off x="2619375" y="40475535"/>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1585"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586"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587"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588"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589"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59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591"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592"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59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59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59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59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59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59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59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0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0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0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0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0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0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0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0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0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0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1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1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1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1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1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1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1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1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1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1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2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2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2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2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2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2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2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2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2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2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3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3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3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3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3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3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3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3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3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3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4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4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4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4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4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4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64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9525</xdr:rowOff>
    </xdr:from>
    <xdr:ext cx="0" cy="295275"/>
    <xdr:pic>
      <xdr:nvPicPr>
        <xdr:cNvPr id="1647" name="ctl00_logoimage" descr="Danfoss Logo"/>
        <xdr:cNvPicPr>
          <a:picLocks noChangeAspect="1" noChangeArrowheads="1"/>
        </xdr:cNvPicPr>
      </xdr:nvPicPr>
      <xdr:blipFill>
        <a:blip r:embed="rId1"/>
        <a:srcRect/>
        <a:stretch>
          <a:fillRect/>
        </a:stretch>
      </xdr:blipFill>
      <xdr:spPr>
        <a:xfrm>
          <a:off x="2619375" y="45060235"/>
          <a:ext cx="0" cy="295275"/>
        </a:xfrm>
        <a:prstGeom prst="rect">
          <a:avLst/>
        </a:prstGeom>
        <a:noFill/>
        <a:ln w="9525">
          <a:noFill/>
          <a:miter lim="800000"/>
          <a:headEnd/>
          <a:tailEnd/>
        </a:ln>
      </xdr:spPr>
    </xdr:pic>
    <xdr:clientData/>
  </xdr:oneCellAnchor>
  <xdr:oneCellAnchor>
    <xdr:from>
      <xdr:col>1</xdr:col>
      <xdr:colOff>1933575</xdr:colOff>
      <xdr:row>245</xdr:row>
      <xdr:rowOff>9525</xdr:rowOff>
    </xdr:from>
    <xdr:ext cx="0" cy="295275"/>
    <xdr:pic>
      <xdr:nvPicPr>
        <xdr:cNvPr id="1648" name="ctl00_logoimage" descr="Danfoss Logo"/>
        <xdr:cNvPicPr>
          <a:picLocks noChangeAspect="1" noChangeArrowheads="1"/>
        </xdr:cNvPicPr>
      </xdr:nvPicPr>
      <xdr:blipFill>
        <a:blip r:embed="rId1"/>
        <a:srcRect/>
        <a:stretch>
          <a:fillRect/>
        </a:stretch>
      </xdr:blipFill>
      <xdr:spPr>
        <a:xfrm>
          <a:off x="2619375" y="45203110"/>
          <a:ext cx="0" cy="295275"/>
        </a:xfrm>
        <a:prstGeom prst="rect">
          <a:avLst/>
        </a:prstGeom>
        <a:noFill/>
        <a:ln w="9525">
          <a:noFill/>
          <a:miter lim="800000"/>
          <a:headEnd/>
          <a:tailEnd/>
        </a:ln>
      </xdr:spPr>
    </xdr:pic>
    <xdr:clientData/>
  </xdr:oneCellAnchor>
  <xdr:oneCellAnchor>
    <xdr:from>
      <xdr:col>1</xdr:col>
      <xdr:colOff>1933575</xdr:colOff>
      <xdr:row>246</xdr:row>
      <xdr:rowOff>9525</xdr:rowOff>
    </xdr:from>
    <xdr:ext cx="0" cy="295275"/>
    <xdr:pic>
      <xdr:nvPicPr>
        <xdr:cNvPr id="1649" name="ctl00_logoimage" descr="Danfoss Logo"/>
        <xdr:cNvPicPr>
          <a:picLocks noChangeAspect="1" noChangeArrowheads="1"/>
        </xdr:cNvPicPr>
      </xdr:nvPicPr>
      <xdr:blipFill>
        <a:blip r:embed="rId1"/>
        <a:srcRect/>
        <a:stretch>
          <a:fillRect/>
        </a:stretch>
      </xdr:blipFill>
      <xdr:spPr>
        <a:xfrm>
          <a:off x="2619375" y="45345985"/>
          <a:ext cx="0" cy="295275"/>
        </a:xfrm>
        <a:prstGeom prst="rect">
          <a:avLst/>
        </a:prstGeom>
        <a:noFill/>
        <a:ln w="9525">
          <a:noFill/>
          <a:miter lim="800000"/>
          <a:headEnd/>
          <a:tailEnd/>
        </a:ln>
      </xdr:spPr>
    </xdr:pic>
    <xdr:clientData/>
  </xdr:oneCellAnchor>
  <xdr:oneCellAnchor>
    <xdr:from>
      <xdr:col>1</xdr:col>
      <xdr:colOff>1933575</xdr:colOff>
      <xdr:row>247</xdr:row>
      <xdr:rowOff>9525</xdr:rowOff>
    </xdr:from>
    <xdr:ext cx="0" cy="295275"/>
    <xdr:pic>
      <xdr:nvPicPr>
        <xdr:cNvPr id="1650" name="ctl00_logoimage" descr="Danfoss Logo"/>
        <xdr:cNvPicPr>
          <a:picLocks noChangeAspect="1" noChangeArrowheads="1"/>
        </xdr:cNvPicPr>
      </xdr:nvPicPr>
      <xdr:blipFill>
        <a:blip r:embed="rId1"/>
        <a:srcRect/>
        <a:stretch>
          <a:fillRect/>
        </a:stretch>
      </xdr:blipFill>
      <xdr:spPr>
        <a:xfrm>
          <a:off x="2619375" y="45488860"/>
          <a:ext cx="0" cy="295275"/>
        </a:xfrm>
        <a:prstGeom prst="rect">
          <a:avLst/>
        </a:prstGeom>
        <a:noFill/>
        <a:ln w="9525">
          <a:noFill/>
          <a:miter lim="800000"/>
          <a:headEnd/>
          <a:tailEnd/>
        </a:ln>
      </xdr:spPr>
    </xdr:pic>
    <xdr:clientData/>
  </xdr:oneCellAnchor>
  <xdr:oneCellAnchor>
    <xdr:from>
      <xdr:col>1</xdr:col>
      <xdr:colOff>1933575</xdr:colOff>
      <xdr:row>248</xdr:row>
      <xdr:rowOff>9525</xdr:rowOff>
    </xdr:from>
    <xdr:ext cx="0" cy="295275"/>
    <xdr:pic>
      <xdr:nvPicPr>
        <xdr:cNvPr id="1651" name="ctl00_logoimage" descr="Danfoss Logo"/>
        <xdr:cNvPicPr>
          <a:picLocks noChangeAspect="1" noChangeArrowheads="1"/>
        </xdr:cNvPicPr>
      </xdr:nvPicPr>
      <xdr:blipFill>
        <a:blip r:embed="rId1"/>
        <a:srcRect/>
        <a:stretch>
          <a:fillRect/>
        </a:stretch>
      </xdr:blipFill>
      <xdr:spPr>
        <a:xfrm>
          <a:off x="2619375" y="45631735"/>
          <a:ext cx="0" cy="295275"/>
        </a:xfrm>
        <a:prstGeom prst="rect">
          <a:avLst/>
        </a:prstGeom>
        <a:noFill/>
        <a:ln w="9525">
          <a:noFill/>
          <a:miter lim="800000"/>
          <a:headEnd/>
          <a:tailEnd/>
        </a:ln>
      </xdr:spPr>
    </xdr:pic>
    <xdr:clientData/>
  </xdr:oneCellAnchor>
  <xdr:oneCellAnchor>
    <xdr:from>
      <xdr:col>1</xdr:col>
      <xdr:colOff>1933575</xdr:colOff>
      <xdr:row>249</xdr:row>
      <xdr:rowOff>9525</xdr:rowOff>
    </xdr:from>
    <xdr:ext cx="0" cy="295275"/>
    <xdr:pic>
      <xdr:nvPicPr>
        <xdr:cNvPr id="1652" name="ctl00_logoimage" descr="Danfoss Logo"/>
        <xdr:cNvPicPr>
          <a:picLocks noChangeAspect="1" noChangeArrowheads="1"/>
        </xdr:cNvPicPr>
      </xdr:nvPicPr>
      <xdr:blipFill>
        <a:blip r:embed="rId1"/>
        <a:srcRect/>
        <a:stretch>
          <a:fillRect/>
        </a:stretch>
      </xdr:blipFill>
      <xdr:spPr>
        <a:xfrm>
          <a:off x="2619375" y="45774610"/>
          <a:ext cx="0" cy="295275"/>
        </a:xfrm>
        <a:prstGeom prst="rect">
          <a:avLst/>
        </a:prstGeom>
        <a:noFill/>
        <a:ln w="9525">
          <a:noFill/>
          <a:miter lim="800000"/>
          <a:headEnd/>
          <a:tailEnd/>
        </a:ln>
      </xdr:spPr>
    </xdr:pic>
    <xdr:clientData/>
  </xdr:oneCellAnchor>
  <xdr:oneCellAnchor>
    <xdr:from>
      <xdr:col>1</xdr:col>
      <xdr:colOff>1933575</xdr:colOff>
      <xdr:row>250</xdr:row>
      <xdr:rowOff>9525</xdr:rowOff>
    </xdr:from>
    <xdr:ext cx="0" cy="295275"/>
    <xdr:pic>
      <xdr:nvPicPr>
        <xdr:cNvPr id="1653" name="ctl00_logoimage" descr="Danfoss Logo"/>
        <xdr:cNvPicPr>
          <a:picLocks noChangeAspect="1" noChangeArrowheads="1"/>
        </xdr:cNvPicPr>
      </xdr:nvPicPr>
      <xdr:blipFill>
        <a:blip r:embed="rId1"/>
        <a:srcRect/>
        <a:stretch>
          <a:fillRect/>
        </a:stretch>
      </xdr:blipFill>
      <xdr:spPr>
        <a:xfrm>
          <a:off x="2619375" y="45917485"/>
          <a:ext cx="0" cy="295275"/>
        </a:xfrm>
        <a:prstGeom prst="rect">
          <a:avLst/>
        </a:prstGeom>
        <a:noFill/>
        <a:ln w="9525">
          <a:noFill/>
          <a:miter lim="800000"/>
          <a:headEnd/>
          <a:tailEnd/>
        </a:ln>
      </xdr:spPr>
    </xdr:pic>
    <xdr:clientData/>
  </xdr:oneCellAnchor>
  <xdr:oneCellAnchor>
    <xdr:from>
      <xdr:col>1</xdr:col>
      <xdr:colOff>1933575</xdr:colOff>
      <xdr:row>251</xdr:row>
      <xdr:rowOff>0</xdr:rowOff>
    </xdr:from>
    <xdr:ext cx="0" cy="295275"/>
    <xdr:pic>
      <xdr:nvPicPr>
        <xdr:cNvPr id="1654" name="ctl00_logoimage" descr="Danfoss Logo"/>
        <xdr:cNvPicPr>
          <a:picLocks noChangeAspect="1" noChangeArrowheads="1"/>
        </xdr:cNvPicPr>
      </xdr:nvPicPr>
      <xdr:blipFill>
        <a:blip r:embed="rId1"/>
        <a:srcRect/>
        <a:stretch>
          <a:fillRect/>
        </a:stretch>
      </xdr:blipFill>
      <xdr:spPr>
        <a:xfrm>
          <a:off x="2619375" y="46050835"/>
          <a:ext cx="0" cy="295275"/>
        </a:xfrm>
        <a:prstGeom prst="rect">
          <a:avLst/>
        </a:prstGeom>
        <a:noFill/>
        <a:ln w="9525">
          <a:noFill/>
          <a:miter lim="800000"/>
          <a:headEnd/>
          <a:tailEnd/>
        </a:ln>
      </xdr:spPr>
    </xdr:pic>
    <xdr:clientData/>
  </xdr:oneCellAnchor>
  <xdr:oneCellAnchor>
    <xdr:from>
      <xdr:col>1</xdr:col>
      <xdr:colOff>1933575</xdr:colOff>
      <xdr:row>251</xdr:row>
      <xdr:rowOff>9525</xdr:rowOff>
    </xdr:from>
    <xdr:ext cx="0" cy="295275"/>
    <xdr:pic>
      <xdr:nvPicPr>
        <xdr:cNvPr id="1655" name="ctl00_logoimage" descr="Danfoss Logo"/>
        <xdr:cNvPicPr>
          <a:picLocks noChangeAspect="1" noChangeArrowheads="1"/>
        </xdr:cNvPicPr>
      </xdr:nvPicPr>
      <xdr:blipFill>
        <a:blip r:embed="rId1"/>
        <a:srcRect/>
        <a:stretch>
          <a:fillRect/>
        </a:stretch>
      </xdr:blipFill>
      <xdr:spPr>
        <a:xfrm>
          <a:off x="2619375" y="4606036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56"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57"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58"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59"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60"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61"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62"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63"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64"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65"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66"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67"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68"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69"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70"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71"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72"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73"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1674"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9525</xdr:rowOff>
    </xdr:from>
    <xdr:ext cx="0" cy="295275"/>
    <xdr:pic>
      <xdr:nvPicPr>
        <xdr:cNvPr id="1675" name="ctl00_logoimage" descr="Danfoss Logo"/>
        <xdr:cNvPicPr>
          <a:picLocks noChangeAspect="1" noChangeArrowheads="1"/>
        </xdr:cNvPicPr>
      </xdr:nvPicPr>
      <xdr:blipFill>
        <a:blip r:embed="rId1"/>
        <a:srcRect/>
        <a:stretch>
          <a:fillRect/>
        </a:stretch>
      </xdr:blipFill>
      <xdr:spPr>
        <a:xfrm>
          <a:off x="2619375" y="46203235"/>
          <a:ext cx="0" cy="295275"/>
        </a:xfrm>
        <a:prstGeom prst="rect">
          <a:avLst/>
        </a:prstGeom>
        <a:noFill/>
        <a:ln w="9525">
          <a:noFill/>
          <a:miter lim="800000"/>
          <a:headEnd/>
          <a:tailEnd/>
        </a:ln>
      </xdr:spPr>
    </xdr:pic>
    <xdr:clientData/>
  </xdr:oneCellAnchor>
  <xdr:oneCellAnchor>
    <xdr:from>
      <xdr:col>1</xdr:col>
      <xdr:colOff>1933575</xdr:colOff>
      <xdr:row>253</xdr:row>
      <xdr:rowOff>0</xdr:rowOff>
    </xdr:from>
    <xdr:ext cx="0" cy="295275"/>
    <xdr:pic>
      <xdr:nvPicPr>
        <xdr:cNvPr id="1676" name="ctl00_logoimage" descr="Danfoss Logo"/>
        <xdr:cNvPicPr>
          <a:picLocks noChangeAspect="1" noChangeArrowheads="1"/>
        </xdr:cNvPicPr>
      </xdr:nvPicPr>
      <xdr:blipFill>
        <a:blip r:embed="rId1"/>
        <a:srcRect/>
        <a:stretch>
          <a:fillRect/>
        </a:stretch>
      </xdr:blipFill>
      <xdr:spPr>
        <a:xfrm>
          <a:off x="2619375" y="46879510"/>
          <a:ext cx="0" cy="295275"/>
        </a:xfrm>
        <a:prstGeom prst="rect">
          <a:avLst/>
        </a:prstGeom>
        <a:noFill/>
        <a:ln w="9525">
          <a:noFill/>
          <a:miter lim="800000"/>
          <a:headEnd/>
          <a:tailEnd/>
        </a:ln>
      </xdr:spPr>
    </xdr:pic>
    <xdr:clientData/>
  </xdr:oneCellAnchor>
  <xdr:oneCellAnchor>
    <xdr:from>
      <xdr:col>1</xdr:col>
      <xdr:colOff>1933575</xdr:colOff>
      <xdr:row>253</xdr:row>
      <xdr:rowOff>9525</xdr:rowOff>
    </xdr:from>
    <xdr:ext cx="0" cy="295275"/>
    <xdr:pic>
      <xdr:nvPicPr>
        <xdr:cNvPr id="1677" name="ctl00_logoimage" descr="Danfoss Logo"/>
        <xdr:cNvPicPr>
          <a:picLocks noChangeAspect="1" noChangeArrowheads="1"/>
        </xdr:cNvPicPr>
      </xdr:nvPicPr>
      <xdr:blipFill>
        <a:blip r:embed="rId1"/>
        <a:srcRect/>
        <a:stretch>
          <a:fillRect/>
        </a:stretch>
      </xdr:blipFill>
      <xdr:spPr>
        <a:xfrm>
          <a:off x="2619375" y="46889035"/>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78"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79"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80"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81"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82"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83"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84"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85"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86"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87"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88"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89"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90"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91"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92"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93"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94"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95"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96"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97"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98"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699"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700"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701"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702"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265</xdr:row>
      <xdr:rowOff>0</xdr:rowOff>
    </xdr:from>
    <xdr:ext cx="0" cy="295275"/>
    <xdr:pic>
      <xdr:nvPicPr>
        <xdr:cNvPr id="1703" name="ctl00_logoimage" descr="Danfoss Logo"/>
        <xdr:cNvPicPr>
          <a:picLocks noChangeAspect="1" noChangeArrowheads="1"/>
        </xdr:cNvPicPr>
      </xdr:nvPicPr>
      <xdr:blipFill>
        <a:blip r:embed="rId1"/>
        <a:srcRect/>
        <a:stretch>
          <a:fillRect/>
        </a:stretch>
      </xdr:blipFill>
      <xdr:spPr>
        <a:xfrm>
          <a:off x="2619375" y="48594010"/>
          <a:ext cx="0" cy="295275"/>
        </a:xfrm>
        <a:prstGeom prst="rect">
          <a:avLst/>
        </a:prstGeom>
        <a:noFill/>
        <a:ln w="9525">
          <a:noFill/>
          <a:miter lim="800000"/>
          <a:headEnd/>
          <a:tailEnd/>
        </a:ln>
      </xdr:spPr>
    </xdr:pic>
    <xdr:clientData/>
  </xdr:oneCellAnchor>
  <xdr:oneCellAnchor>
    <xdr:from>
      <xdr:col>1</xdr:col>
      <xdr:colOff>1933575</xdr:colOff>
      <xdr:row>53</xdr:row>
      <xdr:rowOff>9525</xdr:rowOff>
    </xdr:from>
    <xdr:ext cx="0" cy="295275"/>
    <xdr:pic>
      <xdr:nvPicPr>
        <xdr:cNvPr id="1704" name="ctl00_logoimage" descr="Danfoss Logo"/>
        <xdr:cNvPicPr>
          <a:picLocks noChangeAspect="1" noChangeArrowheads="1"/>
        </xdr:cNvPicPr>
      </xdr:nvPicPr>
      <xdr:blipFill>
        <a:blip r:embed="rId1"/>
        <a:srcRect/>
        <a:stretch>
          <a:fillRect/>
        </a:stretch>
      </xdr:blipFill>
      <xdr:spPr>
        <a:xfrm>
          <a:off x="2619375" y="8020050"/>
          <a:ext cx="0" cy="295275"/>
        </a:xfrm>
        <a:prstGeom prst="rect">
          <a:avLst/>
        </a:prstGeom>
        <a:noFill/>
        <a:ln w="9525">
          <a:noFill/>
          <a:miter lim="800000"/>
          <a:headEnd/>
          <a:tailEnd/>
        </a:ln>
      </xdr:spPr>
    </xdr:pic>
    <xdr:clientData/>
  </xdr:oneCellAnchor>
  <xdr:oneCellAnchor>
    <xdr:from>
      <xdr:col>1</xdr:col>
      <xdr:colOff>1933575</xdr:colOff>
      <xdr:row>53</xdr:row>
      <xdr:rowOff>9525</xdr:rowOff>
    </xdr:from>
    <xdr:ext cx="0" cy="295275"/>
    <xdr:pic>
      <xdr:nvPicPr>
        <xdr:cNvPr id="1705" name="ctl00_logoimage" descr="Danfoss Logo"/>
        <xdr:cNvPicPr>
          <a:picLocks noChangeAspect="1" noChangeArrowheads="1"/>
        </xdr:cNvPicPr>
      </xdr:nvPicPr>
      <xdr:blipFill>
        <a:blip r:embed="rId1"/>
        <a:srcRect/>
        <a:stretch>
          <a:fillRect/>
        </a:stretch>
      </xdr:blipFill>
      <xdr:spPr>
        <a:xfrm>
          <a:off x="2619375" y="8020050"/>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1706"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1707"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57</xdr:row>
      <xdr:rowOff>9525</xdr:rowOff>
    </xdr:from>
    <xdr:ext cx="0" cy="295275"/>
    <xdr:pic>
      <xdr:nvPicPr>
        <xdr:cNvPr id="1708" name="ctl00_logoimage" descr="Danfoss Logo"/>
        <xdr:cNvPicPr>
          <a:picLocks noChangeAspect="1" noChangeArrowheads="1"/>
        </xdr:cNvPicPr>
      </xdr:nvPicPr>
      <xdr:blipFill>
        <a:blip r:embed="rId1"/>
        <a:srcRect/>
        <a:stretch>
          <a:fillRect/>
        </a:stretch>
      </xdr:blipFill>
      <xdr:spPr>
        <a:xfrm>
          <a:off x="2619375" y="8591550"/>
          <a:ext cx="0" cy="295275"/>
        </a:xfrm>
        <a:prstGeom prst="rect">
          <a:avLst/>
        </a:prstGeom>
        <a:noFill/>
        <a:ln w="9525">
          <a:noFill/>
          <a:miter lim="800000"/>
          <a:headEnd/>
          <a:tailEnd/>
        </a:ln>
      </xdr:spPr>
    </xdr:pic>
    <xdr:clientData/>
  </xdr:oneCellAnchor>
  <xdr:oneCellAnchor>
    <xdr:from>
      <xdr:col>1</xdr:col>
      <xdr:colOff>1933575</xdr:colOff>
      <xdr:row>57</xdr:row>
      <xdr:rowOff>9525</xdr:rowOff>
    </xdr:from>
    <xdr:ext cx="0" cy="295275"/>
    <xdr:pic>
      <xdr:nvPicPr>
        <xdr:cNvPr id="1709" name="ctl00_logoimage" descr="Danfoss Logo"/>
        <xdr:cNvPicPr>
          <a:picLocks noChangeAspect="1" noChangeArrowheads="1"/>
        </xdr:cNvPicPr>
      </xdr:nvPicPr>
      <xdr:blipFill>
        <a:blip r:embed="rId1"/>
        <a:srcRect/>
        <a:stretch>
          <a:fillRect/>
        </a:stretch>
      </xdr:blipFill>
      <xdr:spPr>
        <a:xfrm>
          <a:off x="2619375" y="8591550"/>
          <a:ext cx="0" cy="295275"/>
        </a:xfrm>
        <a:prstGeom prst="rect">
          <a:avLst/>
        </a:prstGeom>
        <a:noFill/>
        <a:ln w="9525">
          <a:noFill/>
          <a:miter lim="800000"/>
          <a:headEnd/>
          <a:tailEnd/>
        </a:ln>
      </xdr:spPr>
    </xdr:pic>
    <xdr:clientData/>
  </xdr:oneCellAnchor>
  <xdr:oneCellAnchor>
    <xdr:from>
      <xdr:col>1</xdr:col>
      <xdr:colOff>1933575</xdr:colOff>
      <xdr:row>58</xdr:row>
      <xdr:rowOff>9525</xdr:rowOff>
    </xdr:from>
    <xdr:ext cx="0" cy="295275"/>
    <xdr:pic>
      <xdr:nvPicPr>
        <xdr:cNvPr id="1710" name="ctl00_logoimage" descr="Danfoss Logo"/>
        <xdr:cNvPicPr>
          <a:picLocks noChangeAspect="1" noChangeArrowheads="1"/>
        </xdr:cNvPicPr>
      </xdr:nvPicPr>
      <xdr:blipFill>
        <a:blip r:embed="rId1"/>
        <a:srcRect/>
        <a:stretch>
          <a:fillRect/>
        </a:stretch>
      </xdr:blipFill>
      <xdr:spPr>
        <a:xfrm>
          <a:off x="2619375" y="8734425"/>
          <a:ext cx="0" cy="295275"/>
        </a:xfrm>
        <a:prstGeom prst="rect">
          <a:avLst/>
        </a:prstGeom>
        <a:noFill/>
        <a:ln w="9525">
          <a:noFill/>
          <a:miter lim="800000"/>
          <a:headEnd/>
          <a:tailEnd/>
        </a:ln>
      </xdr:spPr>
    </xdr:pic>
    <xdr:clientData/>
  </xdr:oneCellAnchor>
  <xdr:oneCellAnchor>
    <xdr:from>
      <xdr:col>1</xdr:col>
      <xdr:colOff>1933575</xdr:colOff>
      <xdr:row>58</xdr:row>
      <xdr:rowOff>9525</xdr:rowOff>
    </xdr:from>
    <xdr:ext cx="0" cy="295275"/>
    <xdr:pic>
      <xdr:nvPicPr>
        <xdr:cNvPr id="1711" name="ctl00_logoimage" descr="Danfoss Logo"/>
        <xdr:cNvPicPr>
          <a:picLocks noChangeAspect="1" noChangeArrowheads="1"/>
        </xdr:cNvPicPr>
      </xdr:nvPicPr>
      <xdr:blipFill>
        <a:blip r:embed="rId1"/>
        <a:srcRect/>
        <a:stretch>
          <a:fillRect/>
        </a:stretch>
      </xdr:blipFill>
      <xdr:spPr>
        <a:xfrm>
          <a:off x="2619375" y="8734425"/>
          <a:ext cx="0" cy="295275"/>
        </a:xfrm>
        <a:prstGeom prst="rect">
          <a:avLst/>
        </a:prstGeom>
        <a:noFill/>
        <a:ln w="9525">
          <a:noFill/>
          <a:miter lim="800000"/>
          <a:headEnd/>
          <a:tailEnd/>
        </a:ln>
      </xdr:spPr>
    </xdr:pic>
    <xdr:clientData/>
  </xdr:oneCellAnchor>
  <xdr:oneCellAnchor>
    <xdr:from>
      <xdr:col>1</xdr:col>
      <xdr:colOff>1933575</xdr:colOff>
      <xdr:row>59</xdr:row>
      <xdr:rowOff>9525</xdr:rowOff>
    </xdr:from>
    <xdr:ext cx="0" cy="295275"/>
    <xdr:pic>
      <xdr:nvPicPr>
        <xdr:cNvPr id="1712" name="ctl00_logoimage" descr="Danfoss Logo"/>
        <xdr:cNvPicPr>
          <a:picLocks noChangeAspect="1" noChangeArrowheads="1"/>
        </xdr:cNvPicPr>
      </xdr:nvPicPr>
      <xdr:blipFill>
        <a:blip r:embed="rId1"/>
        <a:srcRect/>
        <a:stretch>
          <a:fillRect/>
        </a:stretch>
      </xdr:blipFill>
      <xdr:spPr>
        <a:xfrm>
          <a:off x="2619375" y="8877300"/>
          <a:ext cx="0" cy="295275"/>
        </a:xfrm>
        <a:prstGeom prst="rect">
          <a:avLst/>
        </a:prstGeom>
        <a:noFill/>
        <a:ln w="9525">
          <a:noFill/>
          <a:miter lim="800000"/>
          <a:headEnd/>
          <a:tailEnd/>
        </a:ln>
      </xdr:spPr>
    </xdr:pic>
    <xdr:clientData/>
  </xdr:oneCellAnchor>
  <xdr:oneCellAnchor>
    <xdr:from>
      <xdr:col>1</xdr:col>
      <xdr:colOff>1933575</xdr:colOff>
      <xdr:row>59</xdr:row>
      <xdr:rowOff>9525</xdr:rowOff>
    </xdr:from>
    <xdr:ext cx="0" cy="295275"/>
    <xdr:pic>
      <xdr:nvPicPr>
        <xdr:cNvPr id="1713" name="ctl00_logoimage" descr="Danfoss Logo"/>
        <xdr:cNvPicPr>
          <a:picLocks noChangeAspect="1" noChangeArrowheads="1"/>
        </xdr:cNvPicPr>
      </xdr:nvPicPr>
      <xdr:blipFill>
        <a:blip r:embed="rId1"/>
        <a:srcRect/>
        <a:stretch>
          <a:fillRect/>
        </a:stretch>
      </xdr:blipFill>
      <xdr:spPr>
        <a:xfrm>
          <a:off x="2619375" y="8877300"/>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1714"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1715"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63</xdr:row>
      <xdr:rowOff>0</xdr:rowOff>
    </xdr:from>
    <xdr:ext cx="0" cy="295275"/>
    <xdr:pic>
      <xdr:nvPicPr>
        <xdr:cNvPr id="1716" name="ctl00_logoimage" descr="Danfoss Logo"/>
        <xdr:cNvPicPr>
          <a:picLocks noChangeAspect="1" noChangeArrowheads="1"/>
        </xdr:cNvPicPr>
      </xdr:nvPicPr>
      <xdr:blipFill>
        <a:blip r:embed="rId1"/>
        <a:srcRect/>
        <a:stretch>
          <a:fillRect/>
        </a:stretch>
      </xdr:blipFill>
      <xdr:spPr>
        <a:xfrm>
          <a:off x="2619375" y="9439275"/>
          <a:ext cx="0" cy="295275"/>
        </a:xfrm>
        <a:prstGeom prst="rect">
          <a:avLst/>
        </a:prstGeom>
        <a:noFill/>
        <a:ln w="9525">
          <a:noFill/>
          <a:miter lim="800000"/>
          <a:headEnd/>
          <a:tailEnd/>
        </a:ln>
      </xdr:spPr>
    </xdr:pic>
    <xdr:clientData/>
  </xdr:oneCellAnchor>
  <xdr:oneCellAnchor>
    <xdr:from>
      <xdr:col>1</xdr:col>
      <xdr:colOff>1933575</xdr:colOff>
      <xdr:row>63</xdr:row>
      <xdr:rowOff>0</xdr:rowOff>
    </xdr:from>
    <xdr:ext cx="0" cy="295275"/>
    <xdr:pic>
      <xdr:nvPicPr>
        <xdr:cNvPr id="1717" name="ctl00_logoimage" descr="Danfoss Logo"/>
        <xdr:cNvPicPr>
          <a:picLocks noChangeAspect="1" noChangeArrowheads="1"/>
        </xdr:cNvPicPr>
      </xdr:nvPicPr>
      <xdr:blipFill>
        <a:blip r:embed="rId1"/>
        <a:srcRect/>
        <a:stretch>
          <a:fillRect/>
        </a:stretch>
      </xdr:blipFill>
      <xdr:spPr>
        <a:xfrm>
          <a:off x="2619375" y="9439275"/>
          <a:ext cx="0" cy="295275"/>
        </a:xfrm>
        <a:prstGeom prst="rect">
          <a:avLst/>
        </a:prstGeom>
        <a:noFill/>
        <a:ln w="9525">
          <a:noFill/>
          <a:miter lim="800000"/>
          <a:headEnd/>
          <a:tailEnd/>
        </a:ln>
      </xdr:spPr>
    </xdr:pic>
    <xdr:clientData/>
  </xdr:oneCellAnchor>
  <xdr:oneCellAnchor>
    <xdr:from>
      <xdr:col>1</xdr:col>
      <xdr:colOff>1933575</xdr:colOff>
      <xdr:row>63</xdr:row>
      <xdr:rowOff>9525</xdr:rowOff>
    </xdr:from>
    <xdr:ext cx="0" cy="295275"/>
    <xdr:pic>
      <xdr:nvPicPr>
        <xdr:cNvPr id="1718" name="ctl00_logoimage" descr="Danfoss Logo"/>
        <xdr:cNvPicPr>
          <a:picLocks noChangeAspect="1" noChangeArrowheads="1"/>
        </xdr:cNvPicPr>
      </xdr:nvPicPr>
      <xdr:blipFill>
        <a:blip r:embed="rId1"/>
        <a:srcRect/>
        <a:stretch>
          <a:fillRect/>
        </a:stretch>
      </xdr:blipFill>
      <xdr:spPr>
        <a:xfrm>
          <a:off x="2619375" y="9448800"/>
          <a:ext cx="0" cy="295275"/>
        </a:xfrm>
        <a:prstGeom prst="rect">
          <a:avLst/>
        </a:prstGeom>
        <a:noFill/>
        <a:ln w="9525">
          <a:noFill/>
          <a:miter lim="800000"/>
          <a:headEnd/>
          <a:tailEnd/>
        </a:ln>
      </xdr:spPr>
    </xdr:pic>
    <xdr:clientData/>
  </xdr:oneCellAnchor>
  <xdr:oneCellAnchor>
    <xdr:from>
      <xdr:col>1</xdr:col>
      <xdr:colOff>1933575</xdr:colOff>
      <xdr:row>63</xdr:row>
      <xdr:rowOff>9525</xdr:rowOff>
    </xdr:from>
    <xdr:ext cx="0" cy="295275"/>
    <xdr:pic>
      <xdr:nvPicPr>
        <xdr:cNvPr id="1719" name="ctl00_logoimage" descr="Danfoss Logo"/>
        <xdr:cNvPicPr>
          <a:picLocks noChangeAspect="1" noChangeArrowheads="1"/>
        </xdr:cNvPicPr>
      </xdr:nvPicPr>
      <xdr:blipFill>
        <a:blip r:embed="rId1"/>
        <a:srcRect/>
        <a:stretch>
          <a:fillRect/>
        </a:stretch>
      </xdr:blipFill>
      <xdr:spPr>
        <a:xfrm>
          <a:off x="2619375" y="9448800"/>
          <a:ext cx="0" cy="295275"/>
        </a:xfrm>
        <a:prstGeom prst="rect">
          <a:avLst/>
        </a:prstGeom>
        <a:noFill/>
        <a:ln w="9525">
          <a:noFill/>
          <a:miter lim="800000"/>
          <a:headEnd/>
          <a:tailEnd/>
        </a:ln>
      </xdr:spPr>
    </xdr:pic>
    <xdr:clientData/>
  </xdr:oneCellAnchor>
  <xdr:oneCellAnchor>
    <xdr:from>
      <xdr:col>1</xdr:col>
      <xdr:colOff>1933575</xdr:colOff>
      <xdr:row>64</xdr:row>
      <xdr:rowOff>9525</xdr:rowOff>
    </xdr:from>
    <xdr:ext cx="0" cy="295275"/>
    <xdr:pic>
      <xdr:nvPicPr>
        <xdr:cNvPr id="1720" name="ctl00_logoimage" descr="Danfoss Logo"/>
        <xdr:cNvPicPr>
          <a:picLocks noChangeAspect="1" noChangeArrowheads="1"/>
        </xdr:cNvPicPr>
      </xdr:nvPicPr>
      <xdr:blipFill>
        <a:blip r:embed="rId1"/>
        <a:srcRect/>
        <a:stretch>
          <a:fillRect/>
        </a:stretch>
      </xdr:blipFill>
      <xdr:spPr>
        <a:xfrm>
          <a:off x="2619375" y="9591675"/>
          <a:ext cx="0" cy="295275"/>
        </a:xfrm>
        <a:prstGeom prst="rect">
          <a:avLst/>
        </a:prstGeom>
        <a:noFill/>
        <a:ln w="9525">
          <a:noFill/>
          <a:miter lim="800000"/>
          <a:headEnd/>
          <a:tailEnd/>
        </a:ln>
      </xdr:spPr>
    </xdr:pic>
    <xdr:clientData/>
  </xdr:oneCellAnchor>
  <xdr:oneCellAnchor>
    <xdr:from>
      <xdr:col>1</xdr:col>
      <xdr:colOff>1933575</xdr:colOff>
      <xdr:row>64</xdr:row>
      <xdr:rowOff>9525</xdr:rowOff>
    </xdr:from>
    <xdr:ext cx="0" cy="295275"/>
    <xdr:pic>
      <xdr:nvPicPr>
        <xdr:cNvPr id="1721" name="ctl00_logoimage" descr="Danfoss Logo"/>
        <xdr:cNvPicPr>
          <a:picLocks noChangeAspect="1" noChangeArrowheads="1"/>
        </xdr:cNvPicPr>
      </xdr:nvPicPr>
      <xdr:blipFill>
        <a:blip r:embed="rId1"/>
        <a:srcRect/>
        <a:stretch>
          <a:fillRect/>
        </a:stretch>
      </xdr:blipFill>
      <xdr:spPr>
        <a:xfrm>
          <a:off x="2619375" y="9591675"/>
          <a:ext cx="0" cy="295275"/>
        </a:xfrm>
        <a:prstGeom prst="rect">
          <a:avLst/>
        </a:prstGeom>
        <a:noFill/>
        <a:ln w="9525">
          <a:noFill/>
          <a:miter lim="800000"/>
          <a:headEnd/>
          <a:tailEnd/>
        </a:ln>
      </xdr:spPr>
    </xdr:pic>
    <xdr:clientData/>
  </xdr:oneCellAnchor>
  <xdr:oneCellAnchor>
    <xdr:from>
      <xdr:col>1</xdr:col>
      <xdr:colOff>1933575</xdr:colOff>
      <xdr:row>65</xdr:row>
      <xdr:rowOff>9525</xdr:rowOff>
    </xdr:from>
    <xdr:ext cx="0" cy="295275"/>
    <xdr:pic>
      <xdr:nvPicPr>
        <xdr:cNvPr id="1722" name="ctl00_logoimage" descr="Danfoss Logo"/>
        <xdr:cNvPicPr>
          <a:picLocks noChangeAspect="1" noChangeArrowheads="1"/>
        </xdr:cNvPicPr>
      </xdr:nvPicPr>
      <xdr:blipFill>
        <a:blip r:embed="rId1"/>
        <a:srcRect/>
        <a:stretch>
          <a:fillRect/>
        </a:stretch>
      </xdr:blipFill>
      <xdr:spPr>
        <a:xfrm>
          <a:off x="2619375" y="9734550"/>
          <a:ext cx="0" cy="295275"/>
        </a:xfrm>
        <a:prstGeom prst="rect">
          <a:avLst/>
        </a:prstGeom>
        <a:noFill/>
        <a:ln w="9525">
          <a:noFill/>
          <a:miter lim="800000"/>
          <a:headEnd/>
          <a:tailEnd/>
        </a:ln>
      </xdr:spPr>
    </xdr:pic>
    <xdr:clientData/>
  </xdr:oneCellAnchor>
  <xdr:oneCellAnchor>
    <xdr:from>
      <xdr:col>1</xdr:col>
      <xdr:colOff>1933575</xdr:colOff>
      <xdr:row>65</xdr:row>
      <xdr:rowOff>9525</xdr:rowOff>
    </xdr:from>
    <xdr:ext cx="0" cy="295275"/>
    <xdr:pic>
      <xdr:nvPicPr>
        <xdr:cNvPr id="1723" name="ctl00_logoimage" descr="Danfoss Logo"/>
        <xdr:cNvPicPr>
          <a:picLocks noChangeAspect="1" noChangeArrowheads="1"/>
        </xdr:cNvPicPr>
      </xdr:nvPicPr>
      <xdr:blipFill>
        <a:blip r:embed="rId1"/>
        <a:srcRect/>
        <a:stretch>
          <a:fillRect/>
        </a:stretch>
      </xdr:blipFill>
      <xdr:spPr>
        <a:xfrm>
          <a:off x="2619375" y="9734550"/>
          <a:ext cx="0" cy="295275"/>
        </a:xfrm>
        <a:prstGeom prst="rect">
          <a:avLst/>
        </a:prstGeom>
        <a:noFill/>
        <a:ln w="9525">
          <a:noFill/>
          <a:miter lim="800000"/>
          <a:headEnd/>
          <a:tailEnd/>
        </a:ln>
      </xdr:spPr>
    </xdr:pic>
    <xdr:clientData/>
  </xdr:oneCellAnchor>
  <xdr:oneCellAnchor>
    <xdr:from>
      <xdr:col>1</xdr:col>
      <xdr:colOff>1933575</xdr:colOff>
      <xdr:row>66</xdr:row>
      <xdr:rowOff>9525</xdr:rowOff>
    </xdr:from>
    <xdr:ext cx="0" cy="295275"/>
    <xdr:pic>
      <xdr:nvPicPr>
        <xdr:cNvPr id="1724" name="ctl00_logoimage" descr="Danfoss Logo"/>
        <xdr:cNvPicPr>
          <a:picLocks noChangeAspect="1" noChangeArrowheads="1"/>
        </xdr:cNvPicPr>
      </xdr:nvPicPr>
      <xdr:blipFill>
        <a:blip r:embed="rId1"/>
        <a:srcRect/>
        <a:stretch>
          <a:fillRect/>
        </a:stretch>
      </xdr:blipFill>
      <xdr:spPr>
        <a:xfrm>
          <a:off x="2619375" y="9877425"/>
          <a:ext cx="0" cy="295275"/>
        </a:xfrm>
        <a:prstGeom prst="rect">
          <a:avLst/>
        </a:prstGeom>
        <a:noFill/>
        <a:ln w="9525">
          <a:noFill/>
          <a:miter lim="800000"/>
          <a:headEnd/>
          <a:tailEnd/>
        </a:ln>
      </xdr:spPr>
    </xdr:pic>
    <xdr:clientData/>
  </xdr:oneCellAnchor>
  <xdr:oneCellAnchor>
    <xdr:from>
      <xdr:col>1</xdr:col>
      <xdr:colOff>1933575</xdr:colOff>
      <xdr:row>66</xdr:row>
      <xdr:rowOff>9525</xdr:rowOff>
    </xdr:from>
    <xdr:ext cx="0" cy="295275"/>
    <xdr:pic>
      <xdr:nvPicPr>
        <xdr:cNvPr id="1725" name="ctl00_logoimage" descr="Danfoss Logo"/>
        <xdr:cNvPicPr>
          <a:picLocks noChangeAspect="1" noChangeArrowheads="1"/>
        </xdr:cNvPicPr>
      </xdr:nvPicPr>
      <xdr:blipFill>
        <a:blip r:embed="rId1"/>
        <a:srcRect/>
        <a:stretch>
          <a:fillRect/>
        </a:stretch>
      </xdr:blipFill>
      <xdr:spPr>
        <a:xfrm>
          <a:off x="2619375" y="9877425"/>
          <a:ext cx="0" cy="295275"/>
        </a:xfrm>
        <a:prstGeom prst="rect">
          <a:avLst/>
        </a:prstGeom>
        <a:noFill/>
        <a:ln w="9525">
          <a:noFill/>
          <a:miter lim="800000"/>
          <a:headEnd/>
          <a:tailEnd/>
        </a:ln>
      </xdr:spPr>
    </xdr:pic>
    <xdr:clientData/>
  </xdr:oneCellAnchor>
  <xdr:oneCellAnchor>
    <xdr:from>
      <xdr:col>1</xdr:col>
      <xdr:colOff>1933575</xdr:colOff>
      <xdr:row>67</xdr:row>
      <xdr:rowOff>9525</xdr:rowOff>
    </xdr:from>
    <xdr:ext cx="0" cy="295275"/>
    <xdr:pic>
      <xdr:nvPicPr>
        <xdr:cNvPr id="1726" name="ctl00_logoimage" descr="Danfoss Logo"/>
        <xdr:cNvPicPr>
          <a:picLocks noChangeAspect="1" noChangeArrowheads="1"/>
        </xdr:cNvPicPr>
      </xdr:nvPicPr>
      <xdr:blipFill>
        <a:blip r:embed="rId1"/>
        <a:srcRect/>
        <a:stretch>
          <a:fillRect/>
        </a:stretch>
      </xdr:blipFill>
      <xdr:spPr>
        <a:xfrm>
          <a:off x="2619375" y="10020300"/>
          <a:ext cx="0" cy="295275"/>
        </a:xfrm>
        <a:prstGeom prst="rect">
          <a:avLst/>
        </a:prstGeom>
        <a:noFill/>
        <a:ln w="9525">
          <a:noFill/>
          <a:miter lim="800000"/>
          <a:headEnd/>
          <a:tailEnd/>
        </a:ln>
      </xdr:spPr>
    </xdr:pic>
    <xdr:clientData/>
  </xdr:oneCellAnchor>
  <xdr:oneCellAnchor>
    <xdr:from>
      <xdr:col>1</xdr:col>
      <xdr:colOff>1933575</xdr:colOff>
      <xdr:row>67</xdr:row>
      <xdr:rowOff>9525</xdr:rowOff>
    </xdr:from>
    <xdr:ext cx="0" cy="295275"/>
    <xdr:pic>
      <xdr:nvPicPr>
        <xdr:cNvPr id="1727" name="ctl00_logoimage" descr="Danfoss Logo"/>
        <xdr:cNvPicPr>
          <a:picLocks noChangeAspect="1" noChangeArrowheads="1"/>
        </xdr:cNvPicPr>
      </xdr:nvPicPr>
      <xdr:blipFill>
        <a:blip r:embed="rId1"/>
        <a:srcRect/>
        <a:stretch>
          <a:fillRect/>
        </a:stretch>
      </xdr:blipFill>
      <xdr:spPr>
        <a:xfrm>
          <a:off x="2619375" y="1002030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1820"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21"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22"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1823"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24"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25"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26"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27"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28"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29"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30"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31"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32"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33"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34"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35"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36"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37"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38"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39"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40"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41"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42"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43"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44"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45"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46"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47"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48"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49"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50"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51"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52"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53"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54"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55"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56"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57"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58"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59"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60"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61"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62"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63"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64"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65"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66"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67"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68"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69"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70"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71"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72"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73"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74"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75"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76"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77"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78"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79"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80"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81"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82"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83"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84"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85"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86"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87"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88"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89"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90"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91"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157</xdr:row>
      <xdr:rowOff>0</xdr:rowOff>
    </xdr:from>
    <xdr:ext cx="0" cy="295275"/>
    <xdr:pic>
      <xdr:nvPicPr>
        <xdr:cNvPr id="1892" name="ctl00_logoimage" descr="Danfoss Logo"/>
        <xdr:cNvPicPr>
          <a:picLocks noChangeAspect="1" noChangeArrowheads="1"/>
        </xdr:cNvPicPr>
      </xdr:nvPicPr>
      <xdr:blipFill>
        <a:blip r:embed="rId1"/>
        <a:srcRect/>
        <a:stretch>
          <a:fillRect/>
        </a:stretch>
      </xdr:blipFill>
      <xdr:spPr>
        <a:xfrm>
          <a:off x="2619375" y="28143835"/>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1728"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1729"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1730"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1731"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1732"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1733"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1734"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1735"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67</xdr:row>
      <xdr:rowOff>9525</xdr:rowOff>
    </xdr:from>
    <xdr:ext cx="0" cy="295275"/>
    <xdr:pic>
      <xdr:nvPicPr>
        <xdr:cNvPr id="1736" name="ctl00_logoimage" descr="Danfoss Logo"/>
        <xdr:cNvPicPr>
          <a:picLocks noChangeAspect="1" noChangeArrowheads="1"/>
        </xdr:cNvPicPr>
      </xdr:nvPicPr>
      <xdr:blipFill>
        <a:blip r:embed="rId1"/>
        <a:srcRect/>
        <a:stretch>
          <a:fillRect/>
        </a:stretch>
      </xdr:blipFill>
      <xdr:spPr>
        <a:xfrm>
          <a:off x="2619375" y="10020300"/>
          <a:ext cx="0" cy="295275"/>
        </a:xfrm>
        <a:prstGeom prst="rect">
          <a:avLst/>
        </a:prstGeom>
        <a:noFill/>
        <a:ln w="9525">
          <a:noFill/>
          <a:miter lim="800000"/>
          <a:headEnd/>
          <a:tailEnd/>
        </a:ln>
      </xdr:spPr>
    </xdr:pic>
    <xdr:clientData/>
  </xdr:oneCellAnchor>
  <xdr:oneCellAnchor>
    <xdr:from>
      <xdr:col>1</xdr:col>
      <xdr:colOff>1933575</xdr:colOff>
      <xdr:row>67</xdr:row>
      <xdr:rowOff>9525</xdr:rowOff>
    </xdr:from>
    <xdr:ext cx="0" cy="295275"/>
    <xdr:pic>
      <xdr:nvPicPr>
        <xdr:cNvPr id="1737" name="ctl00_logoimage" descr="Danfoss Logo"/>
        <xdr:cNvPicPr>
          <a:picLocks noChangeAspect="1" noChangeArrowheads="1"/>
        </xdr:cNvPicPr>
      </xdr:nvPicPr>
      <xdr:blipFill>
        <a:blip r:embed="rId1"/>
        <a:srcRect/>
        <a:stretch>
          <a:fillRect/>
        </a:stretch>
      </xdr:blipFill>
      <xdr:spPr>
        <a:xfrm>
          <a:off x="2619375" y="10020300"/>
          <a:ext cx="0" cy="295275"/>
        </a:xfrm>
        <a:prstGeom prst="rect">
          <a:avLst/>
        </a:prstGeom>
        <a:noFill/>
        <a:ln w="9525">
          <a:noFill/>
          <a:miter lim="800000"/>
          <a:headEnd/>
          <a:tailEnd/>
        </a:ln>
      </xdr:spPr>
    </xdr:pic>
    <xdr:clientData/>
  </xdr:oneCellAnchor>
  <xdr:oneCellAnchor>
    <xdr:from>
      <xdr:col>1</xdr:col>
      <xdr:colOff>1933575</xdr:colOff>
      <xdr:row>68</xdr:row>
      <xdr:rowOff>9525</xdr:rowOff>
    </xdr:from>
    <xdr:ext cx="0" cy="295275"/>
    <xdr:pic>
      <xdr:nvPicPr>
        <xdr:cNvPr id="1738" name="ctl00_logoimage" descr="Danfoss Logo"/>
        <xdr:cNvPicPr>
          <a:picLocks noChangeAspect="1" noChangeArrowheads="1"/>
        </xdr:cNvPicPr>
      </xdr:nvPicPr>
      <xdr:blipFill>
        <a:blip r:embed="rId1"/>
        <a:srcRect/>
        <a:stretch>
          <a:fillRect/>
        </a:stretch>
      </xdr:blipFill>
      <xdr:spPr>
        <a:xfrm>
          <a:off x="2619375" y="10163175"/>
          <a:ext cx="0" cy="295275"/>
        </a:xfrm>
        <a:prstGeom prst="rect">
          <a:avLst/>
        </a:prstGeom>
        <a:noFill/>
        <a:ln w="9525">
          <a:noFill/>
          <a:miter lim="800000"/>
          <a:headEnd/>
          <a:tailEnd/>
        </a:ln>
      </xdr:spPr>
    </xdr:pic>
    <xdr:clientData/>
  </xdr:oneCellAnchor>
  <xdr:oneCellAnchor>
    <xdr:from>
      <xdr:col>1</xdr:col>
      <xdr:colOff>1933575</xdr:colOff>
      <xdr:row>68</xdr:row>
      <xdr:rowOff>9525</xdr:rowOff>
    </xdr:from>
    <xdr:ext cx="0" cy="295275"/>
    <xdr:pic>
      <xdr:nvPicPr>
        <xdr:cNvPr id="1739" name="ctl00_logoimage" descr="Danfoss Logo"/>
        <xdr:cNvPicPr>
          <a:picLocks noChangeAspect="1" noChangeArrowheads="1"/>
        </xdr:cNvPicPr>
      </xdr:nvPicPr>
      <xdr:blipFill>
        <a:blip r:embed="rId1"/>
        <a:srcRect/>
        <a:stretch>
          <a:fillRect/>
        </a:stretch>
      </xdr:blipFill>
      <xdr:spPr>
        <a:xfrm>
          <a:off x="2619375" y="10163175"/>
          <a:ext cx="0" cy="295275"/>
        </a:xfrm>
        <a:prstGeom prst="rect">
          <a:avLst/>
        </a:prstGeom>
        <a:noFill/>
        <a:ln w="9525">
          <a:noFill/>
          <a:miter lim="800000"/>
          <a:headEnd/>
          <a:tailEnd/>
        </a:ln>
      </xdr:spPr>
    </xdr:pic>
    <xdr:clientData/>
  </xdr:oneCellAnchor>
  <xdr:twoCellAnchor editAs="oneCell">
    <xdr:from>
      <xdr:col>5</xdr:col>
      <xdr:colOff>161097</xdr:colOff>
      <xdr:row>78</xdr:row>
      <xdr:rowOff>82412</xdr:rowOff>
    </xdr:from>
    <xdr:to>
      <xdr:col>5</xdr:col>
      <xdr:colOff>1855932</xdr:colOff>
      <xdr:row>83</xdr:row>
      <xdr:rowOff>128494</xdr:rowOff>
    </xdr:to>
    <xdr:pic>
      <xdr:nvPicPr>
        <xdr:cNvPr id="3" name="Picture 2"/>
        <xdr:cNvPicPr>
          <a:picLocks noChangeAspect="1"/>
        </xdr:cNvPicPr>
      </xdr:nvPicPr>
      <xdr:blipFill>
        <a:blip r:embed="rId27"/>
        <a:stretch>
          <a:fillRect/>
        </a:stretch>
      </xdr:blipFill>
      <xdr:spPr>
        <a:xfrm>
          <a:off x="6539865" y="12586970"/>
          <a:ext cx="1694815" cy="760730"/>
        </a:xfrm>
        <a:prstGeom prst="rect">
          <a:avLst/>
        </a:prstGeom>
      </xdr:spPr>
    </xdr:pic>
    <xdr:clientData/>
  </xdr:twoCellAnchor>
  <xdr:twoCellAnchor editAs="oneCell">
    <xdr:from>
      <xdr:col>5</xdr:col>
      <xdr:colOff>182216</xdr:colOff>
      <xdr:row>108</xdr:row>
      <xdr:rowOff>115128</xdr:rowOff>
    </xdr:from>
    <xdr:to>
      <xdr:col>5</xdr:col>
      <xdr:colOff>1598593</xdr:colOff>
      <xdr:row>111</xdr:row>
      <xdr:rowOff>91108</xdr:rowOff>
    </xdr:to>
    <xdr:pic>
      <xdr:nvPicPr>
        <xdr:cNvPr id="16" name="Picture 15"/>
        <xdr:cNvPicPr>
          <a:picLocks noChangeAspect="1"/>
        </xdr:cNvPicPr>
      </xdr:nvPicPr>
      <xdr:blipFill>
        <a:blip r:embed="rId28"/>
        <a:stretch>
          <a:fillRect/>
        </a:stretch>
      </xdr:blipFill>
      <xdr:spPr>
        <a:xfrm>
          <a:off x="6560820" y="18695035"/>
          <a:ext cx="1416685" cy="404495"/>
        </a:xfrm>
        <a:prstGeom prst="rect">
          <a:avLst/>
        </a:prstGeom>
      </xdr:spPr>
    </xdr:pic>
    <xdr:clientData/>
  </xdr:twoCellAnchor>
  <xdr:oneCellAnchor>
    <xdr:from>
      <xdr:col>1</xdr:col>
      <xdr:colOff>1933575</xdr:colOff>
      <xdr:row>116</xdr:row>
      <xdr:rowOff>9525</xdr:rowOff>
    </xdr:from>
    <xdr:ext cx="0" cy="295275"/>
    <xdr:pic>
      <xdr:nvPicPr>
        <xdr:cNvPr id="1740" name="ctl00_logoimage" descr="Danfoss Logo"/>
        <xdr:cNvPicPr>
          <a:picLocks noChangeAspect="1" noChangeArrowheads="1"/>
        </xdr:cNvPicPr>
      </xdr:nvPicPr>
      <xdr:blipFill>
        <a:blip r:embed="rId1"/>
        <a:srcRect/>
        <a:stretch>
          <a:fillRect/>
        </a:stretch>
      </xdr:blipFill>
      <xdr:spPr>
        <a:xfrm>
          <a:off x="2619375" y="20018375"/>
          <a:ext cx="0" cy="295275"/>
        </a:xfrm>
        <a:prstGeom prst="rect">
          <a:avLst/>
        </a:prstGeom>
        <a:noFill/>
        <a:ln w="9525">
          <a:noFill/>
          <a:miter lim="800000"/>
          <a:headEnd/>
          <a:tailEnd/>
        </a:ln>
      </xdr:spPr>
    </xdr:pic>
    <xdr:clientData/>
  </xdr:oneCellAnchor>
  <xdr:oneCellAnchor>
    <xdr:from>
      <xdr:col>1</xdr:col>
      <xdr:colOff>1933575</xdr:colOff>
      <xdr:row>116</xdr:row>
      <xdr:rowOff>9525</xdr:rowOff>
    </xdr:from>
    <xdr:ext cx="0" cy="295275"/>
    <xdr:pic>
      <xdr:nvPicPr>
        <xdr:cNvPr id="1741" name="ctl00_logoimage" descr="Danfoss Logo"/>
        <xdr:cNvPicPr>
          <a:picLocks noChangeAspect="1" noChangeArrowheads="1"/>
        </xdr:cNvPicPr>
      </xdr:nvPicPr>
      <xdr:blipFill>
        <a:blip r:embed="rId1"/>
        <a:srcRect/>
        <a:stretch>
          <a:fillRect/>
        </a:stretch>
      </xdr:blipFill>
      <xdr:spPr>
        <a:xfrm>
          <a:off x="2619375" y="20018375"/>
          <a:ext cx="0" cy="295275"/>
        </a:xfrm>
        <a:prstGeom prst="rect">
          <a:avLst/>
        </a:prstGeom>
        <a:noFill/>
        <a:ln w="9525">
          <a:noFill/>
          <a:miter lim="800000"/>
          <a:headEnd/>
          <a:tailEnd/>
        </a:ln>
      </xdr:spPr>
    </xdr:pic>
    <xdr:clientData/>
  </xdr:oneCellAnchor>
  <xdr:oneCellAnchor>
    <xdr:from>
      <xdr:col>1</xdr:col>
      <xdr:colOff>1933575</xdr:colOff>
      <xdr:row>116</xdr:row>
      <xdr:rowOff>9525</xdr:rowOff>
    </xdr:from>
    <xdr:ext cx="0" cy="295275"/>
    <xdr:pic>
      <xdr:nvPicPr>
        <xdr:cNvPr id="1742" name="ctl00_logoimage" descr="Danfoss Logo"/>
        <xdr:cNvPicPr>
          <a:picLocks noChangeAspect="1" noChangeArrowheads="1"/>
        </xdr:cNvPicPr>
      </xdr:nvPicPr>
      <xdr:blipFill>
        <a:blip r:embed="rId1"/>
        <a:srcRect/>
        <a:stretch>
          <a:fillRect/>
        </a:stretch>
      </xdr:blipFill>
      <xdr:spPr>
        <a:xfrm>
          <a:off x="2619375" y="20018375"/>
          <a:ext cx="0" cy="295275"/>
        </a:xfrm>
        <a:prstGeom prst="rect">
          <a:avLst/>
        </a:prstGeom>
        <a:noFill/>
        <a:ln w="9525">
          <a:noFill/>
          <a:miter lim="800000"/>
          <a:headEnd/>
          <a:tailEnd/>
        </a:ln>
      </xdr:spPr>
    </xdr:pic>
    <xdr:clientData/>
  </xdr:oneCellAnchor>
  <xdr:oneCellAnchor>
    <xdr:from>
      <xdr:col>1</xdr:col>
      <xdr:colOff>1933575</xdr:colOff>
      <xdr:row>117</xdr:row>
      <xdr:rowOff>0</xdr:rowOff>
    </xdr:from>
    <xdr:ext cx="0" cy="295275"/>
    <xdr:pic>
      <xdr:nvPicPr>
        <xdr:cNvPr id="1743" name="ctl00_logoimage" descr="Danfoss Logo"/>
        <xdr:cNvPicPr>
          <a:picLocks noChangeAspect="1" noChangeArrowheads="1"/>
        </xdr:cNvPicPr>
      </xdr:nvPicPr>
      <xdr:blipFill>
        <a:blip r:embed="rId1"/>
        <a:srcRect/>
        <a:stretch>
          <a:fillRect/>
        </a:stretch>
      </xdr:blipFill>
      <xdr:spPr>
        <a:xfrm>
          <a:off x="2619375" y="20151725"/>
          <a:ext cx="0" cy="295275"/>
        </a:xfrm>
        <a:prstGeom prst="rect">
          <a:avLst/>
        </a:prstGeom>
        <a:noFill/>
        <a:ln w="9525">
          <a:noFill/>
          <a:miter lim="800000"/>
          <a:headEnd/>
          <a:tailEnd/>
        </a:ln>
      </xdr:spPr>
    </xdr:pic>
    <xdr:clientData/>
  </xdr:oneCellAnchor>
  <xdr:oneCellAnchor>
    <xdr:from>
      <xdr:col>1</xdr:col>
      <xdr:colOff>1933575</xdr:colOff>
      <xdr:row>117</xdr:row>
      <xdr:rowOff>0</xdr:rowOff>
    </xdr:from>
    <xdr:ext cx="0" cy="295275"/>
    <xdr:pic>
      <xdr:nvPicPr>
        <xdr:cNvPr id="1744" name="ctl00_logoimage" descr="Danfoss Logo"/>
        <xdr:cNvPicPr>
          <a:picLocks noChangeAspect="1" noChangeArrowheads="1"/>
        </xdr:cNvPicPr>
      </xdr:nvPicPr>
      <xdr:blipFill>
        <a:blip r:embed="rId1"/>
        <a:srcRect/>
        <a:stretch>
          <a:fillRect/>
        </a:stretch>
      </xdr:blipFill>
      <xdr:spPr>
        <a:xfrm>
          <a:off x="2619375" y="20151725"/>
          <a:ext cx="0" cy="295275"/>
        </a:xfrm>
        <a:prstGeom prst="rect">
          <a:avLst/>
        </a:prstGeom>
        <a:noFill/>
        <a:ln w="9525">
          <a:noFill/>
          <a:miter lim="800000"/>
          <a:headEnd/>
          <a:tailEnd/>
        </a:ln>
      </xdr:spPr>
    </xdr:pic>
    <xdr:clientData/>
  </xdr:oneCellAnchor>
  <xdr:oneCellAnchor>
    <xdr:from>
      <xdr:col>1</xdr:col>
      <xdr:colOff>1933575</xdr:colOff>
      <xdr:row>117</xdr:row>
      <xdr:rowOff>0</xdr:rowOff>
    </xdr:from>
    <xdr:ext cx="0" cy="295275"/>
    <xdr:pic>
      <xdr:nvPicPr>
        <xdr:cNvPr id="1745" name="ctl00_logoimage" descr="Danfoss Logo"/>
        <xdr:cNvPicPr>
          <a:picLocks noChangeAspect="1" noChangeArrowheads="1"/>
        </xdr:cNvPicPr>
      </xdr:nvPicPr>
      <xdr:blipFill>
        <a:blip r:embed="rId1"/>
        <a:srcRect/>
        <a:stretch>
          <a:fillRect/>
        </a:stretch>
      </xdr:blipFill>
      <xdr:spPr>
        <a:xfrm>
          <a:off x="2619375" y="20151725"/>
          <a:ext cx="0" cy="295275"/>
        </a:xfrm>
        <a:prstGeom prst="rect">
          <a:avLst/>
        </a:prstGeom>
        <a:noFill/>
        <a:ln w="9525">
          <a:noFill/>
          <a:miter lim="800000"/>
          <a:headEnd/>
          <a:tailEnd/>
        </a:ln>
      </xdr:spPr>
    </xdr:pic>
    <xdr:clientData/>
  </xdr:oneCellAnchor>
  <xdr:oneCellAnchor>
    <xdr:from>
      <xdr:col>1</xdr:col>
      <xdr:colOff>1933575</xdr:colOff>
      <xdr:row>117</xdr:row>
      <xdr:rowOff>9525</xdr:rowOff>
    </xdr:from>
    <xdr:ext cx="0" cy="295275"/>
    <xdr:pic>
      <xdr:nvPicPr>
        <xdr:cNvPr id="1746" name="ctl00_logoimage" descr="Danfoss Logo"/>
        <xdr:cNvPicPr>
          <a:picLocks noChangeAspect="1" noChangeArrowheads="1"/>
        </xdr:cNvPicPr>
      </xdr:nvPicPr>
      <xdr:blipFill>
        <a:blip r:embed="rId1"/>
        <a:srcRect/>
        <a:stretch>
          <a:fillRect/>
        </a:stretch>
      </xdr:blipFill>
      <xdr:spPr>
        <a:xfrm>
          <a:off x="2619375" y="20161250"/>
          <a:ext cx="0" cy="295275"/>
        </a:xfrm>
        <a:prstGeom prst="rect">
          <a:avLst/>
        </a:prstGeom>
        <a:noFill/>
        <a:ln w="9525">
          <a:noFill/>
          <a:miter lim="800000"/>
          <a:headEnd/>
          <a:tailEnd/>
        </a:ln>
      </xdr:spPr>
    </xdr:pic>
    <xdr:clientData/>
  </xdr:oneCellAnchor>
  <xdr:oneCellAnchor>
    <xdr:from>
      <xdr:col>1</xdr:col>
      <xdr:colOff>1933575</xdr:colOff>
      <xdr:row>117</xdr:row>
      <xdr:rowOff>9525</xdr:rowOff>
    </xdr:from>
    <xdr:ext cx="0" cy="295275"/>
    <xdr:pic>
      <xdr:nvPicPr>
        <xdr:cNvPr id="1747" name="ctl00_logoimage" descr="Danfoss Logo"/>
        <xdr:cNvPicPr>
          <a:picLocks noChangeAspect="1" noChangeArrowheads="1"/>
        </xdr:cNvPicPr>
      </xdr:nvPicPr>
      <xdr:blipFill>
        <a:blip r:embed="rId1"/>
        <a:srcRect/>
        <a:stretch>
          <a:fillRect/>
        </a:stretch>
      </xdr:blipFill>
      <xdr:spPr>
        <a:xfrm>
          <a:off x="2619375" y="20161250"/>
          <a:ext cx="0" cy="295275"/>
        </a:xfrm>
        <a:prstGeom prst="rect">
          <a:avLst/>
        </a:prstGeom>
        <a:noFill/>
        <a:ln w="9525">
          <a:noFill/>
          <a:miter lim="800000"/>
          <a:headEnd/>
          <a:tailEnd/>
        </a:ln>
      </xdr:spPr>
    </xdr:pic>
    <xdr:clientData/>
  </xdr:oneCellAnchor>
  <xdr:oneCellAnchor>
    <xdr:from>
      <xdr:col>1</xdr:col>
      <xdr:colOff>1933575</xdr:colOff>
      <xdr:row>117</xdr:row>
      <xdr:rowOff>9525</xdr:rowOff>
    </xdr:from>
    <xdr:ext cx="0" cy="295275"/>
    <xdr:pic>
      <xdr:nvPicPr>
        <xdr:cNvPr id="1748" name="ctl00_logoimage" descr="Danfoss Logo"/>
        <xdr:cNvPicPr>
          <a:picLocks noChangeAspect="1" noChangeArrowheads="1"/>
        </xdr:cNvPicPr>
      </xdr:nvPicPr>
      <xdr:blipFill>
        <a:blip r:embed="rId1"/>
        <a:srcRect/>
        <a:stretch>
          <a:fillRect/>
        </a:stretch>
      </xdr:blipFill>
      <xdr:spPr>
        <a:xfrm>
          <a:off x="2619375" y="20161250"/>
          <a:ext cx="0" cy="295275"/>
        </a:xfrm>
        <a:prstGeom prst="rect">
          <a:avLst/>
        </a:prstGeom>
        <a:noFill/>
        <a:ln w="9525">
          <a:noFill/>
          <a:miter lim="800000"/>
          <a:headEnd/>
          <a:tailEnd/>
        </a:ln>
      </xdr:spPr>
    </xdr:pic>
    <xdr:clientData/>
  </xdr:oneCellAnchor>
  <xdr:oneCellAnchor>
    <xdr:from>
      <xdr:col>1</xdr:col>
      <xdr:colOff>1933575</xdr:colOff>
      <xdr:row>116</xdr:row>
      <xdr:rowOff>9525</xdr:rowOff>
    </xdr:from>
    <xdr:ext cx="0" cy="295275"/>
    <xdr:pic>
      <xdr:nvPicPr>
        <xdr:cNvPr id="1749" name="ctl00_logoimage" descr="Danfoss Logo"/>
        <xdr:cNvPicPr>
          <a:picLocks noChangeAspect="1" noChangeArrowheads="1"/>
        </xdr:cNvPicPr>
      </xdr:nvPicPr>
      <xdr:blipFill>
        <a:blip r:embed="rId1"/>
        <a:srcRect/>
        <a:stretch>
          <a:fillRect/>
        </a:stretch>
      </xdr:blipFill>
      <xdr:spPr>
        <a:xfrm>
          <a:off x="2619375" y="20018375"/>
          <a:ext cx="0" cy="295275"/>
        </a:xfrm>
        <a:prstGeom prst="rect">
          <a:avLst/>
        </a:prstGeom>
        <a:noFill/>
        <a:ln w="9525">
          <a:noFill/>
          <a:miter lim="800000"/>
          <a:headEnd/>
          <a:tailEnd/>
        </a:ln>
      </xdr:spPr>
    </xdr:pic>
    <xdr:clientData/>
  </xdr:oneCellAnchor>
  <xdr:oneCellAnchor>
    <xdr:from>
      <xdr:col>1</xdr:col>
      <xdr:colOff>1933575</xdr:colOff>
      <xdr:row>117</xdr:row>
      <xdr:rowOff>0</xdr:rowOff>
    </xdr:from>
    <xdr:ext cx="0" cy="295275"/>
    <xdr:pic>
      <xdr:nvPicPr>
        <xdr:cNvPr id="1750" name="ctl00_logoimage" descr="Danfoss Logo"/>
        <xdr:cNvPicPr>
          <a:picLocks noChangeAspect="1" noChangeArrowheads="1"/>
        </xdr:cNvPicPr>
      </xdr:nvPicPr>
      <xdr:blipFill>
        <a:blip r:embed="rId1"/>
        <a:srcRect/>
        <a:stretch>
          <a:fillRect/>
        </a:stretch>
      </xdr:blipFill>
      <xdr:spPr>
        <a:xfrm>
          <a:off x="2619375" y="20151725"/>
          <a:ext cx="0" cy="295275"/>
        </a:xfrm>
        <a:prstGeom prst="rect">
          <a:avLst/>
        </a:prstGeom>
        <a:noFill/>
        <a:ln w="9525">
          <a:noFill/>
          <a:miter lim="800000"/>
          <a:headEnd/>
          <a:tailEnd/>
        </a:ln>
      </xdr:spPr>
    </xdr:pic>
    <xdr:clientData/>
  </xdr:oneCellAnchor>
  <xdr:oneCellAnchor>
    <xdr:from>
      <xdr:col>1</xdr:col>
      <xdr:colOff>1933575</xdr:colOff>
      <xdr:row>117</xdr:row>
      <xdr:rowOff>9525</xdr:rowOff>
    </xdr:from>
    <xdr:ext cx="0" cy="295275"/>
    <xdr:pic>
      <xdr:nvPicPr>
        <xdr:cNvPr id="1751" name="ctl00_logoimage" descr="Danfoss Logo"/>
        <xdr:cNvPicPr>
          <a:picLocks noChangeAspect="1" noChangeArrowheads="1"/>
        </xdr:cNvPicPr>
      </xdr:nvPicPr>
      <xdr:blipFill>
        <a:blip r:embed="rId1"/>
        <a:srcRect/>
        <a:stretch>
          <a:fillRect/>
        </a:stretch>
      </xdr:blipFill>
      <xdr:spPr>
        <a:xfrm>
          <a:off x="2619375" y="20161250"/>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1752"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1753"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1754"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142</xdr:row>
      <xdr:rowOff>9525</xdr:rowOff>
    </xdr:from>
    <xdr:ext cx="0" cy="295275"/>
    <xdr:pic>
      <xdr:nvPicPr>
        <xdr:cNvPr id="1755" name="ctl00_logoimage" descr="Danfoss Logo"/>
        <xdr:cNvPicPr>
          <a:picLocks noChangeAspect="1" noChangeArrowheads="1"/>
        </xdr:cNvPicPr>
      </xdr:nvPicPr>
      <xdr:blipFill>
        <a:blip r:embed="rId1"/>
        <a:srcRect/>
        <a:stretch>
          <a:fillRect/>
        </a:stretch>
      </xdr:blipFill>
      <xdr:spPr>
        <a:xfrm>
          <a:off x="2619375" y="24971375"/>
          <a:ext cx="0" cy="295275"/>
        </a:xfrm>
        <a:prstGeom prst="rect">
          <a:avLst/>
        </a:prstGeom>
        <a:noFill/>
        <a:ln w="9525">
          <a:noFill/>
          <a:miter lim="800000"/>
          <a:headEnd/>
          <a:tailEnd/>
        </a:ln>
      </xdr:spPr>
    </xdr:pic>
    <xdr:clientData/>
  </xdr:oneCellAnchor>
  <xdr:oneCellAnchor>
    <xdr:from>
      <xdr:col>1</xdr:col>
      <xdr:colOff>1933575</xdr:colOff>
      <xdr:row>142</xdr:row>
      <xdr:rowOff>9525</xdr:rowOff>
    </xdr:from>
    <xdr:ext cx="0" cy="295275"/>
    <xdr:pic>
      <xdr:nvPicPr>
        <xdr:cNvPr id="1756" name="ctl00_logoimage" descr="Danfoss Logo"/>
        <xdr:cNvPicPr>
          <a:picLocks noChangeAspect="1" noChangeArrowheads="1"/>
        </xdr:cNvPicPr>
      </xdr:nvPicPr>
      <xdr:blipFill>
        <a:blip r:embed="rId1"/>
        <a:srcRect/>
        <a:stretch>
          <a:fillRect/>
        </a:stretch>
      </xdr:blipFill>
      <xdr:spPr>
        <a:xfrm>
          <a:off x="2619375" y="24971375"/>
          <a:ext cx="0" cy="295275"/>
        </a:xfrm>
        <a:prstGeom prst="rect">
          <a:avLst/>
        </a:prstGeom>
        <a:noFill/>
        <a:ln w="9525">
          <a:noFill/>
          <a:miter lim="800000"/>
          <a:headEnd/>
          <a:tailEnd/>
        </a:ln>
      </xdr:spPr>
    </xdr:pic>
    <xdr:clientData/>
  </xdr:oneCellAnchor>
  <xdr:oneCellAnchor>
    <xdr:from>
      <xdr:col>1</xdr:col>
      <xdr:colOff>1933575</xdr:colOff>
      <xdr:row>142</xdr:row>
      <xdr:rowOff>9525</xdr:rowOff>
    </xdr:from>
    <xdr:ext cx="0" cy="295275"/>
    <xdr:pic>
      <xdr:nvPicPr>
        <xdr:cNvPr id="1757" name="ctl00_logoimage" descr="Danfoss Logo"/>
        <xdr:cNvPicPr>
          <a:picLocks noChangeAspect="1" noChangeArrowheads="1"/>
        </xdr:cNvPicPr>
      </xdr:nvPicPr>
      <xdr:blipFill>
        <a:blip r:embed="rId1"/>
        <a:srcRect/>
        <a:stretch>
          <a:fillRect/>
        </a:stretch>
      </xdr:blipFill>
      <xdr:spPr>
        <a:xfrm>
          <a:off x="2619375" y="24971375"/>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1758"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142</xdr:row>
      <xdr:rowOff>9525</xdr:rowOff>
    </xdr:from>
    <xdr:ext cx="0" cy="295275"/>
    <xdr:pic>
      <xdr:nvPicPr>
        <xdr:cNvPr id="1759" name="ctl00_logoimage" descr="Danfoss Logo"/>
        <xdr:cNvPicPr>
          <a:picLocks noChangeAspect="1" noChangeArrowheads="1"/>
        </xdr:cNvPicPr>
      </xdr:nvPicPr>
      <xdr:blipFill>
        <a:blip r:embed="rId1"/>
        <a:srcRect/>
        <a:stretch>
          <a:fillRect/>
        </a:stretch>
      </xdr:blipFill>
      <xdr:spPr>
        <a:xfrm>
          <a:off x="2619375" y="24971375"/>
          <a:ext cx="0" cy="295275"/>
        </a:xfrm>
        <a:prstGeom prst="rect">
          <a:avLst/>
        </a:prstGeom>
        <a:noFill/>
        <a:ln w="9525">
          <a:noFill/>
          <a:miter lim="800000"/>
          <a:headEnd/>
          <a:tailEnd/>
        </a:ln>
      </xdr:spPr>
    </xdr:pic>
    <xdr:clientData/>
  </xdr:oneCellAnchor>
  <xdr:oneCellAnchor>
    <xdr:from>
      <xdr:col>1</xdr:col>
      <xdr:colOff>1933575</xdr:colOff>
      <xdr:row>142</xdr:row>
      <xdr:rowOff>9525</xdr:rowOff>
    </xdr:from>
    <xdr:ext cx="0" cy="295275"/>
    <xdr:pic>
      <xdr:nvPicPr>
        <xdr:cNvPr id="1760" name="ctl00_logoimage" descr="Danfoss Logo"/>
        <xdr:cNvPicPr>
          <a:picLocks noChangeAspect="1" noChangeArrowheads="1"/>
        </xdr:cNvPicPr>
      </xdr:nvPicPr>
      <xdr:blipFill>
        <a:blip r:embed="rId1"/>
        <a:srcRect/>
        <a:stretch>
          <a:fillRect/>
        </a:stretch>
      </xdr:blipFill>
      <xdr:spPr>
        <a:xfrm>
          <a:off x="2619375" y="24971375"/>
          <a:ext cx="0" cy="295275"/>
        </a:xfrm>
        <a:prstGeom prst="rect">
          <a:avLst/>
        </a:prstGeom>
        <a:noFill/>
        <a:ln w="9525">
          <a:noFill/>
          <a:miter lim="800000"/>
          <a:headEnd/>
          <a:tailEnd/>
        </a:ln>
      </xdr:spPr>
    </xdr:pic>
    <xdr:clientData/>
  </xdr:oneCellAnchor>
  <xdr:oneCellAnchor>
    <xdr:from>
      <xdr:col>1</xdr:col>
      <xdr:colOff>1933575</xdr:colOff>
      <xdr:row>142</xdr:row>
      <xdr:rowOff>9525</xdr:rowOff>
    </xdr:from>
    <xdr:ext cx="0" cy="295275"/>
    <xdr:pic>
      <xdr:nvPicPr>
        <xdr:cNvPr id="1761" name="ctl00_logoimage" descr="Danfoss Logo"/>
        <xdr:cNvPicPr>
          <a:picLocks noChangeAspect="1" noChangeArrowheads="1"/>
        </xdr:cNvPicPr>
      </xdr:nvPicPr>
      <xdr:blipFill>
        <a:blip r:embed="rId1"/>
        <a:srcRect/>
        <a:stretch>
          <a:fillRect/>
        </a:stretch>
      </xdr:blipFill>
      <xdr:spPr>
        <a:xfrm>
          <a:off x="2619375" y="24971375"/>
          <a:ext cx="0" cy="295275"/>
        </a:xfrm>
        <a:prstGeom prst="rect">
          <a:avLst/>
        </a:prstGeom>
        <a:noFill/>
        <a:ln w="9525">
          <a:noFill/>
          <a:miter lim="800000"/>
          <a:headEnd/>
          <a:tailEnd/>
        </a:ln>
      </xdr:spPr>
    </xdr:pic>
    <xdr:clientData/>
  </xdr:oneCellAnchor>
  <xdr:oneCellAnchor>
    <xdr:from>
      <xdr:col>1</xdr:col>
      <xdr:colOff>1933575</xdr:colOff>
      <xdr:row>142</xdr:row>
      <xdr:rowOff>9525</xdr:rowOff>
    </xdr:from>
    <xdr:ext cx="0" cy="295275"/>
    <xdr:pic>
      <xdr:nvPicPr>
        <xdr:cNvPr id="1762" name="ctl00_logoimage" descr="Danfoss Logo"/>
        <xdr:cNvPicPr>
          <a:picLocks noChangeAspect="1" noChangeArrowheads="1"/>
        </xdr:cNvPicPr>
      </xdr:nvPicPr>
      <xdr:blipFill>
        <a:blip r:embed="rId1"/>
        <a:srcRect/>
        <a:stretch>
          <a:fillRect/>
        </a:stretch>
      </xdr:blipFill>
      <xdr:spPr>
        <a:xfrm>
          <a:off x="2619375" y="24971375"/>
          <a:ext cx="0" cy="295275"/>
        </a:xfrm>
        <a:prstGeom prst="rect">
          <a:avLst/>
        </a:prstGeom>
        <a:noFill/>
        <a:ln w="9525">
          <a:noFill/>
          <a:miter lim="800000"/>
          <a:headEnd/>
          <a:tailEnd/>
        </a:ln>
      </xdr:spPr>
    </xdr:pic>
    <xdr:clientData/>
  </xdr:oneCellAnchor>
  <xdr:oneCellAnchor>
    <xdr:from>
      <xdr:col>1</xdr:col>
      <xdr:colOff>1933575</xdr:colOff>
      <xdr:row>143</xdr:row>
      <xdr:rowOff>9525</xdr:rowOff>
    </xdr:from>
    <xdr:ext cx="0" cy="295275"/>
    <xdr:pic>
      <xdr:nvPicPr>
        <xdr:cNvPr id="1763" name="ctl00_logoimage" descr="Danfoss Logo"/>
        <xdr:cNvPicPr>
          <a:picLocks noChangeAspect="1" noChangeArrowheads="1"/>
        </xdr:cNvPicPr>
      </xdr:nvPicPr>
      <xdr:blipFill>
        <a:blip r:embed="rId1"/>
        <a:srcRect/>
        <a:stretch>
          <a:fillRect/>
        </a:stretch>
      </xdr:blipFill>
      <xdr:spPr>
        <a:xfrm>
          <a:off x="2619375" y="25262205"/>
          <a:ext cx="0" cy="295275"/>
        </a:xfrm>
        <a:prstGeom prst="rect">
          <a:avLst/>
        </a:prstGeom>
        <a:noFill/>
        <a:ln w="9525">
          <a:noFill/>
          <a:miter lim="800000"/>
          <a:headEnd/>
          <a:tailEnd/>
        </a:ln>
      </xdr:spPr>
    </xdr:pic>
    <xdr:clientData/>
  </xdr:oneCellAnchor>
  <xdr:oneCellAnchor>
    <xdr:from>
      <xdr:col>1</xdr:col>
      <xdr:colOff>1933575</xdr:colOff>
      <xdr:row>143</xdr:row>
      <xdr:rowOff>9525</xdr:rowOff>
    </xdr:from>
    <xdr:ext cx="0" cy="295275"/>
    <xdr:pic>
      <xdr:nvPicPr>
        <xdr:cNvPr id="1764" name="ctl00_logoimage" descr="Danfoss Logo"/>
        <xdr:cNvPicPr>
          <a:picLocks noChangeAspect="1" noChangeArrowheads="1"/>
        </xdr:cNvPicPr>
      </xdr:nvPicPr>
      <xdr:blipFill>
        <a:blip r:embed="rId1"/>
        <a:srcRect/>
        <a:stretch>
          <a:fillRect/>
        </a:stretch>
      </xdr:blipFill>
      <xdr:spPr>
        <a:xfrm>
          <a:off x="2619375" y="25262205"/>
          <a:ext cx="0" cy="295275"/>
        </a:xfrm>
        <a:prstGeom prst="rect">
          <a:avLst/>
        </a:prstGeom>
        <a:noFill/>
        <a:ln w="9525">
          <a:noFill/>
          <a:miter lim="800000"/>
          <a:headEnd/>
          <a:tailEnd/>
        </a:ln>
      </xdr:spPr>
    </xdr:pic>
    <xdr:clientData/>
  </xdr:oneCellAnchor>
  <xdr:oneCellAnchor>
    <xdr:from>
      <xdr:col>1</xdr:col>
      <xdr:colOff>1933575</xdr:colOff>
      <xdr:row>143</xdr:row>
      <xdr:rowOff>9525</xdr:rowOff>
    </xdr:from>
    <xdr:ext cx="0" cy="295275"/>
    <xdr:pic>
      <xdr:nvPicPr>
        <xdr:cNvPr id="1765" name="ctl00_logoimage" descr="Danfoss Logo"/>
        <xdr:cNvPicPr>
          <a:picLocks noChangeAspect="1" noChangeArrowheads="1"/>
        </xdr:cNvPicPr>
      </xdr:nvPicPr>
      <xdr:blipFill>
        <a:blip r:embed="rId1"/>
        <a:srcRect/>
        <a:stretch>
          <a:fillRect/>
        </a:stretch>
      </xdr:blipFill>
      <xdr:spPr>
        <a:xfrm>
          <a:off x="2619375" y="25262205"/>
          <a:ext cx="0" cy="295275"/>
        </a:xfrm>
        <a:prstGeom prst="rect">
          <a:avLst/>
        </a:prstGeom>
        <a:noFill/>
        <a:ln w="9525">
          <a:noFill/>
          <a:miter lim="800000"/>
          <a:headEnd/>
          <a:tailEnd/>
        </a:ln>
      </xdr:spPr>
    </xdr:pic>
    <xdr:clientData/>
  </xdr:oneCellAnchor>
  <xdr:oneCellAnchor>
    <xdr:from>
      <xdr:col>1</xdr:col>
      <xdr:colOff>1933575</xdr:colOff>
      <xdr:row>142</xdr:row>
      <xdr:rowOff>9525</xdr:rowOff>
    </xdr:from>
    <xdr:ext cx="0" cy="295275"/>
    <xdr:pic>
      <xdr:nvPicPr>
        <xdr:cNvPr id="1766" name="ctl00_logoimage" descr="Danfoss Logo"/>
        <xdr:cNvPicPr>
          <a:picLocks noChangeAspect="1" noChangeArrowheads="1"/>
        </xdr:cNvPicPr>
      </xdr:nvPicPr>
      <xdr:blipFill>
        <a:blip r:embed="rId1"/>
        <a:srcRect/>
        <a:stretch>
          <a:fillRect/>
        </a:stretch>
      </xdr:blipFill>
      <xdr:spPr>
        <a:xfrm>
          <a:off x="2619375" y="24971375"/>
          <a:ext cx="0" cy="295275"/>
        </a:xfrm>
        <a:prstGeom prst="rect">
          <a:avLst/>
        </a:prstGeom>
        <a:noFill/>
        <a:ln w="9525">
          <a:noFill/>
          <a:miter lim="800000"/>
          <a:headEnd/>
          <a:tailEnd/>
        </a:ln>
      </xdr:spPr>
    </xdr:pic>
    <xdr:clientData/>
  </xdr:oneCellAnchor>
  <xdr:oneCellAnchor>
    <xdr:from>
      <xdr:col>1</xdr:col>
      <xdr:colOff>1933575</xdr:colOff>
      <xdr:row>143</xdr:row>
      <xdr:rowOff>9525</xdr:rowOff>
    </xdr:from>
    <xdr:ext cx="0" cy="295275"/>
    <xdr:pic>
      <xdr:nvPicPr>
        <xdr:cNvPr id="1767" name="ctl00_logoimage" descr="Danfoss Logo"/>
        <xdr:cNvPicPr>
          <a:picLocks noChangeAspect="1" noChangeArrowheads="1"/>
        </xdr:cNvPicPr>
      </xdr:nvPicPr>
      <xdr:blipFill>
        <a:blip r:embed="rId1"/>
        <a:srcRect/>
        <a:stretch>
          <a:fillRect/>
        </a:stretch>
      </xdr:blipFill>
      <xdr:spPr>
        <a:xfrm>
          <a:off x="2619375" y="25262205"/>
          <a:ext cx="0" cy="295275"/>
        </a:xfrm>
        <a:prstGeom prst="rect">
          <a:avLst/>
        </a:prstGeom>
        <a:noFill/>
        <a:ln w="9525">
          <a:noFill/>
          <a:miter lim="800000"/>
          <a:headEnd/>
          <a:tailEnd/>
        </a:ln>
      </xdr:spPr>
    </xdr:pic>
    <xdr:clientData/>
  </xdr:oneCellAnchor>
  <xdr:oneCellAnchor>
    <xdr:from>
      <xdr:col>1</xdr:col>
      <xdr:colOff>1933575</xdr:colOff>
      <xdr:row>143</xdr:row>
      <xdr:rowOff>9525</xdr:rowOff>
    </xdr:from>
    <xdr:ext cx="0" cy="295275"/>
    <xdr:pic>
      <xdr:nvPicPr>
        <xdr:cNvPr id="1768" name="ctl00_logoimage" descr="Danfoss Logo"/>
        <xdr:cNvPicPr>
          <a:picLocks noChangeAspect="1" noChangeArrowheads="1"/>
        </xdr:cNvPicPr>
      </xdr:nvPicPr>
      <xdr:blipFill>
        <a:blip r:embed="rId1"/>
        <a:srcRect/>
        <a:stretch>
          <a:fillRect/>
        </a:stretch>
      </xdr:blipFill>
      <xdr:spPr>
        <a:xfrm>
          <a:off x="2619375" y="25262205"/>
          <a:ext cx="0" cy="295275"/>
        </a:xfrm>
        <a:prstGeom prst="rect">
          <a:avLst/>
        </a:prstGeom>
        <a:noFill/>
        <a:ln w="9525">
          <a:noFill/>
          <a:miter lim="800000"/>
          <a:headEnd/>
          <a:tailEnd/>
        </a:ln>
      </xdr:spPr>
    </xdr:pic>
    <xdr:clientData/>
  </xdr:oneCellAnchor>
  <xdr:oneCellAnchor>
    <xdr:from>
      <xdr:col>1</xdr:col>
      <xdr:colOff>1933575</xdr:colOff>
      <xdr:row>143</xdr:row>
      <xdr:rowOff>9525</xdr:rowOff>
    </xdr:from>
    <xdr:ext cx="0" cy="295275"/>
    <xdr:pic>
      <xdr:nvPicPr>
        <xdr:cNvPr id="1769" name="ctl00_logoimage" descr="Danfoss Logo"/>
        <xdr:cNvPicPr>
          <a:picLocks noChangeAspect="1" noChangeArrowheads="1"/>
        </xdr:cNvPicPr>
      </xdr:nvPicPr>
      <xdr:blipFill>
        <a:blip r:embed="rId1"/>
        <a:srcRect/>
        <a:stretch>
          <a:fillRect/>
        </a:stretch>
      </xdr:blipFill>
      <xdr:spPr>
        <a:xfrm>
          <a:off x="2619375" y="25262205"/>
          <a:ext cx="0" cy="295275"/>
        </a:xfrm>
        <a:prstGeom prst="rect">
          <a:avLst/>
        </a:prstGeom>
        <a:noFill/>
        <a:ln w="9525">
          <a:noFill/>
          <a:miter lim="800000"/>
          <a:headEnd/>
          <a:tailEnd/>
        </a:ln>
      </xdr:spPr>
    </xdr:pic>
    <xdr:clientData/>
  </xdr:oneCellAnchor>
  <xdr:oneCellAnchor>
    <xdr:from>
      <xdr:col>1</xdr:col>
      <xdr:colOff>1933575</xdr:colOff>
      <xdr:row>143</xdr:row>
      <xdr:rowOff>9525</xdr:rowOff>
    </xdr:from>
    <xdr:ext cx="0" cy="295275"/>
    <xdr:pic>
      <xdr:nvPicPr>
        <xdr:cNvPr id="1770" name="ctl00_logoimage" descr="Danfoss Logo"/>
        <xdr:cNvPicPr>
          <a:picLocks noChangeAspect="1" noChangeArrowheads="1"/>
        </xdr:cNvPicPr>
      </xdr:nvPicPr>
      <xdr:blipFill>
        <a:blip r:embed="rId1"/>
        <a:srcRect/>
        <a:stretch>
          <a:fillRect/>
        </a:stretch>
      </xdr:blipFill>
      <xdr:spPr>
        <a:xfrm>
          <a:off x="2619375" y="25262205"/>
          <a:ext cx="0" cy="295275"/>
        </a:xfrm>
        <a:prstGeom prst="rect">
          <a:avLst/>
        </a:prstGeom>
        <a:noFill/>
        <a:ln w="9525">
          <a:noFill/>
          <a:miter lim="800000"/>
          <a:headEnd/>
          <a:tailEnd/>
        </a:ln>
      </xdr:spPr>
    </xdr:pic>
    <xdr:clientData/>
  </xdr:oneCellAnchor>
  <xdr:oneCellAnchor>
    <xdr:from>
      <xdr:col>1</xdr:col>
      <xdr:colOff>1933575</xdr:colOff>
      <xdr:row>143</xdr:row>
      <xdr:rowOff>9525</xdr:rowOff>
    </xdr:from>
    <xdr:ext cx="0" cy="295275"/>
    <xdr:pic>
      <xdr:nvPicPr>
        <xdr:cNvPr id="1771" name="ctl00_logoimage" descr="Danfoss Logo"/>
        <xdr:cNvPicPr>
          <a:picLocks noChangeAspect="1" noChangeArrowheads="1"/>
        </xdr:cNvPicPr>
      </xdr:nvPicPr>
      <xdr:blipFill>
        <a:blip r:embed="rId1"/>
        <a:srcRect/>
        <a:stretch>
          <a:fillRect/>
        </a:stretch>
      </xdr:blipFill>
      <xdr:spPr>
        <a:xfrm>
          <a:off x="2619375" y="25262205"/>
          <a:ext cx="0" cy="295275"/>
        </a:xfrm>
        <a:prstGeom prst="rect">
          <a:avLst/>
        </a:prstGeom>
        <a:noFill/>
        <a:ln w="9525">
          <a:noFill/>
          <a:miter lim="800000"/>
          <a:headEnd/>
          <a:tailEnd/>
        </a:ln>
      </xdr:spPr>
    </xdr:pic>
    <xdr:clientData/>
  </xdr:oneCellAnchor>
  <xdr:oneCellAnchor>
    <xdr:from>
      <xdr:col>1</xdr:col>
      <xdr:colOff>1933575</xdr:colOff>
      <xdr:row>219</xdr:row>
      <xdr:rowOff>0</xdr:rowOff>
    </xdr:from>
    <xdr:ext cx="0" cy="295275"/>
    <xdr:pic>
      <xdr:nvPicPr>
        <xdr:cNvPr id="1798" name="ctl00_logoimage" descr="Danfoss Logo"/>
        <xdr:cNvPicPr>
          <a:picLocks noChangeAspect="1" noChangeArrowheads="1"/>
        </xdr:cNvPicPr>
      </xdr:nvPicPr>
      <xdr:blipFill>
        <a:blip r:embed="rId1"/>
        <a:srcRect/>
        <a:stretch>
          <a:fillRect/>
        </a:stretch>
      </xdr:blipFill>
      <xdr:spPr>
        <a:xfrm>
          <a:off x="2619375" y="40608885"/>
          <a:ext cx="0" cy="295275"/>
        </a:xfrm>
        <a:prstGeom prst="rect">
          <a:avLst/>
        </a:prstGeom>
        <a:noFill/>
        <a:ln w="9525">
          <a:noFill/>
          <a:miter lim="800000"/>
          <a:headEnd/>
          <a:tailEnd/>
        </a:ln>
      </xdr:spPr>
    </xdr:pic>
    <xdr:clientData/>
  </xdr:oneCellAnchor>
  <xdr:oneCellAnchor>
    <xdr:from>
      <xdr:col>1</xdr:col>
      <xdr:colOff>1933575</xdr:colOff>
      <xdr:row>219</xdr:row>
      <xdr:rowOff>0</xdr:rowOff>
    </xdr:from>
    <xdr:ext cx="0" cy="295275"/>
    <xdr:pic>
      <xdr:nvPicPr>
        <xdr:cNvPr id="1799" name="ctl00_logoimage" descr="Danfoss Logo"/>
        <xdr:cNvPicPr>
          <a:picLocks noChangeAspect="1" noChangeArrowheads="1"/>
        </xdr:cNvPicPr>
      </xdr:nvPicPr>
      <xdr:blipFill>
        <a:blip r:embed="rId1"/>
        <a:srcRect/>
        <a:stretch>
          <a:fillRect/>
        </a:stretch>
      </xdr:blipFill>
      <xdr:spPr>
        <a:xfrm>
          <a:off x="2619375" y="40608885"/>
          <a:ext cx="0" cy="295275"/>
        </a:xfrm>
        <a:prstGeom prst="rect">
          <a:avLst/>
        </a:prstGeom>
        <a:noFill/>
        <a:ln w="9525">
          <a:noFill/>
          <a:miter lim="800000"/>
          <a:headEnd/>
          <a:tailEnd/>
        </a:ln>
      </xdr:spPr>
    </xdr:pic>
    <xdr:clientData/>
  </xdr:oneCellAnchor>
  <xdr:oneCellAnchor>
    <xdr:from>
      <xdr:col>1</xdr:col>
      <xdr:colOff>1933575</xdr:colOff>
      <xdr:row>219</xdr:row>
      <xdr:rowOff>0</xdr:rowOff>
    </xdr:from>
    <xdr:ext cx="0" cy="295275"/>
    <xdr:pic>
      <xdr:nvPicPr>
        <xdr:cNvPr id="1800" name="ctl00_logoimage" descr="Danfoss Logo"/>
        <xdr:cNvPicPr>
          <a:picLocks noChangeAspect="1" noChangeArrowheads="1"/>
        </xdr:cNvPicPr>
      </xdr:nvPicPr>
      <xdr:blipFill>
        <a:blip r:embed="rId1"/>
        <a:srcRect/>
        <a:stretch>
          <a:fillRect/>
        </a:stretch>
      </xdr:blipFill>
      <xdr:spPr>
        <a:xfrm>
          <a:off x="2619375" y="40608885"/>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1801"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1802"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80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80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80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1806"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80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808"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809"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810"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81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81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81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81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81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81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818"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819"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894"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89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89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89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898"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899"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900"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90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90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90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90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90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90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90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908"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909"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295275"/>
    <xdr:pic>
      <xdr:nvPicPr>
        <xdr:cNvPr id="1910" name="ctl00_logoimage" descr="Danfoss Logo"/>
        <xdr:cNvPicPr>
          <a:picLocks noChangeAspect="1" noChangeArrowheads="1"/>
        </xdr:cNvPicPr>
      </xdr:nvPicPr>
      <xdr:blipFill>
        <a:blip r:embed="rId1"/>
        <a:srcRect/>
        <a:stretch>
          <a:fillRect/>
        </a:stretch>
      </xdr:blipFill>
      <xdr:spPr>
        <a:xfrm>
          <a:off x="2619375" y="450507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91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91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191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1772"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1773"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1774"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1775"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1776"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1777"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1778"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1779"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100</xdr:row>
      <xdr:rowOff>9525</xdr:rowOff>
    </xdr:from>
    <xdr:ext cx="0" cy="295275"/>
    <xdr:pic>
      <xdr:nvPicPr>
        <xdr:cNvPr id="1780" name="ctl00_logoimage" descr="Danfoss Logo"/>
        <xdr:cNvPicPr>
          <a:picLocks noChangeAspect="1" noChangeArrowheads="1"/>
        </xdr:cNvPicPr>
      </xdr:nvPicPr>
      <xdr:blipFill>
        <a:blip r:embed="rId1"/>
        <a:srcRect/>
        <a:stretch>
          <a:fillRect/>
        </a:stretch>
      </xdr:blipFill>
      <xdr:spPr>
        <a:xfrm>
          <a:off x="2619375" y="17298670"/>
          <a:ext cx="0" cy="295275"/>
        </a:xfrm>
        <a:prstGeom prst="rect">
          <a:avLst/>
        </a:prstGeom>
        <a:noFill/>
        <a:ln w="9525">
          <a:noFill/>
          <a:miter lim="800000"/>
          <a:headEnd/>
          <a:tailEnd/>
        </a:ln>
      </xdr:spPr>
    </xdr:pic>
    <xdr:clientData/>
  </xdr:oneCellAnchor>
  <xdr:oneCellAnchor>
    <xdr:from>
      <xdr:col>1</xdr:col>
      <xdr:colOff>1933575</xdr:colOff>
      <xdr:row>101</xdr:row>
      <xdr:rowOff>9525</xdr:rowOff>
    </xdr:from>
    <xdr:ext cx="0" cy="295275"/>
    <xdr:pic>
      <xdr:nvPicPr>
        <xdr:cNvPr id="1781" name="ctl00_logoimage" descr="Danfoss Logo"/>
        <xdr:cNvPicPr>
          <a:picLocks noChangeAspect="1" noChangeArrowheads="1"/>
        </xdr:cNvPicPr>
      </xdr:nvPicPr>
      <xdr:blipFill>
        <a:blip r:embed="rId1"/>
        <a:srcRect/>
        <a:stretch>
          <a:fillRect/>
        </a:stretch>
      </xdr:blipFill>
      <xdr:spPr>
        <a:xfrm>
          <a:off x="2619375" y="17589500"/>
          <a:ext cx="0" cy="295275"/>
        </a:xfrm>
        <a:prstGeom prst="rect">
          <a:avLst/>
        </a:prstGeom>
        <a:noFill/>
        <a:ln w="9525">
          <a:noFill/>
          <a:miter lim="800000"/>
          <a:headEnd/>
          <a:tailEnd/>
        </a:ln>
      </xdr:spPr>
    </xdr:pic>
    <xdr:clientData/>
  </xdr:oneCellAnchor>
  <xdr:oneCellAnchor>
    <xdr:from>
      <xdr:col>1</xdr:col>
      <xdr:colOff>1933575</xdr:colOff>
      <xdr:row>100</xdr:row>
      <xdr:rowOff>9525</xdr:rowOff>
    </xdr:from>
    <xdr:ext cx="0" cy="295275"/>
    <xdr:pic>
      <xdr:nvPicPr>
        <xdr:cNvPr id="1782" name="ctl00_logoimage" descr="Danfoss Logo"/>
        <xdr:cNvPicPr>
          <a:picLocks noChangeAspect="1" noChangeArrowheads="1"/>
        </xdr:cNvPicPr>
      </xdr:nvPicPr>
      <xdr:blipFill>
        <a:blip r:embed="rId1"/>
        <a:srcRect/>
        <a:stretch>
          <a:fillRect/>
        </a:stretch>
      </xdr:blipFill>
      <xdr:spPr>
        <a:xfrm>
          <a:off x="2619375" y="17298670"/>
          <a:ext cx="0" cy="295275"/>
        </a:xfrm>
        <a:prstGeom prst="rect">
          <a:avLst/>
        </a:prstGeom>
        <a:noFill/>
        <a:ln w="9525">
          <a:noFill/>
          <a:miter lim="800000"/>
          <a:headEnd/>
          <a:tailEnd/>
        </a:ln>
      </xdr:spPr>
    </xdr:pic>
    <xdr:clientData/>
  </xdr:oneCellAnchor>
  <xdr:oneCellAnchor>
    <xdr:from>
      <xdr:col>1</xdr:col>
      <xdr:colOff>1933575</xdr:colOff>
      <xdr:row>101</xdr:row>
      <xdr:rowOff>9525</xdr:rowOff>
    </xdr:from>
    <xdr:ext cx="0" cy="295275"/>
    <xdr:pic>
      <xdr:nvPicPr>
        <xdr:cNvPr id="1783" name="ctl00_logoimage" descr="Danfoss Logo"/>
        <xdr:cNvPicPr>
          <a:picLocks noChangeAspect="1" noChangeArrowheads="1"/>
        </xdr:cNvPicPr>
      </xdr:nvPicPr>
      <xdr:blipFill>
        <a:blip r:embed="rId1"/>
        <a:srcRect/>
        <a:stretch>
          <a:fillRect/>
        </a:stretch>
      </xdr:blipFill>
      <xdr:spPr>
        <a:xfrm>
          <a:off x="2619375" y="17589500"/>
          <a:ext cx="0" cy="295275"/>
        </a:xfrm>
        <a:prstGeom prst="rect">
          <a:avLst/>
        </a:prstGeom>
        <a:noFill/>
        <a:ln w="9525">
          <a:noFill/>
          <a:miter lim="800000"/>
          <a:headEnd/>
          <a:tailEnd/>
        </a:ln>
      </xdr:spPr>
    </xdr:pic>
    <xdr:clientData/>
  </xdr:oneCellAnchor>
  <xdr:oneCellAnchor>
    <xdr:from>
      <xdr:col>1</xdr:col>
      <xdr:colOff>1933575</xdr:colOff>
      <xdr:row>101</xdr:row>
      <xdr:rowOff>9525</xdr:rowOff>
    </xdr:from>
    <xdr:ext cx="0" cy="295275"/>
    <xdr:pic>
      <xdr:nvPicPr>
        <xdr:cNvPr id="1784" name="ctl00_logoimage" descr="Danfoss Logo"/>
        <xdr:cNvPicPr>
          <a:picLocks noChangeAspect="1" noChangeArrowheads="1"/>
        </xdr:cNvPicPr>
      </xdr:nvPicPr>
      <xdr:blipFill>
        <a:blip r:embed="rId1"/>
        <a:srcRect/>
        <a:stretch>
          <a:fillRect/>
        </a:stretch>
      </xdr:blipFill>
      <xdr:spPr>
        <a:xfrm>
          <a:off x="2619375" y="17589500"/>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1785"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101</xdr:row>
      <xdr:rowOff>9525</xdr:rowOff>
    </xdr:from>
    <xdr:ext cx="0" cy="295275"/>
    <xdr:pic>
      <xdr:nvPicPr>
        <xdr:cNvPr id="1786" name="ctl00_logoimage" descr="Danfoss Logo"/>
        <xdr:cNvPicPr>
          <a:picLocks noChangeAspect="1" noChangeArrowheads="1"/>
        </xdr:cNvPicPr>
      </xdr:nvPicPr>
      <xdr:blipFill>
        <a:blip r:embed="rId1"/>
        <a:srcRect/>
        <a:stretch>
          <a:fillRect/>
        </a:stretch>
      </xdr:blipFill>
      <xdr:spPr>
        <a:xfrm>
          <a:off x="2619375" y="17589500"/>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1787"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1788"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1789"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twoCellAnchor editAs="oneCell">
    <xdr:from>
      <xdr:col>5</xdr:col>
      <xdr:colOff>298174</xdr:colOff>
      <xdr:row>102</xdr:row>
      <xdr:rowOff>57978</xdr:rowOff>
    </xdr:from>
    <xdr:to>
      <xdr:col>5</xdr:col>
      <xdr:colOff>1476405</xdr:colOff>
      <xdr:row>106</xdr:row>
      <xdr:rowOff>19013</xdr:rowOff>
    </xdr:to>
    <xdr:pic>
      <xdr:nvPicPr>
        <xdr:cNvPr id="1790" name="Picture 1789" descr="Image result for mw pressure control"/>
        <xdr:cNvPicPr>
          <a:picLocks noChangeAspect="1" noChangeArrowheads="1"/>
        </xdr:cNvPicPr>
      </xdr:nvPicPr>
      <xdr:blipFill>
        <a:blip r:embed="rId29">
          <a:extLst>
            <a:ext uri="{28A0092B-C50C-407E-A947-70E740481C1C}">
              <a14:useLocalDpi xmlns:a14="http://schemas.microsoft.com/office/drawing/2010/main" val="0"/>
            </a:ext>
          </a:extLst>
        </a:blip>
        <a:srcRect t="10310" b="9278"/>
        <a:stretch>
          <a:fillRect/>
        </a:stretch>
      </xdr:blipFill>
      <xdr:spPr>
        <a:xfrm>
          <a:off x="6677025" y="17780635"/>
          <a:ext cx="1178560" cy="532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1933575</xdr:colOff>
      <xdr:row>183</xdr:row>
      <xdr:rowOff>0</xdr:rowOff>
    </xdr:from>
    <xdr:ext cx="0" cy="295275"/>
    <xdr:pic>
      <xdr:nvPicPr>
        <xdr:cNvPr id="1791"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1792"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1793"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1794"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1795"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1796"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1797"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183</xdr:row>
      <xdr:rowOff>0</xdr:rowOff>
    </xdr:from>
    <xdr:ext cx="0" cy="295275"/>
    <xdr:pic>
      <xdr:nvPicPr>
        <xdr:cNvPr id="1816" name="ctl00_logoimage" descr="Danfoss Logo"/>
        <xdr:cNvPicPr>
          <a:picLocks noChangeAspect="1" noChangeArrowheads="1"/>
        </xdr:cNvPicPr>
      </xdr:nvPicPr>
      <xdr:blipFill>
        <a:blip r:embed="rId1"/>
        <a:srcRect/>
        <a:stretch>
          <a:fillRect/>
        </a:stretch>
      </xdr:blipFill>
      <xdr:spPr>
        <a:xfrm>
          <a:off x="2619375" y="35465385"/>
          <a:ext cx="0" cy="295275"/>
        </a:xfrm>
        <a:prstGeom prst="rect">
          <a:avLst/>
        </a:prstGeom>
        <a:noFill/>
        <a:ln w="9525">
          <a:noFill/>
          <a:miter lim="800000"/>
          <a:headEnd/>
          <a:tailEnd/>
        </a:ln>
      </xdr:spPr>
    </xdr:pic>
    <xdr:clientData/>
  </xdr:oneCellAnchor>
  <xdr:oneCellAnchor>
    <xdr:from>
      <xdr:col>1</xdr:col>
      <xdr:colOff>1933575</xdr:colOff>
      <xdr:row>253</xdr:row>
      <xdr:rowOff>9525</xdr:rowOff>
    </xdr:from>
    <xdr:ext cx="0" cy="295275"/>
    <xdr:pic>
      <xdr:nvPicPr>
        <xdr:cNvPr id="1914" name="ctl00_logoimage" descr="Danfoss Logo"/>
        <xdr:cNvPicPr>
          <a:picLocks noChangeAspect="1" noChangeArrowheads="1"/>
        </xdr:cNvPicPr>
      </xdr:nvPicPr>
      <xdr:blipFill>
        <a:blip r:embed="rId1"/>
        <a:srcRect/>
        <a:stretch>
          <a:fillRect/>
        </a:stretch>
      </xdr:blipFill>
      <xdr:spPr>
        <a:xfrm>
          <a:off x="2619375" y="46889035"/>
          <a:ext cx="0" cy="295275"/>
        </a:xfrm>
        <a:prstGeom prst="rect">
          <a:avLst/>
        </a:prstGeom>
        <a:noFill/>
        <a:ln w="9525">
          <a:noFill/>
          <a:miter lim="800000"/>
          <a:headEnd/>
          <a:tailEnd/>
        </a:ln>
      </xdr:spPr>
    </xdr:pic>
    <xdr:clientData/>
  </xdr:oneCellAnchor>
  <xdr:oneCellAnchor>
    <xdr:from>
      <xdr:col>1</xdr:col>
      <xdr:colOff>1933575</xdr:colOff>
      <xdr:row>253</xdr:row>
      <xdr:rowOff>9525</xdr:rowOff>
    </xdr:from>
    <xdr:ext cx="0" cy="295275"/>
    <xdr:pic>
      <xdr:nvPicPr>
        <xdr:cNvPr id="1915" name="ctl00_logoimage" descr="Danfoss Logo"/>
        <xdr:cNvPicPr>
          <a:picLocks noChangeAspect="1" noChangeArrowheads="1"/>
        </xdr:cNvPicPr>
      </xdr:nvPicPr>
      <xdr:blipFill>
        <a:blip r:embed="rId1"/>
        <a:srcRect/>
        <a:stretch>
          <a:fillRect/>
        </a:stretch>
      </xdr:blipFill>
      <xdr:spPr>
        <a:xfrm>
          <a:off x="2619375" y="46889035"/>
          <a:ext cx="0" cy="295275"/>
        </a:xfrm>
        <a:prstGeom prst="rect">
          <a:avLst/>
        </a:prstGeom>
        <a:noFill/>
        <a:ln w="9525">
          <a:noFill/>
          <a:miter lim="800000"/>
          <a:headEnd/>
          <a:tailEnd/>
        </a:ln>
      </xdr:spPr>
    </xdr:pic>
    <xdr:clientData/>
  </xdr:oneCellAnchor>
  <xdr:oneCellAnchor>
    <xdr:from>
      <xdr:col>1</xdr:col>
      <xdr:colOff>1933575</xdr:colOff>
      <xdr:row>253</xdr:row>
      <xdr:rowOff>9525</xdr:rowOff>
    </xdr:from>
    <xdr:ext cx="0" cy="295275"/>
    <xdr:pic>
      <xdr:nvPicPr>
        <xdr:cNvPr id="1916" name="ctl00_logoimage" descr="Danfoss Logo"/>
        <xdr:cNvPicPr>
          <a:picLocks noChangeAspect="1" noChangeArrowheads="1"/>
        </xdr:cNvPicPr>
      </xdr:nvPicPr>
      <xdr:blipFill>
        <a:blip r:embed="rId1"/>
        <a:srcRect/>
        <a:stretch>
          <a:fillRect/>
        </a:stretch>
      </xdr:blipFill>
      <xdr:spPr>
        <a:xfrm>
          <a:off x="2619375" y="46889035"/>
          <a:ext cx="0" cy="295275"/>
        </a:xfrm>
        <a:prstGeom prst="rect">
          <a:avLst/>
        </a:prstGeom>
        <a:noFill/>
        <a:ln w="9525">
          <a:noFill/>
          <a:miter lim="800000"/>
          <a:headEnd/>
          <a:tailEnd/>
        </a:ln>
      </xdr:spPr>
    </xdr:pic>
    <xdr:clientData/>
  </xdr:oneCellAnchor>
  <xdr:oneCellAnchor>
    <xdr:from>
      <xdr:col>1</xdr:col>
      <xdr:colOff>1933575</xdr:colOff>
      <xdr:row>253</xdr:row>
      <xdr:rowOff>9525</xdr:rowOff>
    </xdr:from>
    <xdr:ext cx="0" cy="295275"/>
    <xdr:pic>
      <xdr:nvPicPr>
        <xdr:cNvPr id="1917" name="ctl00_logoimage" descr="Danfoss Logo"/>
        <xdr:cNvPicPr>
          <a:picLocks noChangeAspect="1" noChangeArrowheads="1"/>
        </xdr:cNvPicPr>
      </xdr:nvPicPr>
      <xdr:blipFill>
        <a:blip r:embed="rId1"/>
        <a:srcRect/>
        <a:stretch>
          <a:fillRect/>
        </a:stretch>
      </xdr:blipFill>
      <xdr:spPr>
        <a:xfrm>
          <a:off x="2619375" y="46889035"/>
          <a:ext cx="0" cy="295275"/>
        </a:xfrm>
        <a:prstGeom prst="rect">
          <a:avLst/>
        </a:prstGeom>
        <a:noFill/>
        <a:ln w="9525">
          <a:noFill/>
          <a:miter lim="800000"/>
          <a:headEnd/>
          <a:tailEnd/>
        </a:ln>
      </xdr:spPr>
    </xdr:pic>
    <xdr:clientData/>
  </xdr:oneCellAnchor>
  <xdr:oneCellAnchor>
    <xdr:from>
      <xdr:col>1</xdr:col>
      <xdr:colOff>1933575</xdr:colOff>
      <xdr:row>254</xdr:row>
      <xdr:rowOff>9525</xdr:rowOff>
    </xdr:from>
    <xdr:ext cx="0" cy="295275"/>
    <xdr:pic>
      <xdr:nvPicPr>
        <xdr:cNvPr id="1918" name="ctl00_logoimage" descr="Danfoss Logo"/>
        <xdr:cNvPicPr>
          <a:picLocks noChangeAspect="1" noChangeArrowheads="1"/>
        </xdr:cNvPicPr>
      </xdr:nvPicPr>
      <xdr:blipFill>
        <a:blip r:embed="rId1"/>
        <a:srcRect/>
        <a:stretch>
          <a:fillRect/>
        </a:stretch>
      </xdr:blipFill>
      <xdr:spPr>
        <a:xfrm>
          <a:off x="2619375" y="47031910"/>
          <a:ext cx="0" cy="295275"/>
        </a:xfrm>
        <a:prstGeom prst="rect">
          <a:avLst/>
        </a:prstGeom>
        <a:noFill/>
        <a:ln w="9525">
          <a:noFill/>
          <a:miter lim="800000"/>
          <a:headEnd/>
          <a:tailEnd/>
        </a:ln>
      </xdr:spPr>
    </xdr:pic>
    <xdr:clientData/>
  </xdr:oneCellAnchor>
  <xdr:oneCellAnchor>
    <xdr:from>
      <xdr:col>1</xdr:col>
      <xdr:colOff>1933575</xdr:colOff>
      <xdr:row>254</xdr:row>
      <xdr:rowOff>9525</xdr:rowOff>
    </xdr:from>
    <xdr:ext cx="0" cy="295275"/>
    <xdr:pic>
      <xdr:nvPicPr>
        <xdr:cNvPr id="1919" name="ctl00_logoimage" descr="Danfoss Logo"/>
        <xdr:cNvPicPr>
          <a:picLocks noChangeAspect="1" noChangeArrowheads="1"/>
        </xdr:cNvPicPr>
      </xdr:nvPicPr>
      <xdr:blipFill>
        <a:blip r:embed="rId1"/>
        <a:srcRect/>
        <a:stretch>
          <a:fillRect/>
        </a:stretch>
      </xdr:blipFill>
      <xdr:spPr>
        <a:xfrm>
          <a:off x="2619375" y="47031910"/>
          <a:ext cx="0" cy="295275"/>
        </a:xfrm>
        <a:prstGeom prst="rect">
          <a:avLst/>
        </a:prstGeom>
        <a:noFill/>
        <a:ln w="9525">
          <a:noFill/>
          <a:miter lim="800000"/>
          <a:headEnd/>
          <a:tailEnd/>
        </a:ln>
      </xdr:spPr>
    </xdr:pic>
    <xdr:clientData/>
  </xdr:oneCellAnchor>
  <xdr:oneCellAnchor>
    <xdr:from>
      <xdr:col>1</xdr:col>
      <xdr:colOff>1933575</xdr:colOff>
      <xdr:row>254</xdr:row>
      <xdr:rowOff>9525</xdr:rowOff>
    </xdr:from>
    <xdr:ext cx="0" cy="295275"/>
    <xdr:pic>
      <xdr:nvPicPr>
        <xdr:cNvPr id="1920" name="ctl00_logoimage" descr="Danfoss Logo"/>
        <xdr:cNvPicPr>
          <a:picLocks noChangeAspect="1" noChangeArrowheads="1"/>
        </xdr:cNvPicPr>
      </xdr:nvPicPr>
      <xdr:blipFill>
        <a:blip r:embed="rId1"/>
        <a:srcRect/>
        <a:stretch>
          <a:fillRect/>
        </a:stretch>
      </xdr:blipFill>
      <xdr:spPr>
        <a:xfrm>
          <a:off x="2619375" y="47031910"/>
          <a:ext cx="0" cy="295275"/>
        </a:xfrm>
        <a:prstGeom prst="rect">
          <a:avLst/>
        </a:prstGeom>
        <a:noFill/>
        <a:ln w="9525">
          <a:noFill/>
          <a:miter lim="800000"/>
          <a:headEnd/>
          <a:tailEnd/>
        </a:ln>
      </xdr:spPr>
    </xdr:pic>
    <xdr:clientData/>
  </xdr:oneCellAnchor>
  <xdr:oneCellAnchor>
    <xdr:from>
      <xdr:col>1</xdr:col>
      <xdr:colOff>1933575</xdr:colOff>
      <xdr:row>254</xdr:row>
      <xdr:rowOff>9525</xdr:rowOff>
    </xdr:from>
    <xdr:ext cx="0" cy="295275"/>
    <xdr:pic>
      <xdr:nvPicPr>
        <xdr:cNvPr id="1921" name="ctl00_logoimage" descr="Danfoss Logo"/>
        <xdr:cNvPicPr>
          <a:picLocks noChangeAspect="1" noChangeArrowheads="1"/>
        </xdr:cNvPicPr>
      </xdr:nvPicPr>
      <xdr:blipFill>
        <a:blip r:embed="rId1"/>
        <a:srcRect/>
        <a:stretch>
          <a:fillRect/>
        </a:stretch>
      </xdr:blipFill>
      <xdr:spPr>
        <a:xfrm>
          <a:off x="2619375" y="47031910"/>
          <a:ext cx="0" cy="295275"/>
        </a:xfrm>
        <a:prstGeom prst="rect">
          <a:avLst/>
        </a:prstGeom>
        <a:noFill/>
        <a:ln w="9525">
          <a:noFill/>
          <a:miter lim="800000"/>
          <a:headEnd/>
          <a:tailEnd/>
        </a:ln>
      </xdr:spPr>
    </xdr:pic>
    <xdr:clientData/>
  </xdr:oneCellAnchor>
  <xdr:oneCellAnchor>
    <xdr:from>
      <xdr:col>1</xdr:col>
      <xdr:colOff>1933575</xdr:colOff>
      <xdr:row>96</xdr:row>
      <xdr:rowOff>9525</xdr:rowOff>
    </xdr:from>
    <xdr:ext cx="0" cy="295275"/>
    <xdr:pic>
      <xdr:nvPicPr>
        <xdr:cNvPr id="1893" name="ctl00_logoimage" descr="Danfoss Logo"/>
        <xdr:cNvPicPr>
          <a:picLocks noChangeAspect="1" noChangeArrowheads="1"/>
        </xdr:cNvPicPr>
      </xdr:nvPicPr>
      <xdr:blipFill>
        <a:blip r:embed="rId1"/>
        <a:srcRect/>
        <a:stretch>
          <a:fillRect/>
        </a:stretch>
      </xdr:blipFill>
      <xdr:spPr>
        <a:xfrm>
          <a:off x="2619375" y="16135350"/>
          <a:ext cx="0" cy="295275"/>
        </a:xfrm>
        <a:prstGeom prst="rect">
          <a:avLst/>
        </a:prstGeom>
        <a:noFill/>
        <a:ln w="9525">
          <a:noFill/>
          <a:miter lim="800000"/>
          <a:headEnd/>
          <a:tailEnd/>
        </a:ln>
      </xdr:spPr>
    </xdr:pic>
    <xdr:clientData/>
  </xdr:oneCellAnchor>
  <xdr:oneCellAnchor>
    <xdr:from>
      <xdr:col>1</xdr:col>
      <xdr:colOff>1933575</xdr:colOff>
      <xdr:row>97</xdr:row>
      <xdr:rowOff>9525</xdr:rowOff>
    </xdr:from>
    <xdr:ext cx="0" cy="295275"/>
    <xdr:pic>
      <xdr:nvPicPr>
        <xdr:cNvPr id="1922" name="ctl00_logoimage" descr="Danfoss Logo"/>
        <xdr:cNvPicPr>
          <a:picLocks noChangeAspect="1" noChangeArrowheads="1"/>
        </xdr:cNvPicPr>
      </xdr:nvPicPr>
      <xdr:blipFill>
        <a:blip r:embed="rId1"/>
        <a:srcRect/>
        <a:stretch>
          <a:fillRect/>
        </a:stretch>
      </xdr:blipFill>
      <xdr:spPr>
        <a:xfrm>
          <a:off x="2619375" y="16426180"/>
          <a:ext cx="0" cy="295275"/>
        </a:xfrm>
        <a:prstGeom prst="rect">
          <a:avLst/>
        </a:prstGeom>
        <a:noFill/>
        <a:ln w="9525">
          <a:noFill/>
          <a:miter lim="800000"/>
          <a:headEnd/>
          <a:tailEnd/>
        </a:ln>
      </xdr:spPr>
    </xdr:pic>
    <xdr:clientData/>
  </xdr:oneCellAnchor>
  <xdr:oneCellAnchor>
    <xdr:from>
      <xdr:col>1</xdr:col>
      <xdr:colOff>1933575</xdr:colOff>
      <xdr:row>96</xdr:row>
      <xdr:rowOff>9525</xdr:rowOff>
    </xdr:from>
    <xdr:ext cx="0" cy="295275"/>
    <xdr:pic>
      <xdr:nvPicPr>
        <xdr:cNvPr id="1923" name="ctl00_logoimage" descr="Danfoss Logo"/>
        <xdr:cNvPicPr>
          <a:picLocks noChangeAspect="1" noChangeArrowheads="1"/>
        </xdr:cNvPicPr>
      </xdr:nvPicPr>
      <xdr:blipFill>
        <a:blip r:embed="rId1"/>
        <a:srcRect/>
        <a:stretch>
          <a:fillRect/>
        </a:stretch>
      </xdr:blipFill>
      <xdr:spPr>
        <a:xfrm>
          <a:off x="2619375" y="16135350"/>
          <a:ext cx="0" cy="295275"/>
        </a:xfrm>
        <a:prstGeom prst="rect">
          <a:avLst/>
        </a:prstGeom>
        <a:noFill/>
        <a:ln w="9525">
          <a:noFill/>
          <a:miter lim="800000"/>
          <a:headEnd/>
          <a:tailEnd/>
        </a:ln>
      </xdr:spPr>
    </xdr:pic>
    <xdr:clientData/>
  </xdr:oneCellAnchor>
  <xdr:oneCellAnchor>
    <xdr:from>
      <xdr:col>1</xdr:col>
      <xdr:colOff>1933575</xdr:colOff>
      <xdr:row>97</xdr:row>
      <xdr:rowOff>9525</xdr:rowOff>
    </xdr:from>
    <xdr:ext cx="0" cy="295275"/>
    <xdr:pic>
      <xdr:nvPicPr>
        <xdr:cNvPr id="1924" name="ctl00_logoimage" descr="Danfoss Logo"/>
        <xdr:cNvPicPr>
          <a:picLocks noChangeAspect="1" noChangeArrowheads="1"/>
        </xdr:cNvPicPr>
      </xdr:nvPicPr>
      <xdr:blipFill>
        <a:blip r:embed="rId1"/>
        <a:srcRect/>
        <a:stretch>
          <a:fillRect/>
        </a:stretch>
      </xdr:blipFill>
      <xdr:spPr>
        <a:xfrm>
          <a:off x="2619375" y="16426180"/>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1925"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1926"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1927"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1928"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16</xdr:row>
      <xdr:rowOff>9525</xdr:rowOff>
    </xdr:from>
    <xdr:ext cx="0" cy="295275"/>
    <xdr:pic>
      <xdr:nvPicPr>
        <xdr:cNvPr id="1929" name="ctl00_logoimage" descr="Danfoss Logo"/>
        <xdr:cNvPicPr>
          <a:picLocks noChangeAspect="1" noChangeArrowheads="1"/>
        </xdr:cNvPicPr>
      </xdr:nvPicPr>
      <xdr:blipFill>
        <a:blip r:embed="rId1"/>
        <a:srcRect/>
        <a:stretch>
          <a:fillRect/>
        </a:stretch>
      </xdr:blipFill>
      <xdr:spPr>
        <a:xfrm>
          <a:off x="2619375" y="2733675"/>
          <a:ext cx="0" cy="295275"/>
        </a:xfrm>
        <a:prstGeom prst="rect">
          <a:avLst/>
        </a:prstGeom>
        <a:noFill/>
        <a:ln w="9525">
          <a:noFill/>
          <a:miter lim="800000"/>
          <a:headEnd/>
          <a:tailEnd/>
        </a:ln>
      </xdr:spPr>
    </xdr:pic>
    <xdr:clientData/>
  </xdr:oneCellAnchor>
  <xdr:oneCellAnchor>
    <xdr:from>
      <xdr:col>1</xdr:col>
      <xdr:colOff>1933575</xdr:colOff>
      <xdr:row>16</xdr:row>
      <xdr:rowOff>9525</xdr:rowOff>
    </xdr:from>
    <xdr:ext cx="0" cy="295275"/>
    <xdr:pic>
      <xdr:nvPicPr>
        <xdr:cNvPr id="1930" name="ctl00_logoimage" descr="Danfoss Logo"/>
        <xdr:cNvPicPr>
          <a:picLocks noChangeAspect="1" noChangeArrowheads="1"/>
        </xdr:cNvPicPr>
      </xdr:nvPicPr>
      <xdr:blipFill>
        <a:blip r:embed="rId1"/>
        <a:srcRect/>
        <a:stretch>
          <a:fillRect/>
        </a:stretch>
      </xdr:blipFill>
      <xdr:spPr>
        <a:xfrm>
          <a:off x="2619375" y="2733675"/>
          <a:ext cx="0" cy="295275"/>
        </a:xfrm>
        <a:prstGeom prst="rect">
          <a:avLst/>
        </a:prstGeom>
        <a:noFill/>
        <a:ln w="9525">
          <a:noFill/>
          <a:miter lim="800000"/>
          <a:headEnd/>
          <a:tailEnd/>
        </a:ln>
      </xdr:spPr>
    </xdr:pic>
    <xdr:clientData/>
  </xdr:oneCellAnchor>
  <xdr:oneCellAnchor>
    <xdr:from>
      <xdr:col>1</xdr:col>
      <xdr:colOff>1933575</xdr:colOff>
      <xdr:row>17</xdr:row>
      <xdr:rowOff>9525</xdr:rowOff>
    </xdr:from>
    <xdr:ext cx="0" cy="295275"/>
    <xdr:pic>
      <xdr:nvPicPr>
        <xdr:cNvPr id="1931" name="ctl00_logoimage" descr="Danfoss Logo"/>
        <xdr:cNvPicPr>
          <a:picLocks noChangeAspect="1" noChangeArrowheads="1"/>
        </xdr:cNvPicPr>
      </xdr:nvPicPr>
      <xdr:blipFill>
        <a:blip r:embed="rId1"/>
        <a:srcRect/>
        <a:stretch>
          <a:fillRect/>
        </a:stretch>
      </xdr:blipFill>
      <xdr:spPr>
        <a:xfrm>
          <a:off x="2619375" y="2876550"/>
          <a:ext cx="0" cy="295275"/>
        </a:xfrm>
        <a:prstGeom prst="rect">
          <a:avLst/>
        </a:prstGeom>
        <a:noFill/>
        <a:ln w="9525">
          <a:noFill/>
          <a:miter lim="800000"/>
          <a:headEnd/>
          <a:tailEnd/>
        </a:ln>
      </xdr:spPr>
    </xdr:pic>
    <xdr:clientData/>
  </xdr:oneCellAnchor>
  <xdr:oneCellAnchor>
    <xdr:from>
      <xdr:col>1</xdr:col>
      <xdr:colOff>1933575</xdr:colOff>
      <xdr:row>17</xdr:row>
      <xdr:rowOff>9525</xdr:rowOff>
    </xdr:from>
    <xdr:ext cx="0" cy="295275"/>
    <xdr:pic>
      <xdr:nvPicPr>
        <xdr:cNvPr id="1932" name="ctl00_logoimage" descr="Danfoss Logo"/>
        <xdr:cNvPicPr>
          <a:picLocks noChangeAspect="1" noChangeArrowheads="1"/>
        </xdr:cNvPicPr>
      </xdr:nvPicPr>
      <xdr:blipFill>
        <a:blip r:embed="rId1"/>
        <a:srcRect/>
        <a:stretch>
          <a:fillRect/>
        </a:stretch>
      </xdr:blipFill>
      <xdr:spPr>
        <a:xfrm>
          <a:off x="2619375" y="2876550"/>
          <a:ext cx="0" cy="295275"/>
        </a:xfrm>
        <a:prstGeom prst="rect">
          <a:avLst/>
        </a:prstGeom>
        <a:noFill/>
        <a:ln w="9525">
          <a:noFill/>
          <a:miter lim="800000"/>
          <a:headEnd/>
          <a:tailEnd/>
        </a:ln>
      </xdr:spPr>
    </xdr:pic>
    <xdr:clientData/>
  </xdr:oneCellAnchor>
  <xdr:oneCellAnchor>
    <xdr:from>
      <xdr:col>1</xdr:col>
      <xdr:colOff>1933575</xdr:colOff>
      <xdr:row>19</xdr:row>
      <xdr:rowOff>9525</xdr:rowOff>
    </xdr:from>
    <xdr:ext cx="0" cy="295275"/>
    <xdr:pic>
      <xdr:nvPicPr>
        <xdr:cNvPr id="1933" name="ctl00_logoimage" descr="Danfoss Logo"/>
        <xdr:cNvPicPr>
          <a:picLocks noChangeAspect="1" noChangeArrowheads="1"/>
        </xdr:cNvPicPr>
      </xdr:nvPicPr>
      <xdr:blipFill>
        <a:blip r:embed="rId1"/>
        <a:srcRect/>
        <a:stretch>
          <a:fillRect/>
        </a:stretch>
      </xdr:blipFill>
      <xdr:spPr>
        <a:xfrm>
          <a:off x="2619375" y="3162300"/>
          <a:ext cx="0" cy="295275"/>
        </a:xfrm>
        <a:prstGeom prst="rect">
          <a:avLst/>
        </a:prstGeom>
        <a:noFill/>
        <a:ln w="9525">
          <a:noFill/>
          <a:miter lim="800000"/>
          <a:headEnd/>
          <a:tailEnd/>
        </a:ln>
      </xdr:spPr>
    </xdr:pic>
    <xdr:clientData/>
  </xdr:oneCellAnchor>
  <xdr:oneCellAnchor>
    <xdr:from>
      <xdr:col>1</xdr:col>
      <xdr:colOff>1933575</xdr:colOff>
      <xdr:row>19</xdr:row>
      <xdr:rowOff>9525</xdr:rowOff>
    </xdr:from>
    <xdr:ext cx="0" cy="295275"/>
    <xdr:pic>
      <xdr:nvPicPr>
        <xdr:cNvPr id="1934" name="ctl00_logoimage" descr="Danfoss Logo"/>
        <xdr:cNvPicPr>
          <a:picLocks noChangeAspect="1" noChangeArrowheads="1"/>
        </xdr:cNvPicPr>
      </xdr:nvPicPr>
      <xdr:blipFill>
        <a:blip r:embed="rId1"/>
        <a:srcRect/>
        <a:stretch>
          <a:fillRect/>
        </a:stretch>
      </xdr:blipFill>
      <xdr:spPr>
        <a:xfrm>
          <a:off x="2619375" y="3162300"/>
          <a:ext cx="0" cy="295275"/>
        </a:xfrm>
        <a:prstGeom prst="rect">
          <a:avLst/>
        </a:prstGeom>
        <a:noFill/>
        <a:ln w="9525">
          <a:noFill/>
          <a:miter lim="800000"/>
          <a:headEnd/>
          <a:tailEnd/>
        </a:ln>
      </xdr:spPr>
    </xdr:pic>
    <xdr:clientData/>
  </xdr:oneCellAnchor>
  <xdr:oneCellAnchor>
    <xdr:from>
      <xdr:col>1</xdr:col>
      <xdr:colOff>1933575</xdr:colOff>
      <xdr:row>20</xdr:row>
      <xdr:rowOff>9525</xdr:rowOff>
    </xdr:from>
    <xdr:ext cx="0" cy="295275"/>
    <xdr:pic>
      <xdr:nvPicPr>
        <xdr:cNvPr id="1935" name="ctl00_logoimage" descr="Danfoss Logo"/>
        <xdr:cNvPicPr>
          <a:picLocks noChangeAspect="1" noChangeArrowheads="1"/>
        </xdr:cNvPicPr>
      </xdr:nvPicPr>
      <xdr:blipFill>
        <a:blip r:embed="rId1"/>
        <a:srcRect/>
        <a:stretch>
          <a:fillRect/>
        </a:stretch>
      </xdr:blipFill>
      <xdr:spPr>
        <a:xfrm>
          <a:off x="2619375" y="3305175"/>
          <a:ext cx="0" cy="295275"/>
        </a:xfrm>
        <a:prstGeom prst="rect">
          <a:avLst/>
        </a:prstGeom>
        <a:noFill/>
        <a:ln w="9525">
          <a:noFill/>
          <a:miter lim="800000"/>
          <a:headEnd/>
          <a:tailEnd/>
        </a:ln>
      </xdr:spPr>
    </xdr:pic>
    <xdr:clientData/>
  </xdr:oneCellAnchor>
  <xdr:oneCellAnchor>
    <xdr:from>
      <xdr:col>1</xdr:col>
      <xdr:colOff>1933575</xdr:colOff>
      <xdr:row>20</xdr:row>
      <xdr:rowOff>9525</xdr:rowOff>
    </xdr:from>
    <xdr:ext cx="0" cy="295275"/>
    <xdr:pic>
      <xdr:nvPicPr>
        <xdr:cNvPr id="1936" name="ctl00_logoimage" descr="Danfoss Logo"/>
        <xdr:cNvPicPr>
          <a:picLocks noChangeAspect="1" noChangeArrowheads="1"/>
        </xdr:cNvPicPr>
      </xdr:nvPicPr>
      <xdr:blipFill>
        <a:blip r:embed="rId1"/>
        <a:srcRect/>
        <a:stretch>
          <a:fillRect/>
        </a:stretch>
      </xdr:blipFill>
      <xdr:spPr>
        <a:xfrm>
          <a:off x="2619375" y="3305175"/>
          <a:ext cx="0" cy="295275"/>
        </a:xfrm>
        <a:prstGeom prst="rect">
          <a:avLst/>
        </a:prstGeom>
        <a:noFill/>
        <a:ln w="9525">
          <a:noFill/>
          <a:miter lim="800000"/>
          <a:headEnd/>
          <a:tailEnd/>
        </a:ln>
      </xdr:spPr>
    </xdr:pic>
    <xdr:clientData/>
  </xdr:oneCellAnchor>
  <xdr:oneCellAnchor>
    <xdr:from>
      <xdr:col>1</xdr:col>
      <xdr:colOff>1933575</xdr:colOff>
      <xdr:row>21</xdr:row>
      <xdr:rowOff>9525</xdr:rowOff>
    </xdr:from>
    <xdr:ext cx="0" cy="295275"/>
    <xdr:pic>
      <xdr:nvPicPr>
        <xdr:cNvPr id="1937" name="ctl00_logoimage" descr="Danfoss Logo"/>
        <xdr:cNvPicPr>
          <a:picLocks noChangeAspect="1" noChangeArrowheads="1"/>
        </xdr:cNvPicPr>
      </xdr:nvPicPr>
      <xdr:blipFill>
        <a:blip r:embed="rId1"/>
        <a:srcRect/>
        <a:stretch>
          <a:fillRect/>
        </a:stretch>
      </xdr:blipFill>
      <xdr:spPr>
        <a:xfrm>
          <a:off x="2619375" y="3448050"/>
          <a:ext cx="0" cy="295275"/>
        </a:xfrm>
        <a:prstGeom prst="rect">
          <a:avLst/>
        </a:prstGeom>
        <a:noFill/>
        <a:ln w="9525">
          <a:noFill/>
          <a:miter lim="800000"/>
          <a:headEnd/>
          <a:tailEnd/>
        </a:ln>
      </xdr:spPr>
    </xdr:pic>
    <xdr:clientData/>
  </xdr:oneCellAnchor>
  <xdr:oneCellAnchor>
    <xdr:from>
      <xdr:col>1</xdr:col>
      <xdr:colOff>1933575</xdr:colOff>
      <xdr:row>21</xdr:row>
      <xdr:rowOff>9525</xdr:rowOff>
    </xdr:from>
    <xdr:ext cx="0" cy="295275"/>
    <xdr:pic>
      <xdr:nvPicPr>
        <xdr:cNvPr id="1938" name="ctl00_logoimage" descr="Danfoss Logo"/>
        <xdr:cNvPicPr>
          <a:picLocks noChangeAspect="1" noChangeArrowheads="1"/>
        </xdr:cNvPicPr>
      </xdr:nvPicPr>
      <xdr:blipFill>
        <a:blip r:embed="rId1"/>
        <a:srcRect/>
        <a:stretch>
          <a:fillRect/>
        </a:stretch>
      </xdr:blipFill>
      <xdr:spPr>
        <a:xfrm>
          <a:off x="2619375" y="3448050"/>
          <a:ext cx="0" cy="295275"/>
        </a:xfrm>
        <a:prstGeom prst="rect">
          <a:avLst/>
        </a:prstGeom>
        <a:noFill/>
        <a:ln w="9525">
          <a:noFill/>
          <a:miter lim="800000"/>
          <a:headEnd/>
          <a:tailEnd/>
        </a:ln>
      </xdr:spPr>
    </xdr:pic>
    <xdr:clientData/>
  </xdr:oneCellAnchor>
  <xdr:oneCellAnchor>
    <xdr:from>
      <xdr:col>1</xdr:col>
      <xdr:colOff>1933575</xdr:colOff>
      <xdr:row>22</xdr:row>
      <xdr:rowOff>9525</xdr:rowOff>
    </xdr:from>
    <xdr:ext cx="0" cy="295275"/>
    <xdr:pic>
      <xdr:nvPicPr>
        <xdr:cNvPr id="1939" name="ctl00_logoimage" descr="Danfoss Logo"/>
        <xdr:cNvPicPr>
          <a:picLocks noChangeAspect="1" noChangeArrowheads="1"/>
        </xdr:cNvPicPr>
      </xdr:nvPicPr>
      <xdr:blipFill>
        <a:blip r:embed="rId1"/>
        <a:srcRect/>
        <a:stretch>
          <a:fillRect/>
        </a:stretch>
      </xdr:blipFill>
      <xdr:spPr>
        <a:xfrm>
          <a:off x="2619375" y="3590925"/>
          <a:ext cx="0" cy="295275"/>
        </a:xfrm>
        <a:prstGeom prst="rect">
          <a:avLst/>
        </a:prstGeom>
        <a:noFill/>
        <a:ln w="9525">
          <a:noFill/>
          <a:miter lim="800000"/>
          <a:headEnd/>
          <a:tailEnd/>
        </a:ln>
      </xdr:spPr>
    </xdr:pic>
    <xdr:clientData/>
  </xdr:oneCellAnchor>
  <xdr:oneCellAnchor>
    <xdr:from>
      <xdr:col>1</xdr:col>
      <xdr:colOff>1933575</xdr:colOff>
      <xdr:row>22</xdr:row>
      <xdr:rowOff>9525</xdr:rowOff>
    </xdr:from>
    <xdr:ext cx="0" cy="295275"/>
    <xdr:pic>
      <xdr:nvPicPr>
        <xdr:cNvPr id="1940" name="ctl00_logoimage" descr="Danfoss Logo"/>
        <xdr:cNvPicPr>
          <a:picLocks noChangeAspect="1" noChangeArrowheads="1"/>
        </xdr:cNvPicPr>
      </xdr:nvPicPr>
      <xdr:blipFill>
        <a:blip r:embed="rId1"/>
        <a:srcRect/>
        <a:stretch>
          <a:fillRect/>
        </a:stretch>
      </xdr:blipFill>
      <xdr:spPr>
        <a:xfrm>
          <a:off x="2619375" y="3590925"/>
          <a:ext cx="0" cy="295275"/>
        </a:xfrm>
        <a:prstGeom prst="rect">
          <a:avLst/>
        </a:prstGeom>
        <a:noFill/>
        <a:ln w="9525">
          <a:noFill/>
          <a:miter lim="800000"/>
          <a:headEnd/>
          <a:tailEnd/>
        </a:ln>
      </xdr:spPr>
    </xdr:pic>
    <xdr:clientData/>
  </xdr:oneCellAnchor>
  <xdr:oneCellAnchor>
    <xdr:from>
      <xdr:col>1</xdr:col>
      <xdr:colOff>1933575</xdr:colOff>
      <xdr:row>17</xdr:row>
      <xdr:rowOff>9525</xdr:rowOff>
    </xdr:from>
    <xdr:ext cx="0" cy="295275"/>
    <xdr:pic>
      <xdr:nvPicPr>
        <xdr:cNvPr id="1941" name="ctl00_logoimage" descr="Danfoss Logo"/>
        <xdr:cNvPicPr>
          <a:picLocks noChangeAspect="1" noChangeArrowheads="1"/>
        </xdr:cNvPicPr>
      </xdr:nvPicPr>
      <xdr:blipFill>
        <a:blip r:embed="rId1"/>
        <a:srcRect/>
        <a:stretch>
          <a:fillRect/>
        </a:stretch>
      </xdr:blipFill>
      <xdr:spPr>
        <a:xfrm>
          <a:off x="2619375" y="2876550"/>
          <a:ext cx="0" cy="295275"/>
        </a:xfrm>
        <a:prstGeom prst="rect">
          <a:avLst/>
        </a:prstGeom>
        <a:noFill/>
        <a:ln w="9525">
          <a:noFill/>
          <a:miter lim="800000"/>
          <a:headEnd/>
          <a:tailEnd/>
        </a:ln>
      </xdr:spPr>
    </xdr:pic>
    <xdr:clientData/>
  </xdr:oneCellAnchor>
  <xdr:oneCellAnchor>
    <xdr:from>
      <xdr:col>1</xdr:col>
      <xdr:colOff>1933575</xdr:colOff>
      <xdr:row>17</xdr:row>
      <xdr:rowOff>9525</xdr:rowOff>
    </xdr:from>
    <xdr:ext cx="0" cy="295275"/>
    <xdr:pic>
      <xdr:nvPicPr>
        <xdr:cNvPr id="1942" name="ctl00_logoimage" descr="Danfoss Logo"/>
        <xdr:cNvPicPr>
          <a:picLocks noChangeAspect="1" noChangeArrowheads="1"/>
        </xdr:cNvPicPr>
      </xdr:nvPicPr>
      <xdr:blipFill>
        <a:blip r:embed="rId1"/>
        <a:srcRect/>
        <a:stretch>
          <a:fillRect/>
        </a:stretch>
      </xdr:blipFill>
      <xdr:spPr>
        <a:xfrm>
          <a:off x="2619375" y="2876550"/>
          <a:ext cx="0" cy="295275"/>
        </a:xfrm>
        <a:prstGeom prst="rect">
          <a:avLst/>
        </a:prstGeom>
        <a:noFill/>
        <a:ln w="9525">
          <a:noFill/>
          <a:miter lim="800000"/>
          <a:headEnd/>
          <a:tailEnd/>
        </a:ln>
      </xdr:spPr>
    </xdr:pic>
    <xdr:clientData/>
  </xdr:oneCellAnchor>
  <xdr:oneCellAnchor>
    <xdr:from>
      <xdr:col>1</xdr:col>
      <xdr:colOff>1933575</xdr:colOff>
      <xdr:row>17</xdr:row>
      <xdr:rowOff>9525</xdr:rowOff>
    </xdr:from>
    <xdr:ext cx="0" cy="295275"/>
    <xdr:pic>
      <xdr:nvPicPr>
        <xdr:cNvPr id="1943" name="ctl00_logoimage" descr="Danfoss Logo"/>
        <xdr:cNvPicPr>
          <a:picLocks noChangeAspect="1" noChangeArrowheads="1"/>
        </xdr:cNvPicPr>
      </xdr:nvPicPr>
      <xdr:blipFill>
        <a:blip r:embed="rId1"/>
        <a:srcRect/>
        <a:stretch>
          <a:fillRect/>
        </a:stretch>
      </xdr:blipFill>
      <xdr:spPr>
        <a:xfrm>
          <a:off x="2619375" y="2876550"/>
          <a:ext cx="0" cy="295275"/>
        </a:xfrm>
        <a:prstGeom prst="rect">
          <a:avLst/>
        </a:prstGeom>
        <a:noFill/>
        <a:ln w="9525">
          <a:noFill/>
          <a:miter lim="800000"/>
          <a:headEnd/>
          <a:tailEnd/>
        </a:ln>
      </xdr:spPr>
    </xdr:pic>
    <xdr:clientData/>
  </xdr:oneCellAnchor>
  <xdr:oneCellAnchor>
    <xdr:from>
      <xdr:col>1</xdr:col>
      <xdr:colOff>1933575</xdr:colOff>
      <xdr:row>17</xdr:row>
      <xdr:rowOff>9525</xdr:rowOff>
    </xdr:from>
    <xdr:ext cx="0" cy="295275"/>
    <xdr:pic>
      <xdr:nvPicPr>
        <xdr:cNvPr id="1944" name="ctl00_logoimage" descr="Danfoss Logo"/>
        <xdr:cNvPicPr>
          <a:picLocks noChangeAspect="1" noChangeArrowheads="1"/>
        </xdr:cNvPicPr>
      </xdr:nvPicPr>
      <xdr:blipFill>
        <a:blip r:embed="rId1"/>
        <a:srcRect/>
        <a:stretch>
          <a:fillRect/>
        </a:stretch>
      </xdr:blipFill>
      <xdr:spPr>
        <a:xfrm>
          <a:off x="2619375" y="2876550"/>
          <a:ext cx="0" cy="295275"/>
        </a:xfrm>
        <a:prstGeom prst="rect">
          <a:avLst/>
        </a:prstGeom>
        <a:noFill/>
        <a:ln w="9525">
          <a:noFill/>
          <a:miter lim="800000"/>
          <a:headEnd/>
          <a:tailEnd/>
        </a:ln>
      </xdr:spPr>
    </xdr:pic>
    <xdr:clientData/>
  </xdr:oneCellAnchor>
  <xdr:twoCellAnchor editAs="oneCell">
    <xdr:from>
      <xdr:col>5</xdr:col>
      <xdr:colOff>372718</xdr:colOff>
      <xdr:row>17</xdr:row>
      <xdr:rowOff>43069</xdr:rowOff>
    </xdr:from>
    <xdr:to>
      <xdr:col>5</xdr:col>
      <xdr:colOff>1275522</xdr:colOff>
      <xdr:row>23</xdr:row>
      <xdr:rowOff>101047</xdr:rowOff>
    </xdr:to>
    <xdr:pic>
      <xdr:nvPicPr>
        <xdr:cNvPr id="1945" name="Picture 1944"/>
        <xdr:cNvPicPr>
          <a:picLocks noChangeAspect="1"/>
        </xdr:cNvPicPr>
      </xdr:nvPicPr>
      <xdr:blipFill>
        <a:blip r:embed="rId30"/>
        <a:stretch>
          <a:fillRect/>
        </a:stretch>
      </xdr:blipFill>
      <xdr:spPr>
        <a:xfrm>
          <a:off x="6751320" y="2909570"/>
          <a:ext cx="902970" cy="915670"/>
        </a:xfrm>
        <a:prstGeom prst="rect">
          <a:avLst/>
        </a:prstGeom>
      </xdr:spPr>
    </xdr:pic>
    <xdr:clientData/>
  </xdr:twoCellAnchor>
  <xdr:oneCellAnchor>
    <xdr:from>
      <xdr:col>1</xdr:col>
      <xdr:colOff>1933575</xdr:colOff>
      <xdr:row>6</xdr:row>
      <xdr:rowOff>9525</xdr:rowOff>
    </xdr:from>
    <xdr:ext cx="0" cy="295275"/>
    <xdr:pic>
      <xdr:nvPicPr>
        <xdr:cNvPr id="1946" name="ctl00_logoimage" descr="Danfoss Logo"/>
        <xdr:cNvPicPr>
          <a:picLocks noChangeAspect="1" noChangeArrowheads="1"/>
        </xdr:cNvPicPr>
      </xdr:nvPicPr>
      <xdr:blipFill>
        <a:blip r:embed="rId1"/>
        <a:srcRect/>
        <a:stretch>
          <a:fillRect/>
        </a:stretch>
      </xdr:blipFill>
      <xdr:spPr>
        <a:xfrm>
          <a:off x="2619375" y="1304925"/>
          <a:ext cx="0" cy="295275"/>
        </a:xfrm>
        <a:prstGeom prst="rect">
          <a:avLst/>
        </a:prstGeom>
        <a:noFill/>
        <a:ln w="9525">
          <a:noFill/>
          <a:miter lim="800000"/>
          <a:headEnd/>
          <a:tailEnd/>
        </a:ln>
      </xdr:spPr>
    </xdr:pic>
    <xdr:clientData/>
  </xdr:oneCellAnchor>
  <xdr:oneCellAnchor>
    <xdr:from>
      <xdr:col>1</xdr:col>
      <xdr:colOff>1933575</xdr:colOff>
      <xdr:row>6</xdr:row>
      <xdr:rowOff>9525</xdr:rowOff>
    </xdr:from>
    <xdr:ext cx="0" cy="295275"/>
    <xdr:pic>
      <xdr:nvPicPr>
        <xdr:cNvPr id="1947" name="ctl00_logoimage" descr="Danfoss Logo"/>
        <xdr:cNvPicPr>
          <a:picLocks noChangeAspect="1" noChangeArrowheads="1"/>
        </xdr:cNvPicPr>
      </xdr:nvPicPr>
      <xdr:blipFill>
        <a:blip r:embed="rId1"/>
        <a:srcRect/>
        <a:stretch>
          <a:fillRect/>
        </a:stretch>
      </xdr:blipFill>
      <xdr:spPr>
        <a:xfrm>
          <a:off x="2619375" y="1304925"/>
          <a:ext cx="0" cy="295275"/>
        </a:xfrm>
        <a:prstGeom prst="rect">
          <a:avLst/>
        </a:prstGeom>
        <a:noFill/>
        <a:ln w="9525">
          <a:noFill/>
          <a:miter lim="800000"/>
          <a:headEnd/>
          <a:tailEnd/>
        </a:ln>
      </xdr:spPr>
    </xdr:pic>
    <xdr:clientData/>
  </xdr:oneCellAnchor>
  <xdr:oneCellAnchor>
    <xdr:from>
      <xdr:col>1</xdr:col>
      <xdr:colOff>1933575</xdr:colOff>
      <xdr:row>7</xdr:row>
      <xdr:rowOff>9525</xdr:rowOff>
    </xdr:from>
    <xdr:ext cx="0" cy="295275"/>
    <xdr:pic>
      <xdr:nvPicPr>
        <xdr:cNvPr id="1948" name="ctl00_logoimage" descr="Danfoss Logo"/>
        <xdr:cNvPicPr>
          <a:picLocks noChangeAspect="1" noChangeArrowheads="1"/>
        </xdr:cNvPicPr>
      </xdr:nvPicPr>
      <xdr:blipFill>
        <a:blip r:embed="rId1"/>
        <a:srcRect/>
        <a:stretch>
          <a:fillRect/>
        </a:stretch>
      </xdr:blipFill>
      <xdr:spPr>
        <a:xfrm>
          <a:off x="2619375" y="1447800"/>
          <a:ext cx="0" cy="295275"/>
        </a:xfrm>
        <a:prstGeom prst="rect">
          <a:avLst/>
        </a:prstGeom>
        <a:noFill/>
        <a:ln w="9525">
          <a:noFill/>
          <a:miter lim="800000"/>
          <a:headEnd/>
          <a:tailEnd/>
        </a:ln>
      </xdr:spPr>
    </xdr:pic>
    <xdr:clientData/>
  </xdr:oneCellAnchor>
  <xdr:oneCellAnchor>
    <xdr:from>
      <xdr:col>1</xdr:col>
      <xdr:colOff>1933575</xdr:colOff>
      <xdr:row>7</xdr:row>
      <xdr:rowOff>9525</xdr:rowOff>
    </xdr:from>
    <xdr:ext cx="0" cy="295275"/>
    <xdr:pic>
      <xdr:nvPicPr>
        <xdr:cNvPr id="1949" name="ctl00_logoimage" descr="Danfoss Logo"/>
        <xdr:cNvPicPr>
          <a:picLocks noChangeAspect="1" noChangeArrowheads="1"/>
        </xdr:cNvPicPr>
      </xdr:nvPicPr>
      <xdr:blipFill>
        <a:blip r:embed="rId1"/>
        <a:srcRect/>
        <a:stretch>
          <a:fillRect/>
        </a:stretch>
      </xdr:blipFill>
      <xdr:spPr>
        <a:xfrm>
          <a:off x="2619375" y="1447800"/>
          <a:ext cx="0" cy="295275"/>
        </a:xfrm>
        <a:prstGeom prst="rect">
          <a:avLst/>
        </a:prstGeom>
        <a:noFill/>
        <a:ln w="9525">
          <a:noFill/>
          <a:miter lim="800000"/>
          <a:headEnd/>
          <a:tailEnd/>
        </a:ln>
      </xdr:spPr>
    </xdr:pic>
    <xdr:clientData/>
  </xdr:oneCellAnchor>
  <xdr:oneCellAnchor>
    <xdr:from>
      <xdr:col>1</xdr:col>
      <xdr:colOff>1933575</xdr:colOff>
      <xdr:row>24</xdr:row>
      <xdr:rowOff>9525</xdr:rowOff>
    </xdr:from>
    <xdr:ext cx="0" cy="295275"/>
    <xdr:pic>
      <xdr:nvPicPr>
        <xdr:cNvPr id="1950" name="ctl00_logoimage" descr="Danfoss Logo"/>
        <xdr:cNvPicPr>
          <a:picLocks noChangeAspect="1" noChangeArrowheads="1"/>
        </xdr:cNvPicPr>
      </xdr:nvPicPr>
      <xdr:blipFill>
        <a:blip r:embed="rId1"/>
        <a:srcRect/>
        <a:stretch>
          <a:fillRect/>
        </a:stretch>
      </xdr:blipFill>
      <xdr:spPr>
        <a:xfrm>
          <a:off x="2619375" y="3876675"/>
          <a:ext cx="0" cy="295275"/>
        </a:xfrm>
        <a:prstGeom prst="rect">
          <a:avLst/>
        </a:prstGeom>
        <a:noFill/>
        <a:ln w="9525">
          <a:noFill/>
          <a:miter lim="800000"/>
          <a:headEnd/>
          <a:tailEnd/>
        </a:ln>
      </xdr:spPr>
    </xdr:pic>
    <xdr:clientData/>
  </xdr:oneCellAnchor>
  <xdr:oneCellAnchor>
    <xdr:from>
      <xdr:col>1</xdr:col>
      <xdr:colOff>1933575</xdr:colOff>
      <xdr:row>26</xdr:row>
      <xdr:rowOff>9525</xdr:rowOff>
    </xdr:from>
    <xdr:ext cx="0" cy="295275"/>
    <xdr:pic>
      <xdr:nvPicPr>
        <xdr:cNvPr id="1951" name="ctl00_logoimage" descr="Danfoss Logo"/>
        <xdr:cNvPicPr>
          <a:picLocks noChangeAspect="1" noChangeArrowheads="1"/>
        </xdr:cNvPicPr>
      </xdr:nvPicPr>
      <xdr:blipFill>
        <a:blip r:embed="rId1"/>
        <a:srcRect/>
        <a:stretch>
          <a:fillRect/>
        </a:stretch>
      </xdr:blipFill>
      <xdr:spPr>
        <a:xfrm>
          <a:off x="2619375" y="4162425"/>
          <a:ext cx="0" cy="295275"/>
        </a:xfrm>
        <a:prstGeom prst="rect">
          <a:avLst/>
        </a:prstGeom>
        <a:noFill/>
        <a:ln w="9525">
          <a:noFill/>
          <a:miter lim="800000"/>
          <a:headEnd/>
          <a:tailEnd/>
        </a:ln>
      </xdr:spPr>
    </xdr:pic>
    <xdr:clientData/>
  </xdr:oneCellAnchor>
  <xdr:oneCellAnchor>
    <xdr:from>
      <xdr:col>1</xdr:col>
      <xdr:colOff>1933575</xdr:colOff>
      <xdr:row>27</xdr:row>
      <xdr:rowOff>9525</xdr:rowOff>
    </xdr:from>
    <xdr:ext cx="0" cy="295275"/>
    <xdr:pic>
      <xdr:nvPicPr>
        <xdr:cNvPr id="1952" name="ctl00_logoimage" descr="Danfoss Logo"/>
        <xdr:cNvPicPr>
          <a:picLocks noChangeAspect="1" noChangeArrowheads="1"/>
        </xdr:cNvPicPr>
      </xdr:nvPicPr>
      <xdr:blipFill>
        <a:blip r:embed="rId1"/>
        <a:srcRect/>
        <a:stretch>
          <a:fillRect/>
        </a:stretch>
      </xdr:blipFill>
      <xdr:spPr>
        <a:xfrm>
          <a:off x="2619375" y="4305300"/>
          <a:ext cx="0" cy="295275"/>
        </a:xfrm>
        <a:prstGeom prst="rect">
          <a:avLst/>
        </a:prstGeom>
        <a:noFill/>
        <a:ln w="9525">
          <a:noFill/>
          <a:miter lim="800000"/>
          <a:headEnd/>
          <a:tailEnd/>
        </a:ln>
      </xdr:spPr>
    </xdr:pic>
    <xdr:clientData/>
  </xdr:oneCellAnchor>
  <xdr:oneCellAnchor>
    <xdr:from>
      <xdr:col>1</xdr:col>
      <xdr:colOff>1933575</xdr:colOff>
      <xdr:row>28</xdr:row>
      <xdr:rowOff>9525</xdr:rowOff>
    </xdr:from>
    <xdr:ext cx="0" cy="295275"/>
    <xdr:pic>
      <xdr:nvPicPr>
        <xdr:cNvPr id="1953" name="ctl00_logoimage" descr="Danfoss Logo"/>
        <xdr:cNvPicPr>
          <a:picLocks noChangeAspect="1" noChangeArrowheads="1"/>
        </xdr:cNvPicPr>
      </xdr:nvPicPr>
      <xdr:blipFill>
        <a:blip r:embed="rId1"/>
        <a:srcRect/>
        <a:stretch>
          <a:fillRect/>
        </a:stretch>
      </xdr:blipFill>
      <xdr:spPr>
        <a:xfrm>
          <a:off x="2619375" y="4448175"/>
          <a:ext cx="0" cy="295275"/>
        </a:xfrm>
        <a:prstGeom prst="rect">
          <a:avLst/>
        </a:prstGeom>
        <a:noFill/>
        <a:ln w="9525">
          <a:noFill/>
          <a:miter lim="800000"/>
          <a:headEnd/>
          <a:tailEnd/>
        </a:ln>
      </xdr:spPr>
    </xdr:pic>
    <xdr:clientData/>
  </xdr:oneCellAnchor>
  <xdr:oneCellAnchor>
    <xdr:from>
      <xdr:col>1</xdr:col>
      <xdr:colOff>1933575</xdr:colOff>
      <xdr:row>30</xdr:row>
      <xdr:rowOff>9525</xdr:rowOff>
    </xdr:from>
    <xdr:ext cx="0" cy="295275"/>
    <xdr:pic>
      <xdr:nvPicPr>
        <xdr:cNvPr id="1954" name="ctl00_logoimage" descr="Danfoss Logo"/>
        <xdr:cNvPicPr>
          <a:picLocks noChangeAspect="1" noChangeArrowheads="1"/>
        </xdr:cNvPicPr>
      </xdr:nvPicPr>
      <xdr:blipFill>
        <a:blip r:embed="rId1"/>
        <a:srcRect/>
        <a:stretch>
          <a:fillRect/>
        </a:stretch>
      </xdr:blipFill>
      <xdr:spPr>
        <a:xfrm>
          <a:off x="2619375" y="4733925"/>
          <a:ext cx="0" cy="295275"/>
        </a:xfrm>
        <a:prstGeom prst="rect">
          <a:avLst/>
        </a:prstGeom>
        <a:noFill/>
        <a:ln w="9525">
          <a:noFill/>
          <a:miter lim="800000"/>
          <a:headEnd/>
          <a:tailEnd/>
        </a:ln>
      </xdr:spPr>
    </xdr:pic>
    <xdr:clientData/>
  </xdr:oneCellAnchor>
  <xdr:oneCellAnchor>
    <xdr:from>
      <xdr:col>1</xdr:col>
      <xdr:colOff>1933575</xdr:colOff>
      <xdr:row>31</xdr:row>
      <xdr:rowOff>9525</xdr:rowOff>
    </xdr:from>
    <xdr:ext cx="0" cy="295275"/>
    <xdr:pic>
      <xdr:nvPicPr>
        <xdr:cNvPr id="1955" name="ctl00_logoimage" descr="Danfoss Logo"/>
        <xdr:cNvPicPr>
          <a:picLocks noChangeAspect="1" noChangeArrowheads="1"/>
        </xdr:cNvPicPr>
      </xdr:nvPicPr>
      <xdr:blipFill>
        <a:blip r:embed="rId1"/>
        <a:srcRect/>
        <a:stretch>
          <a:fillRect/>
        </a:stretch>
      </xdr:blipFill>
      <xdr:spPr>
        <a:xfrm>
          <a:off x="2619375" y="4876800"/>
          <a:ext cx="0" cy="295275"/>
        </a:xfrm>
        <a:prstGeom prst="rect">
          <a:avLst/>
        </a:prstGeom>
        <a:noFill/>
        <a:ln w="9525">
          <a:noFill/>
          <a:miter lim="800000"/>
          <a:headEnd/>
          <a:tailEnd/>
        </a:ln>
      </xdr:spPr>
    </xdr:pic>
    <xdr:clientData/>
  </xdr:oneCellAnchor>
  <xdr:oneCellAnchor>
    <xdr:from>
      <xdr:col>1</xdr:col>
      <xdr:colOff>1933575</xdr:colOff>
      <xdr:row>32</xdr:row>
      <xdr:rowOff>9525</xdr:rowOff>
    </xdr:from>
    <xdr:ext cx="0" cy="295275"/>
    <xdr:pic>
      <xdr:nvPicPr>
        <xdr:cNvPr id="1956" name="ctl00_logoimage" descr="Danfoss Logo"/>
        <xdr:cNvPicPr>
          <a:picLocks noChangeAspect="1" noChangeArrowheads="1"/>
        </xdr:cNvPicPr>
      </xdr:nvPicPr>
      <xdr:blipFill>
        <a:blip r:embed="rId1"/>
        <a:srcRect/>
        <a:stretch>
          <a:fillRect/>
        </a:stretch>
      </xdr:blipFill>
      <xdr:spPr>
        <a:xfrm>
          <a:off x="2619375" y="5019675"/>
          <a:ext cx="0" cy="295275"/>
        </a:xfrm>
        <a:prstGeom prst="rect">
          <a:avLst/>
        </a:prstGeom>
        <a:noFill/>
        <a:ln w="9525">
          <a:noFill/>
          <a:miter lim="800000"/>
          <a:headEnd/>
          <a:tailEnd/>
        </a:ln>
      </xdr:spPr>
    </xdr:pic>
    <xdr:clientData/>
  </xdr:oneCellAnchor>
  <xdr:oneCellAnchor>
    <xdr:from>
      <xdr:col>1</xdr:col>
      <xdr:colOff>1933575</xdr:colOff>
      <xdr:row>33</xdr:row>
      <xdr:rowOff>9525</xdr:rowOff>
    </xdr:from>
    <xdr:ext cx="0" cy="295275"/>
    <xdr:pic>
      <xdr:nvPicPr>
        <xdr:cNvPr id="1957" name="ctl00_logoimage" descr="Danfoss Logo"/>
        <xdr:cNvPicPr>
          <a:picLocks noChangeAspect="1" noChangeArrowheads="1"/>
        </xdr:cNvPicPr>
      </xdr:nvPicPr>
      <xdr:blipFill>
        <a:blip r:embed="rId1"/>
        <a:srcRect/>
        <a:stretch>
          <a:fillRect/>
        </a:stretch>
      </xdr:blipFill>
      <xdr:spPr>
        <a:xfrm>
          <a:off x="2619375" y="5162550"/>
          <a:ext cx="0" cy="295275"/>
        </a:xfrm>
        <a:prstGeom prst="rect">
          <a:avLst/>
        </a:prstGeom>
        <a:noFill/>
        <a:ln w="9525">
          <a:noFill/>
          <a:miter lim="800000"/>
          <a:headEnd/>
          <a:tailEnd/>
        </a:ln>
      </xdr:spPr>
    </xdr:pic>
    <xdr:clientData/>
  </xdr:oneCellAnchor>
  <xdr:oneCellAnchor>
    <xdr:from>
      <xdr:col>1</xdr:col>
      <xdr:colOff>1933575</xdr:colOff>
      <xdr:row>34</xdr:row>
      <xdr:rowOff>9525</xdr:rowOff>
    </xdr:from>
    <xdr:ext cx="0" cy="295275"/>
    <xdr:pic>
      <xdr:nvPicPr>
        <xdr:cNvPr id="1958" name="ctl00_logoimage" descr="Danfoss Logo"/>
        <xdr:cNvPicPr>
          <a:picLocks noChangeAspect="1" noChangeArrowheads="1"/>
        </xdr:cNvPicPr>
      </xdr:nvPicPr>
      <xdr:blipFill>
        <a:blip r:embed="rId1"/>
        <a:srcRect/>
        <a:stretch>
          <a:fillRect/>
        </a:stretch>
      </xdr:blipFill>
      <xdr:spPr>
        <a:xfrm>
          <a:off x="2619375" y="5305425"/>
          <a:ext cx="0" cy="295275"/>
        </a:xfrm>
        <a:prstGeom prst="rect">
          <a:avLst/>
        </a:prstGeom>
        <a:noFill/>
        <a:ln w="9525">
          <a:noFill/>
          <a:miter lim="800000"/>
          <a:headEnd/>
          <a:tailEnd/>
        </a:ln>
      </xdr:spPr>
    </xdr:pic>
    <xdr:clientData/>
  </xdr:oneCellAnchor>
  <xdr:oneCellAnchor>
    <xdr:from>
      <xdr:col>1</xdr:col>
      <xdr:colOff>1933575</xdr:colOff>
      <xdr:row>35</xdr:row>
      <xdr:rowOff>9525</xdr:rowOff>
    </xdr:from>
    <xdr:ext cx="0" cy="295275"/>
    <xdr:pic>
      <xdr:nvPicPr>
        <xdr:cNvPr id="1959" name="ctl00_logoimage" descr="Danfoss Logo"/>
        <xdr:cNvPicPr>
          <a:picLocks noChangeAspect="1" noChangeArrowheads="1"/>
        </xdr:cNvPicPr>
      </xdr:nvPicPr>
      <xdr:blipFill>
        <a:blip r:embed="rId1"/>
        <a:srcRect/>
        <a:stretch>
          <a:fillRect/>
        </a:stretch>
      </xdr:blipFill>
      <xdr:spPr>
        <a:xfrm>
          <a:off x="2619375" y="5448300"/>
          <a:ext cx="0" cy="295275"/>
        </a:xfrm>
        <a:prstGeom prst="rect">
          <a:avLst/>
        </a:prstGeom>
        <a:noFill/>
        <a:ln w="9525">
          <a:noFill/>
          <a:miter lim="800000"/>
          <a:headEnd/>
          <a:tailEnd/>
        </a:ln>
      </xdr:spPr>
    </xdr:pic>
    <xdr:clientData/>
  </xdr:oneCellAnchor>
  <xdr:oneCellAnchor>
    <xdr:from>
      <xdr:col>1</xdr:col>
      <xdr:colOff>1933575</xdr:colOff>
      <xdr:row>36</xdr:row>
      <xdr:rowOff>9525</xdr:rowOff>
    </xdr:from>
    <xdr:ext cx="0" cy="295275"/>
    <xdr:pic>
      <xdr:nvPicPr>
        <xdr:cNvPr id="1960" name="ctl00_logoimage" descr="Danfoss Logo"/>
        <xdr:cNvPicPr>
          <a:picLocks noChangeAspect="1" noChangeArrowheads="1"/>
        </xdr:cNvPicPr>
      </xdr:nvPicPr>
      <xdr:blipFill>
        <a:blip r:embed="rId1"/>
        <a:srcRect/>
        <a:stretch>
          <a:fillRect/>
        </a:stretch>
      </xdr:blipFill>
      <xdr:spPr>
        <a:xfrm>
          <a:off x="2619375" y="5591175"/>
          <a:ext cx="0" cy="295275"/>
        </a:xfrm>
        <a:prstGeom prst="rect">
          <a:avLst/>
        </a:prstGeom>
        <a:noFill/>
        <a:ln w="9525">
          <a:noFill/>
          <a:miter lim="800000"/>
          <a:headEnd/>
          <a:tailEnd/>
        </a:ln>
      </xdr:spPr>
    </xdr:pic>
    <xdr:clientData/>
  </xdr:oneCellAnchor>
  <xdr:oneCellAnchor>
    <xdr:from>
      <xdr:col>1</xdr:col>
      <xdr:colOff>1933575</xdr:colOff>
      <xdr:row>37</xdr:row>
      <xdr:rowOff>9525</xdr:rowOff>
    </xdr:from>
    <xdr:ext cx="0" cy="295275"/>
    <xdr:pic>
      <xdr:nvPicPr>
        <xdr:cNvPr id="1961" name="ctl00_logoimage" descr="Danfoss Logo"/>
        <xdr:cNvPicPr>
          <a:picLocks noChangeAspect="1" noChangeArrowheads="1"/>
        </xdr:cNvPicPr>
      </xdr:nvPicPr>
      <xdr:blipFill>
        <a:blip r:embed="rId1"/>
        <a:srcRect/>
        <a:stretch>
          <a:fillRect/>
        </a:stretch>
      </xdr:blipFill>
      <xdr:spPr>
        <a:xfrm>
          <a:off x="2619375" y="5734050"/>
          <a:ext cx="0" cy="295275"/>
        </a:xfrm>
        <a:prstGeom prst="rect">
          <a:avLst/>
        </a:prstGeom>
        <a:noFill/>
        <a:ln w="9525">
          <a:noFill/>
          <a:miter lim="800000"/>
          <a:headEnd/>
          <a:tailEnd/>
        </a:ln>
      </xdr:spPr>
    </xdr:pic>
    <xdr:clientData/>
  </xdr:oneCellAnchor>
  <xdr:oneCellAnchor>
    <xdr:from>
      <xdr:col>1</xdr:col>
      <xdr:colOff>1933575</xdr:colOff>
      <xdr:row>26</xdr:row>
      <xdr:rowOff>9525</xdr:rowOff>
    </xdr:from>
    <xdr:ext cx="0" cy="295275"/>
    <xdr:pic>
      <xdr:nvPicPr>
        <xdr:cNvPr id="1962" name="ctl00_logoimage" descr="Danfoss Logo"/>
        <xdr:cNvPicPr>
          <a:picLocks noChangeAspect="1" noChangeArrowheads="1"/>
        </xdr:cNvPicPr>
      </xdr:nvPicPr>
      <xdr:blipFill>
        <a:blip r:embed="rId1"/>
        <a:srcRect/>
        <a:stretch>
          <a:fillRect/>
        </a:stretch>
      </xdr:blipFill>
      <xdr:spPr>
        <a:xfrm>
          <a:off x="2619375" y="4162425"/>
          <a:ext cx="0" cy="295275"/>
        </a:xfrm>
        <a:prstGeom prst="rect">
          <a:avLst/>
        </a:prstGeom>
        <a:noFill/>
        <a:ln w="9525">
          <a:noFill/>
          <a:miter lim="800000"/>
          <a:headEnd/>
          <a:tailEnd/>
        </a:ln>
      </xdr:spPr>
    </xdr:pic>
    <xdr:clientData/>
  </xdr:oneCellAnchor>
  <xdr:oneCellAnchor>
    <xdr:from>
      <xdr:col>1</xdr:col>
      <xdr:colOff>1933575</xdr:colOff>
      <xdr:row>27</xdr:row>
      <xdr:rowOff>9525</xdr:rowOff>
    </xdr:from>
    <xdr:ext cx="0" cy="295275"/>
    <xdr:pic>
      <xdr:nvPicPr>
        <xdr:cNvPr id="1963" name="ctl00_logoimage" descr="Danfoss Logo"/>
        <xdr:cNvPicPr>
          <a:picLocks noChangeAspect="1" noChangeArrowheads="1"/>
        </xdr:cNvPicPr>
      </xdr:nvPicPr>
      <xdr:blipFill>
        <a:blip r:embed="rId1"/>
        <a:srcRect/>
        <a:stretch>
          <a:fillRect/>
        </a:stretch>
      </xdr:blipFill>
      <xdr:spPr>
        <a:xfrm>
          <a:off x="2619375" y="4305300"/>
          <a:ext cx="0" cy="295275"/>
        </a:xfrm>
        <a:prstGeom prst="rect">
          <a:avLst/>
        </a:prstGeom>
        <a:noFill/>
        <a:ln w="9525">
          <a:noFill/>
          <a:miter lim="800000"/>
          <a:headEnd/>
          <a:tailEnd/>
        </a:ln>
      </xdr:spPr>
    </xdr:pic>
    <xdr:clientData/>
  </xdr:oneCellAnchor>
  <xdr:oneCellAnchor>
    <xdr:from>
      <xdr:col>1</xdr:col>
      <xdr:colOff>1933575</xdr:colOff>
      <xdr:row>28</xdr:row>
      <xdr:rowOff>9525</xdr:rowOff>
    </xdr:from>
    <xdr:ext cx="0" cy="295275"/>
    <xdr:pic>
      <xdr:nvPicPr>
        <xdr:cNvPr id="1964" name="ctl00_logoimage" descr="Danfoss Logo"/>
        <xdr:cNvPicPr>
          <a:picLocks noChangeAspect="1" noChangeArrowheads="1"/>
        </xdr:cNvPicPr>
      </xdr:nvPicPr>
      <xdr:blipFill>
        <a:blip r:embed="rId1"/>
        <a:srcRect/>
        <a:stretch>
          <a:fillRect/>
        </a:stretch>
      </xdr:blipFill>
      <xdr:spPr>
        <a:xfrm>
          <a:off x="2619375" y="4448175"/>
          <a:ext cx="0" cy="295275"/>
        </a:xfrm>
        <a:prstGeom prst="rect">
          <a:avLst/>
        </a:prstGeom>
        <a:noFill/>
        <a:ln w="9525">
          <a:noFill/>
          <a:miter lim="800000"/>
          <a:headEnd/>
          <a:tailEnd/>
        </a:ln>
      </xdr:spPr>
    </xdr:pic>
    <xdr:clientData/>
  </xdr:oneCellAnchor>
  <xdr:oneCellAnchor>
    <xdr:from>
      <xdr:col>1</xdr:col>
      <xdr:colOff>1933575</xdr:colOff>
      <xdr:row>30</xdr:row>
      <xdr:rowOff>9525</xdr:rowOff>
    </xdr:from>
    <xdr:ext cx="0" cy="295275"/>
    <xdr:pic>
      <xdr:nvPicPr>
        <xdr:cNvPr id="1965" name="ctl00_logoimage" descr="Danfoss Logo"/>
        <xdr:cNvPicPr>
          <a:picLocks noChangeAspect="1" noChangeArrowheads="1"/>
        </xdr:cNvPicPr>
      </xdr:nvPicPr>
      <xdr:blipFill>
        <a:blip r:embed="rId1"/>
        <a:srcRect/>
        <a:stretch>
          <a:fillRect/>
        </a:stretch>
      </xdr:blipFill>
      <xdr:spPr>
        <a:xfrm>
          <a:off x="2619375" y="4733925"/>
          <a:ext cx="0" cy="295275"/>
        </a:xfrm>
        <a:prstGeom prst="rect">
          <a:avLst/>
        </a:prstGeom>
        <a:noFill/>
        <a:ln w="9525">
          <a:noFill/>
          <a:miter lim="800000"/>
          <a:headEnd/>
          <a:tailEnd/>
        </a:ln>
      </xdr:spPr>
    </xdr:pic>
    <xdr:clientData/>
  </xdr:oneCellAnchor>
  <xdr:oneCellAnchor>
    <xdr:from>
      <xdr:col>1</xdr:col>
      <xdr:colOff>1933575</xdr:colOff>
      <xdr:row>31</xdr:row>
      <xdr:rowOff>9525</xdr:rowOff>
    </xdr:from>
    <xdr:ext cx="0" cy="295275"/>
    <xdr:pic>
      <xdr:nvPicPr>
        <xdr:cNvPr id="1966" name="ctl00_logoimage" descr="Danfoss Logo"/>
        <xdr:cNvPicPr>
          <a:picLocks noChangeAspect="1" noChangeArrowheads="1"/>
        </xdr:cNvPicPr>
      </xdr:nvPicPr>
      <xdr:blipFill>
        <a:blip r:embed="rId1"/>
        <a:srcRect/>
        <a:stretch>
          <a:fillRect/>
        </a:stretch>
      </xdr:blipFill>
      <xdr:spPr>
        <a:xfrm>
          <a:off x="2619375" y="4876800"/>
          <a:ext cx="0" cy="295275"/>
        </a:xfrm>
        <a:prstGeom prst="rect">
          <a:avLst/>
        </a:prstGeom>
        <a:noFill/>
        <a:ln w="9525">
          <a:noFill/>
          <a:miter lim="800000"/>
          <a:headEnd/>
          <a:tailEnd/>
        </a:ln>
      </xdr:spPr>
    </xdr:pic>
    <xdr:clientData/>
  </xdr:oneCellAnchor>
  <xdr:oneCellAnchor>
    <xdr:from>
      <xdr:col>1</xdr:col>
      <xdr:colOff>1933575</xdr:colOff>
      <xdr:row>32</xdr:row>
      <xdr:rowOff>9525</xdr:rowOff>
    </xdr:from>
    <xdr:ext cx="0" cy="295275"/>
    <xdr:pic>
      <xdr:nvPicPr>
        <xdr:cNvPr id="1967" name="ctl00_logoimage" descr="Danfoss Logo"/>
        <xdr:cNvPicPr>
          <a:picLocks noChangeAspect="1" noChangeArrowheads="1"/>
        </xdr:cNvPicPr>
      </xdr:nvPicPr>
      <xdr:blipFill>
        <a:blip r:embed="rId1"/>
        <a:srcRect/>
        <a:stretch>
          <a:fillRect/>
        </a:stretch>
      </xdr:blipFill>
      <xdr:spPr>
        <a:xfrm>
          <a:off x="2619375" y="5019675"/>
          <a:ext cx="0" cy="295275"/>
        </a:xfrm>
        <a:prstGeom prst="rect">
          <a:avLst/>
        </a:prstGeom>
        <a:noFill/>
        <a:ln w="9525">
          <a:noFill/>
          <a:miter lim="800000"/>
          <a:headEnd/>
          <a:tailEnd/>
        </a:ln>
      </xdr:spPr>
    </xdr:pic>
    <xdr:clientData/>
  </xdr:oneCellAnchor>
  <xdr:oneCellAnchor>
    <xdr:from>
      <xdr:col>1</xdr:col>
      <xdr:colOff>1933575</xdr:colOff>
      <xdr:row>33</xdr:row>
      <xdr:rowOff>9525</xdr:rowOff>
    </xdr:from>
    <xdr:ext cx="0" cy="295275"/>
    <xdr:pic>
      <xdr:nvPicPr>
        <xdr:cNvPr id="1968" name="ctl00_logoimage" descr="Danfoss Logo"/>
        <xdr:cNvPicPr>
          <a:picLocks noChangeAspect="1" noChangeArrowheads="1"/>
        </xdr:cNvPicPr>
      </xdr:nvPicPr>
      <xdr:blipFill>
        <a:blip r:embed="rId1"/>
        <a:srcRect/>
        <a:stretch>
          <a:fillRect/>
        </a:stretch>
      </xdr:blipFill>
      <xdr:spPr>
        <a:xfrm>
          <a:off x="2619375" y="5162550"/>
          <a:ext cx="0" cy="295275"/>
        </a:xfrm>
        <a:prstGeom prst="rect">
          <a:avLst/>
        </a:prstGeom>
        <a:noFill/>
        <a:ln w="9525">
          <a:noFill/>
          <a:miter lim="800000"/>
          <a:headEnd/>
          <a:tailEnd/>
        </a:ln>
      </xdr:spPr>
    </xdr:pic>
    <xdr:clientData/>
  </xdr:oneCellAnchor>
  <xdr:oneCellAnchor>
    <xdr:from>
      <xdr:col>1</xdr:col>
      <xdr:colOff>1933575</xdr:colOff>
      <xdr:row>34</xdr:row>
      <xdr:rowOff>9525</xdr:rowOff>
    </xdr:from>
    <xdr:ext cx="0" cy="295275"/>
    <xdr:pic>
      <xdr:nvPicPr>
        <xdr:cNvPr id="1969" name="ctl00_logoimage" descr="Danfoss Logo"/>
        <xdr:cNvPicPr>
          <a:picLocks noChangeAspect="1" noChangeArrowheads="1"/>
        </xdr:cNvPicPr>
      </xdr:nvPicPr>
      <xdr:blipFill>
        <a:blip r:embed="rId1"/>
        <a:srcRect/>
        <a:stretch>
          <a:fillRect/>
        </a:stretch>
      </xdr:blipFill>
      <xdr:spPr>
        <a:xfrm>
          <a:off x="2619375" y="5305425"/>
          <a:ext cx="0" cy="295275"/>
        </a:xfrm>
        <a:prstGeom prst="rect">
          <a:avLst/>
        </a:prstGeom>
        <a:noFill/>
        <a:ln w="9525">
          <a:noFill/>
          <a:miter lim="800000"/>
          <a:headEnd/>
          <a:tailEnd/>
        </a:ln>
      </xdr:spPr>
    </xdr:pic>
    <xdr:clientData/>
  </xdr:oneCellAnchor>
  <xdr:oneCellAnchor>
    <xdr:from>
      <xdr:col>1</xdr:col>
      <xdr:colOff>1933575</xdr:colOff>
      <xdr:row>35</xdr:row>
      <xdr:rowOff>9525</xdr:rowOff>
    </xdr:from>
    <xdr:ext cx="0" cy="295275"/>
    <xdr:pic>
      <xdr:nvPicPr>
        <xdr:cNvPr id="1970" name="ctl00_logoimage" descr="Danfoss Logo"/>
        <xdr:cNvPicPr>
          <a:picLocks noChangeAspect="1" noChangeArrowheads="1"/>
        </xdr:cNvPicPr>
      </xdr:nvPicPr>
      <xdr:blipFill>
        <a:blip r:embed="rId1"/>
        <a:srcRect/>
        <a:stretch>
          <a:fillRect/>
        </a:stretch>
      </xdr:blipFill>
      <xdr:spPr>
        <a:xfrm>
          <a:off x="2619375" y="5448300"/>
          <a:ext cx="0" cy="295275"/>
        </a:xfrm>
        <a:prstGeom prst="rect">
          <a:avLst/>
        </a:prstGeom>
        <a:noFill/>
        <a:ln w="9525">
          <a:noFill/>
          <a:miter lim="800000"/>
          <a:headEnd/>
          <a:tailEnd/>
        </a:ln>
      </xdr:spPr>
    </xdr:pic>
    <xdr:clientData/>
  </xdr:oneCellAnchor>
  <xdr:oneCellAnchor>
    <xdr:from>
      <xdr:col>1</xdr:col>
      <xdr:colOff>1933575</xdr:colOff>
      <xdr:row>36</xdr:row>
      <xdr:rowOff>9525</xdr:rowOff>
    </xdr:from>
    <xdr:ext cx="0" cy="295275"/>
    <xdr:pic>
      <xdr:nvPicPr>
        <xdr:cNvPr id="1971" name="ctl00_logoimage" descr="Danfoss Logo"/>
        <xdr:cNvPicPr>
          <a:picLocks noChangeAspect="1" noChangeArrowheads="1"/>
        </xdr:cNvPicPr>
      </xdr:nvPicPr>
      <xdr:blipFill>
        <a:blip r:embed="rId1"/>
        <a:srcRect/>
        <a:stretch>
          <a:fillRect/>
        </a:stretch>
      </xdr:blipFill>
      <xdr:spPr>
        <a:xfrm>
          <a:off x="2619375" y="5591175"/>
          <a:ext cx="0" cy="295275"/>
        </a:xfrm>
        <a:prstGeom prst="rect">
          <a:avLst/>
        </a:prstGeom>
        <a:noFill/>
        <a:ln w="9525">
          <a:noFill/>
          <a:miter lim="800000"/>
          <a:headEnd/>
          <a:tailEnd/>
        </a:ln>
      </xdr:spPr>
    </xdr:pic>
    <xdr:clientData/>
  </xdr:oneCellAnchor>
  <xdr:oneCellAnchor>
    <xdr:from>
      <xdr:col>1</xdr:col>
      <xdr:colOff>1933575</xdr:colOff>
      <xdr:row>37</xdr:row>
      <xdr:rowOff>9525</xdr:rowOff>
    </xdr:from>
    <xdr:ext cx="0" cy="295275"/>
    <xdr:pic>
      <xdr:nvPicPr>
        <xdr:cNvPr id="1972" name="ctl00_logoimage" descr="Danfoss Logo"/>
        <xdr:cNvPicPr>
          <a:picLocks noChangeAspect="1" noChangeArrowheads="1"/>
        </xdr:cNvPicPr>
      </xdr:nvPicPr>
      <xdr:blipFill>
        <a:blip r:embed="rId1"/>
        <a:srcRect/>
        <a:stretch>
          <a:fillRect/>
        </a:stretch>
      </xdr:blipFill>
      <xdr:spPr>
        <a:xfrm>
          <a:off x="2619375" y="5734050"/>
          <a:ext cx="0" cy="295275"/>
        </a:xfrm>
        <a:prstGeom prst="rect">
          <a:avLst/>
        </a:prstGeom>
        <a:noFill/>
        <a:ln w="9525">
          <a:noFill/>
          <a:miter lim="800000"/>
          <a:headEnd/>
          <a:tailEnd/>
        </a:ln>
      </xdr:spPr>
    </xdr:pic>
    <xdr:clientData/>
  </xdr:oneCellAnchor>
  <xdr:oneCellAnchor>
    <xdr:from>
      <xdr:col>1</xdr:col>
      <xdr:colOff>1933575</xdr:colOff>
      <xdr:row>37</xdr:row>
      <xdr:rowOff>9525</xdr:rowOff>
    </xdr:from>
    <xdr:ext cx="0" cy="295275"/>
    <xdr:pic>
      <xdr:nvPicPr>
        <xdr:cNvPr id="1973" name="ctl00_logoimage" descr="Danfoss Logo"/>
        <xdr:cNvPicPr>
          <a:picLocks noChangeAspect="1" noChangeArrowheads="1"/>
        </xdr:cNvPicPr>
      </xdr:nvPicPr>
      <xdr:blipFill>
        <a:blip r:embed="rId1"/>
        <a:srcRect/>
        <a:stretch>
          <a:fillRect/>
        </a:stretch>
      </xdr:blipFill>
      <xdr:spPr>
        <a:xfrm>
          <a:off x="2619375" y="5734050"/>
          <a:ext cx="0" cy="295275"/>
        </a:xfrm>
        <a:prstGeom prst="rect">
          <a:avLst/>
        </a:prstGeom>
        <a:noFill/>
        <a:ln w="9525">
          <a:noFill/>
          <a:miter lim="800000"/>
          <a:headEnd/>
          <a:tailEnd/>
        </a:ln>
      </xdr:spPr>
    </xdr:pic>
    <xdr:clientData/>
  </xdr:oneCellAnchor>
  <xdr:oneCellAnchor>
    <xdr:from>
      <xdr:col>1</xdr:col>
      <xdr:colOff>1933575</xdr:colOff>
      <xdr:row>37</xdr:row>
      <xdr:rowOff>9525</xdr:rowOff>
    </xdr:from>
    <xdr:ext cx="0" cy="295275"/>
    <xdr:pic>
      <xdr:nvPicPr>
        <xdr:cNvPr id="1974" name="ctl00_logoimage" descr="Danfoss Logo"/>
        <xdr:cNvPicPr>
          <a:picLocks noChangeAspect="1" noChangeArrowheads="1"/>
        </xdr:cNvPicPr>
      </xdr:nvPicPr>
      <xdr:blipFill>
        <a:blip r:embed="rId1"/>
        <a:srcRect/>
        <a:stretch>
          <a:fillRect/>
        </a:stretch>
      </xdr:blipFill>
      <xdr:spPr>
        <a:xfrm>
          <a:off x="2619375" y="5734050"/>
          <a:ext cx="0" cy="295275"/>
        </a:xfrm>
        <a:prstGeom prst="rect">
          <a:avLst/>
        </a:prstGeom>
        <a:noFill/>
        <a:ln w="9525">
          <a:noFill/>
          <a:miter lim="800000"/>
          <a:headEnd/>
          <a:tailEnd/>
        </a:ln>
      </xdr:spPr>
    </xdr:pic>
    <xdr:clientData/>
  </xdr:oneCellAnchor>
  <xdr:oneCellAnchor>
    <xdr:from>
      <xdr:col>1</xdr:col>
      <xdr:colOff>1933575</xdr:colOff>
      <xdr:row>38</xdr:row>
      <xdr:rowOff>9525</xdr:rowOff>
    </xdr:from>
    <xdr:ext cx="0" cy="295275"/>
    <xdr:pic>
      <xdr:nvPicPr>
        <xdr:cNvPr id="1975" name="ctl00_logoimage" descr="Danfoss Logo"/>
        <xdr:cNvPicPr>
          <a:picLocks noChangeAspect="1" noChangeArrowheads="1"/>
        </xdr:cNvPicPr>
      </xdr:nvPicPr>
      <xdr:blipFill>
        <a:blip r:embed="rId1"/>
        <a:srcRect/>
        <a:stretch>
          <a:fillRect/>
        </a:stretch>
      </xdr:blipFill>
      <xdr:spPr>
        <a:xfrm>
          <a:off x="2619375" y="5876925"/>
          <a:ext cx="0" cy="295275"/>
        </a:xfrm>
        <a:prstGeom prst="rect">
          <a:avLst/>
        </a:prstGeom>
        <a:noFill/>
        <a:ln w="9525">
          <a:noFill/>
          <a:miter lim="800000"/>
          <a:headEnd/>
          <a:tailEnd/>
        </a:ln>
      </xdr:spPr>
    </xdr:pic>
    <xdr:clientData/>
  </xdr:oneCellAnchor>
  <xdr:oneCellAnchor>
    <xdr:from>
      <xdr:col>1</xdr:col>
      <xdr:colOff>1933575</xdr:colOff>
      <xdr:row>38</xdr:row>
      <xdr:rowOff>9525</xdr:rowOff>
    </xdr:from>
    <xdr:ext cx="0" cy="295275"/>
    <xdr:pic>
      <xdr:nvPicPr>
        <xdr:cNvPr id="1976" name="ctl00_logoimage" descr="Danfoss Logo"/>
        <xdr:cNvPicPr>
          <a:picLocks noChangeAspect="1" noChangeArrowheads="1"/>
        </xdr:cNvPicPr>
      </xdr:nvPicPr>
      <xdr:blipFill>
        <a:blip r:embed="rId1"/>
        <a:srcRect/>
        <a:stretch>
          <a:fillRect/>
        </a:stretch>
      </xdr:blipFill>
      <xdr:spPr>
        <a:xfrm>
          <a:off x="2619375" y="5876925"/>
          <a:ext cx="0" cy="295275"/>
        </a:xfrm>
        <a:prstGeom prst="rect">
          <a:avLst/>
        </a:prstGeom>
        <a:noFill/>
        <a:ln w="9525">
          <a:noFill/>
          <a:miter lim="800000"/>
          <a:headEnd/>
          <a:tailEnd/>
        </a:ln>
      </xdr:spPr>
    </xdr:pic>
    <xdr:clientData/>
  </xdr:oneCellAnchor>
  <xdr:oneCellAnchor>
    <xdr:from>
      <xdr:col>1</xdr:col>
      <xdr:colOff>1933575</xdr:colOff>
      <xdr:row>40</xdr:row>
      <xdr:rowOff>9525</xdr:rowOff>
    </xdr:from>
    <xdr:ext cx="0" cy="295275"/>
    <xdr:pic>
      <xdr:nvPicPr>
        <xdr:cNvPr id="1977" name="ctl00_logoimage" descr="Danfoss Logo"/>
        <xdr:cNvPicPr>
          <a:picLocks noChangeAspect="1" noChangeArrowheads="1"/>
        </xdr:cNvPicPr>
      </xdr:nvPicPr>
      <xdr:blipFill>
        <a:blip r:embed="rId1"/>
        <a:srcRect/>
        <a:stretch>
          <a:fillRect/>
        </a:stretch>
      </xdr:blipFill>
      <xdr:spPr>
        <a:xfrm>
          <a:off x="2619375" y="6162675"/>
          <a:ext cx="0" cy="295275"/>
        </a:xfrm>
        <a:prstGeom prst="rect">
          <a:avLst/>
        </a:prstGeom>
        <a:noFill/>
        <a:ln w="9525">
          <a:noFill/>
          <a:miter lim="800000"/>
          <a:headEnd/>
          <a:tailEnd/>
        </a:ln>
      </xdr:spPr>
    </xdr:pic>
    <xdr:clientData/>
  </xdr:oneCellAnchor>
  <xdr:oneCellAnchor>
    <xdr:from>
      <xdr:col>1</xdr:col>
      <xdr:colOff>1933575</xdr:colOff>
      <xdr:row>40</xdr:row>
      <xdr:rowOff>9525</xdr:rowOff>
    </xdr:from>
    <xdr:ext cx="0" cy="295275"/>
    <xdr:pic>
      <xdr:nvPicPr>
        <xdr:cNvPr id="1978" name="ctl00_logoimage" descr="Danfoss Logo"/>
        <xdr:cNvPicPr>
          <a:picLocks noChangeAspect="1" noChangeArrowheads="1"/>
        </xdr:cNvPicPr>
      </xdr:nvPicPr>
      <xdr:blipFill>
        <a:blip r:embed="rId1"/>
        <a:srcRect/>
        <a:stretch>
          <a:fillRect/>
        </a:stretch>
      </xdr:blipFill>
      <xdr:spPr>
        <a:xfrm>
          <a:off x="2619375" y="6162675"/>
          <a:ext cx="0" cy="295275"/>
        </a:xfrm>
        <a:prstGeom prst="rect">
          <a:avLst/>
        </a:prstGeom>
        <a:noFill/>
        <a:ln w="9525">
          <a:noFill/>
          <a:miter lim="800000"/>
          <a:headEnd/>
          <a:tailEnd/>
        </a:ln>
      </xdr:spPr>
    </xdr:pic>
    <xdr:clientData/>
  </xdr:oneCellAnchor>
  <xdr:oneCellAnchor>
    <xdr:from>
      <xdr:col>1</xdr:col>
      <xdr:colOff>1933575</xdr:colOff>
      <xdr:row>41</xdr:row>
      <xdr:rowOff>9525</xdr:rowOff>
    </xdr:from>
    <xdr:ext cx="0" cy="295275"/>
    <xdr:pic>
      <xdr:nvPicPr>
        <xdr:cNvPr id="1979" name="ctl00_logoimage" descr="Danfoss Logo"/>
        <xdr:cNvPicPr>
          <a:picLocks noChangeAspect="1" noChangeArrowheads="1"/>
        </xdr:cNvPicPr>
      </xdr:nvPicPr>
      <xdr:blipFill>
        <a:blip r:embed="rId1"/>
        <a:srcRect/>
        <a:stretch>
          <a:fillRect/>
        </a:stretch>
      </xdr:blipFill>
      <xdr:spPr>
        <a:xfrm>
          <a:off x="2619375" y="6305550"/>
          <a:ext cx="0" cy="295275"/>
        </a:xfrm>
        <a:prstGeom prst="rect">
          <a:avLst/>
        </a:prstGeom>
        <a:noFill/>
        <a:ln w="9525">
          <a:noFill/>
          <a:miter lim="800000"/>
          <a:headEnd/>
          <a:tailEnd/>
        </a:ln>
      </xdr:spPr>
    </xdr:pic>
    <xdr:clientData/>
  </xdr:oneCellAnchor>
  <xdr:oneCellAnchor>
    <xdr:from>
      <xdr:col>1</xdr:col>
      <xdr:colOff>1933575</xdr:colOff>
      <xdr:row>41</xdr:row>
      <xdr:rowOff>9525</xdr:rowOff>
    </xdr:from>
    <xdr:ext cx="0" cy="295275"/>
    <xdr:pic>
      <xdr:nvPicPr>
        <xdr:cNvPr id="1980" name="ctl00_logoimage" descr="Danfoss Logo"/>
        <xdr:cNvPicPr>
          <a:picLocks noChangeAspect="1" noChangeArrowheads="1"/>
        </xdr:cNvPicPr>
      </xdr:nvPicPr>
      <xdr:blipFill>
        <a:blip r:embed="rId1"/>
        <a:srcRect/>
        <a:stretch>
          <a:fillRect/>
        </a:stretch>
      </xdr:blipFill>
      <xdr:spPr>
        <a:xfrm>
          <a:off x="2619375" y="6305550"/>
          <a:ext cx="0" cy="295275"/>
        </a:xfrm>
        <a:prstGeom prst="rect">
          <a:avLst/>
        </a:prstGeom>
        <a:noFill/>
        <a:ln w="9525">
          <a:noFill/>
          <a:miter lim="800000"/>
          <a:headEnd/>
          <a:tailEnd/>
        </a:ln>
      </xdr:spPr>
    </xdr:pic>
    <xdr:clientData/>
  </xdr:oneCellAnchor>
  <xdr:oneCellAnchor>
    <xdr:from>
      <xdr:col>1</xdr:col>
      <xdr:colOff>1933575</xdr:colOff>
      <xdr:row>42</xdr:row>
      <xdr:rowOff>9525</xdr:rowOff>
    </xdr:from>
    <xdr:ext cx="0" cy="295275"/>
    <xdr:pic>
      <xdr:nvPicPr>
        <xdr:cNvPr id="1981" name="ctl00_logoimage" descr="Danfoss Logo"/>
        <xdr:cNvPicPr>
          <a:picLocks noChangeAspect="1" noChangeArrowheads="1"/>
        </xdr:cNvPicPr>
      </xdr:nvPicPr>
      <xdr:blipFill>
        <a:blip r:embed="rId1"/>
        <a:srcRect/>
        <a:stretch>
          <a:fillRect/>
        </a:stretch>
      </xdr:blipFill>
      <xdr:spPr>
        <a:xfrm>
          <a:off x="2619375" y="6448425"/>
          <a:ext cx="0" cy="295275"/>
        </a:xfrm>
        <a:prstGeom prst="rect">
          <a:avLst/>
        </a:prstGeom>
        <a:noFill/>
        <a:ln w="9525">
          <a:noFill/>
          <a:miter lim="800000"/>
          <a:headEnd/>
          <a:tailEnd/>
        </a:ln>
      </xdr:spPr>
    </xdr:pic>
    <xdr:clientData/>
  </xdr:oneCellAnchor>
  <xdr:oneCellAnchor>
    <xdr:from>
      <xdr:col>1</xdr:col>
      <xdr:colOff>1933575</xdr:colOff>
      <xdr:row>42</xdr:row>
      <xdr:rowOff>9525</xdr:rowOff>
    </xdr:from>
    <xdr:ext cx="0" cy="295275"/>
    <xdr:pic>
      <xdr:nvPicPr>
        <xdr:cNvPr id="1982" name="ctl00_logoimage" descr="Danfoss Logo"/>
        <xdr:cNvPicPr>
          <a:picLocks noChangeAspect="1" noChangeArrowheads="1"/>
        </xdr:cNvPicPr>
      </xdr:nvPicPr>
      <xdr:blipFill>
        <a:blip r:embed="rId1"/>
        <a:srcRect/>
        <a:stretch>
          <a:fillRect/>
        </a:stretch>
      </xdr:blipFill>
      <xdr:spPr>
        <a:xfrm>
          <a:off x="2619375" y="6448425"/>
          <a:ext cx="0" cy="295275"/>
        </a:xfrm>
        <a:prstGeom prst="rect">
          <a:avLst/>
        </a:prstGeom>
        <a:noFill/>
        <a:ln w="9525">
          <a:noFill/>
          <a:miter lim="800000"/>
          <a:headEnd/>
          <a:tailEnd/>
        </a:ln>
      </xdr:spPr>
    </xdr:pic>
    <xdr:clientData/>
  </xdr:oneCellAnchor>
  <xdr:oneCellAnchor>
    <xdr:from>
      <xdr:col>1</xdr:col>
      <xdr:colOff>1933575</xdr:colOff>
      <xdr:row>43</xdr:row>
      <xdr:rowOff>9525</xdr:rowOff>
    </xdr:from>
    <xdr:ext cx="0" cy="295275"/>
    <xdr:pic>
      <xdr:nvPicPr>
        <xdr:cNvPr id="1983" name="ctl00_logoimage" descr="Danfoss Logo"/>
        <xdr:cNvPicPr>
          <a:picLocks noChangeAspect="1" noChangeArrowheads="1"/>
        </xdr:cNvPicPr>
      </xdr:nvPicPr>
      <xdr:blipFill>
        <a:blip r:embed="rId1"/>
        <a:srcRect/>
        <a:stretch>
          <a:fillRect/>
        </a:stretch>
      </xdr:blipFill>
      <xdr:spPr>
        <a:xfrm>
          <a:off x="2619375" y="6591300"/>
          <a:ext cx="0" cy="295275"/>
        </a:xfrm>
        <a:prstGeom prst="rect">
          <a:avLst/>
        </a:prstGeom>
        <a:noFill/>
        <a:ln w="9525">
          <a:noFill/>
          <a:miter lim="800000"/>
          <a:headEnd/>
          <a:tailEnd/>
        </a:ln>
      </xdr:spPr>
    </xdr:pic>
    <xdr:clientData/>
  </xdr:oneCellAnchor>
  <xdr:oneCellAnchor>
    <xdr:from>
      <xdr:col>1</xdr:col>
      <xdr:colOff>1933575</xdr:colOff>
      <xdr:row>43</xdr:row>
      <xdr:rowOff>9525</xdr:rowOff>
    </xdr:from>
    <xdr:ext cx="0" cy="295275"/>
    <xdr:pic>
      <xdr:nvPicPr>
        <xdr:cNvPr id="1984" name="ctl00_logoimage" descr="Danfoss Logo"/>
        <xdr:cNvPicPr>
          <a:picLocks noChangeAspect="1" noChangeArrowheads="1"/>
        </xdr:cNvPicPr>
      </xdr:nvPicPr>
      <xdr:blipFill>
        <a:blip r:embed="rId1"/>
        <a:srcRect/>
        <a:stretch>
          <a:fillRect/>
        </a:stretch>
      </xdr:blipFill>
      <xdr:spPr>
        <a:xfrm>
          <a:off x="2619375" y="6591300"/>
          <a:ext cx="0" cy="295275"/>
        </a:xfrm>
        <a:prstGeom prst="rect">
          <a:avLst/>
        </a:prstGeom>
        <a:noFill/>
        <a:ln w="9525">
          <a:noFill/>
          <a:miter lim="800000"/>
          <a:headEnd/>
          <a:tailEnd/>
        </a:ln>
      </xdr:spPr>
    </xdr:pic>
    <xdr:clientData/>
  </xdr:oneCellAnchor>
  <xdr:oneCellAnchor>
    <xdr:from>
      <xdr:col>1</xdr:col>
      <xdr:colOff>1933575</xdr:colOff>
      <xdr:row>38</xdr:row>
      <xdr:rowOff>9525</xdr:rowOff>
    </xdr:from>
    <xdr:ext cx="0" cy="295275"/>
    <xdr:pic>
      <xdr:nvPicPr>
        <xdr:cNvPr id="1985" name="ctl00_logoimage" descr="Danfoss Logo"/>
        <xdr:cNvPicPr>
          <a:picLocks noChangeAspect="1" noChangeArrowheads="1"/>
        </xdr:cNvPicPr>
      </xdr:nvPicPr>
      <xdr:blipFill>
        <a:blip r:embed="rId1"/>
        <a:srcRect/>
        <a:stretch>
          <a:fillRect/>
        </a:stretch>
      </xdr:blipFill>
      <xdr:spPr>
        <a:xfrm>
          <a:off x="2619375" y="5876925"/>
          <a:ext cx="0" cy="295275"/>
        </a:xfrm>
        <a:prstGeom prst="rect">
          <a:avLst/>
        </a:prstGeom>
        <a:noFill/>
        <a:ln w="9525">
          <a:noFill/>
          <a:miter lim="800000"/>
          <a:headEnd/>
          <a:tailEnd/>
        </a:ln>
      </xdr:spPr>
    </xdr:pic>
    <xdr:clientData/>
  </xdr:oneCellAnchor>
  <xdr:oneCellAnchor>
    <xdr:from>
      <xdr:col>1</xdr:col>
      <xdr:colOff>1933575</xdr:colOff>
      <xdr:row>38</xdr:row>
      <xdr:rowOff>9525</xdr:rowOff>
    </xdr:from>
    <xdr:ext cx="0" cy="295275"/>
    <xdr:pic>
      <xdr:nvPicPr>
        <xdr:cNvPr id="1986" name="ctl00_logoimage" descr="Danfoss Logo"/>
        <xdr:cNvPicPr>
          <a:picLocks noChangeAspect="1" noChangeArrowheads="1"/>
        </xdr:cNvPicPr>
      </xdr:nvPicPr>
      <xdr:blipFill>
        <a:blip r:embed="rId1"/>
        <a:srcRect/>
        <a:stretch>
          <a:fillRect/>
        </a:stretch>
      </xdr:blipFill>
      <xdr:spPr>
        <a:xfrm>
          <a:off x="2619375" y="5876925"/>
          <a:ext cx="0" cy="295275"/>
        </a:xfrm>
        <a:prstGeom prst="rect">
          <a:avLst/>
        </a:prstGeom>
        <a:noFill/>
        <a:ln w="9525">
          <a:noFill/>
          <a:miter lim="800000"/>
          <a:headEnd/>
          <a:tailEnd/>
        </a:ln>
      </xdr:spPr>
    </xdr:pic>
    <xdr:clientData/>
  </xdr:oneCellAnchor>
  <xdr:oneCellAnchor>
    <xdr:from>
      <xdr:col>1</xdr:col>
      <xdr:colOff>1933575</xdr:colOff>
      <xdr:row>38</xdr:row>
      <xdr:rowOff>9525</xdr:rowOff>
    </xdr:from>
    <xdr:ext cx="0" cy="295275"/>
    <xdr:pic>
      <xdr:nvPicPr>
        <xdr:cNvPr id="1987" name="ctl00_logoimage" descr="Danfoss Logo"/>
        <xdr:cNvPicPr>
          <a:picLocks noChangeAspect="1" noChangeArrowheads="1"/>
        </xdr:cNvPicPr>
      </xdr:nvPicPr>
      <xdr:blipFill>
        <a:blip r:embed="rId1"/>
        <a:srcRect/>
        <a:stretch>
          <a:fillRect/>
        </a:stretch>
      </xdr:blipFill>
      <xdr:spPr>
        <a:xfrm>
          <a:off x="2619375" y="5876925"/>
          <a:ext cx="0" cy="295275"/>
        </a:xfrm>
        <a:prstGeom prst="rect">
          <a:avLst/>
        </a:prstGeom>
        <a:noFill/>
        <a:ln w="9525">
          <a:noFill/>
          <a:miter lim="800000"/>
          <a:headEnd/>
          <a:tailEnd/>
        </a:ln>
      </xdr:spPr>
    </xdr:pic>
    <xdr:clientData/>
  </xdr:oneCellAnchor>
  <xdr:oneCellAnchor>
    <xdr:from>
      <xdr:col>1</xdr:col>
      <xdr:colOff>1933575</xdr:colOff>
      <xdr:row>38</xdr:row>
      <xdr:rowOff>9525</xdr:rowOff>
    </xdr:from>
    <xdr:ext cx="0" cy="295275"/>
    <xdr:pic>
      <xdr:nvPicPr>
        <xdr:cNvPr id="1988" name="ctl00_logoimage" descr="Danfoss Logo"/>
        <xdr:cNvPicPr>
          <a:picLocks noChangeAspect="1" noChangeArrowheads="1"/>
        </xdr:cNvPicPr>
      </xdr:nvPicPr>
      <xdr:blipFill>
        <a:blip r:embed="rId1"/>
        <a:srcRect/>
        <a:stretch>
          <a:fillRect/>
        </a:stretch>
      </xdr:blipFill>
      <xdr:spPr>
        <a:xfrm>
          <a:off x="2619375" y="5876925"/>
          <a:ext cx="0" cy="295275"/>
        </a:xfrm>
        <a:prstGeom prst="rect">
          <a:avLst/>
        </a:prstGeom>
        <a:noFill/>
        <a:ln w="9525">
          <a:noFill/>
          <a:miter lim="800000"/>
          <a:headEnd/>
          <a:tailEnd/>
        </a:ln>
      </xdr:spPr>
    </xdr:pic>
    <xdr:clientData/>
  </xdr:oneCellAnchor>
  <xdr:oneCellAnchor>
    <xdr:from>
      <xdr:col>1</xdr:col>
      <xdr:colOff>1933575</xdr:colOff>
      <xdr:row>28</xdr:row>
      <xdr:rowOff>9525</xdr:rowOff>
    </xdr:from>
    <xdr:ext cx="0" cy="295275"/>
    <xdr:pic>
      <xdr:nvPicPr>
        <xdr:cNvPr id="1989" name="ctl00_logoimage" descr="Danfoss Logo"/>
        <xdr:cNvPicPr>
          <a:picLocks noChangeAspect="1" noChangeArrowheads="1"/>
        </xdr:cNvPicPr>
      </xdr:nvPicPr>
      <xdr:blipFill>
        <a:blip r:embed="rId1"/>
        <a:srcRect/>
        <a:stretch>
          <a:fillRect/>
        </a:stretch>
      </xdr:blipFill>
      <xdr:spPr>
        <a:xfrm>
          <a:off x="2619375" y="4448175"/>
          <a:ext cx="0" cy="295275"/>
        </a:xfrm>
        <a:prstGeom prst="rect">
          <a:avLst/>
        </a:prstGeom>
        <a:noFill/>
        <a:ln w="9525">
          <a:noFill/>
          <a:miter lim="800000"/>
          <a:headEnd/>
          <a:tailEnd/>
        </a:ln>
      </xdr:spPr>
    </xdr:pic>
    <xdr:clientData/>
  </xdr:oneCellAnchor>
  <xdr:oneCellAnchor>
    <xdr:from>
      <xdr:col>1</xdr:col>
      <xdr:colOff>1933575</xdr:colOff>
      <xdr:row>28</xdr:row>
      <xdr:rowOff>9525</xdr:rowOff>
    </xdr:from>
    <xdr:ext cx="0" cy="295275"/>
    <xdr:pic>
      <xdr:nvPicPr>
        <xdr:cNvPr id="1990" name="ctl00_logoimage" descr="Danfoss Logo"/>
        <xdr:cNvPicPr>
          <a:picLocks noChangeAspect="1" noChangeArrowheads="1"/>
        </xdr:cNvPicPr>
      </xdr:nvPicPr>
      <xdr:blipFill>
        <a:blip r:embed="rId1"/>
        <a:srcRect/>
        <a:stretch>
          <a:fillRect/>
        </a:stretch>
      </xdr:blipFill>
      <xdr:spPr>
        <a:xfrm>
          <a:off x="2619375" y="4448175"/>
          <a:ext cx="0" cy="295275"/>
        </a:xfrm>
        <a:prstGeom prst="rect">
          <a:avLst/>
        </a:prstGeom>
        <a:noFill/>
        <a:ln w="9525">
          <a:noFill/>
          <a:miter lim="800000"/>
          <a:headEnd/>
          <a:tailEnd/>
        </a:ln>
      </xdr:spPr>
    </xdr:pic>
    <xdr:clientData/>
  </xdr:oneCellAnchor>
  <xdr:oneCellAnchor>
    <xdr:from>
      <xdr:col>1</xdr:col>
      <xdr:colOff>1933575</xdr:colOff>
      <xdr:row>29</xdr:row>
      <xdr:rowOff>9525</xdr:rowOff>
    </xdr:from>
    <xdr:ext cx="0" cy="295275"/>
    <xdr:pic>
      <xdr:nvPicPr>
        <xdr:cNvPr id="1991" name="ctl00_logoimage" descr="Danfoss Logo"/>
        <xdr:cNvPicPr>
          <a:picLocks noChangeAspect="1" noChangeArrowheads="1"/>
        </xdr:cNvPicPr>
      </xdr:nvPicPr>
      <xdr:blipFill>
        <a:blip r:embed="rId1"/>
        <a:srcRect/>
        <a:stretch>
          <a:fillRect/>
        </a:stretch>
      </xdr:blipFill>
      <xdr:spPr>
        <a:xfrm>
          <a:off x="2619375" y="4591050"/>
          <a:ext cx="0" cy="295275"/>
        </a:xfrm>
        <a:prstGeom prst="rect">
          <a:avLst/>
        </a:prstGeom>
        <a:noFill/>
        <a:ln w="9525">
          <a:noFill/>
          <a:miter lim="800000"/>
          <a:headEnd/>
          <a:tailEnd/>
        </a:ln>
      </xdr:spPr>
    </xdr:pic>
    <xdr:clientData/>
  </xdr:oneCellAnchor>
  <xdr:oneCellAnchor>
    <xdr:from>
      <xdr:col>1</xdr:col>
      <xdr:colOff>1933575</xdr:colOff>
      <xdr:row>29</xdr:row>
      <xdr:rowOff>9525</xdr:rowOff>
    </xdr:from>
    <xdr:ext cx="0" cy="295275"/>
    <xdr:pic>
      <xdr:nvPicPr>
        <xdr:cNvPr id="1992" name="ctl00_logoimage" descr="Danfoss Logo"/>
        <xdr:cNvPicPr>
          <a:picLocks noChangeAspect="1" noChangeArrowheads="1"/>
        </xdr:cNvPicPr>
      </xdr:nvPicPr>
      <xdr:blipFill>
        <a:blip r:embed="rId1"/>
        <a:srcRect/>
        <a:stretch>
          <a:fillRect/>
        </a:stretch>
      </xdr:blipFill>
      <xdr:spPr>
        <a:xfrm>
          <a:off x="2619375" y="4591050"/>
          <a:ext cx="0" cy="295275"/>
        </a:xfrm>
        <a:prstGeom prst="rect">
          <a:avLst/>
        </a:prstGeom>
        <a:noFill/>
        <a:ln w="9525">
          <a:noFill/>
          <a:miter lim="800000"/>
          <a:headEnd/>
          <a:tailEnd/>
        </a:ln>
      </xdr:spPr>
    </xdr:pic>
    <xdr:clientData/>
  </xdr:oneCellAnchor>
  <xdr:oneCellAnchor>
    <xdr:from>
      <xdr:col>1</xdr:col>
      <xdr:colOff>1933575</xdr:colOff>
      <xdr:row>53</xdr:row>
      <xdr:rowOff>9525</xdr:rowOff>
    </xdr:from>
    <xdr:ext cx="0" cy="295275"/>
    <xdr:pic>
      <xdr:nvPicPr>
        <xdr:cNvPr id="1993" name="ctl00_logoimage" descr="Danfoss Logo"/>
        <xdr:cNvPicPr>
          <a:picLocks noChangeAspect="1" noChangeArrowheads="1"/>
        </xdr:cNvPicPr>
      </xdr:nvPicPr>
      <xdr:blipFill>
        <a:blip r:embed="rId1"/>
        <a:srcRect/>
        <a:stretch>
          <a:fillRect/>
        </a:stretch>
      </xdr:blipFill>
      <xdr:spPr>
        <a:xfrm>
          <a:off x="2619375" y="8020050"/>
          <a:ext cx="0" cy="295275"/>
        </a:xfrm>
        <a:prstGeom prst="rect">
          <a:avLst/>
        </a:prstGeom>
        <a:noFill/>
        <a:ln w="9525">
          <a:noFill/>
          <a:miter lim="800000"/>
          <a:headEnd/>
          <a:tailEnd/>
        </a:ln>
      </xdr:spPr>
    </xdr:pic>
    <xdr:clientData/>
  </xdr:oneCellAnchor>
  <xdr:oneCellAnchor>
    <xdr:from>
      <xdr:col>1</xdr:col>
      <xdr:colOff>1933575</xdr:colOff>
      <xdr:row>53</xdr:row>
      <xdr:rowOff>9525</xdr:rowOff>
    </xdr:from>
    <xdr:ext cx="0" cy="295275"/>
    <xdr:pic>
      <xdr:nvPicPr>
        <xdr:cNvPr id="1994" name="ctl00_logoimage" descr="Danfoss Logo"/>
        <xdr:cNvPicPr>
          <a:picLocks noChangeAspect="1" noChangeArrowheads="1"/>
        </xdr:cNvPicPr>
      </xdr:nvPicPr>
      <xdr:blipFill>
        <a:blip r:embed="rId1"/>
        <a:srcRect/>
        <a:stretch>
          <a:fillRect/>
        </a:stretch>
      </xdr:blipFill>
      <xdr:spPr>
        <a:xfrm>
          <a:off x="2619375" y="8020050"/>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1995"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1996"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1997"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1998"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57</xdr:row>
      <xdr:rowOff>9525</xdr:rowOff>
    </xdr:from>
    <xdr:ext cx="0" cy="295275"/>
    <xdr:pic>
      <xdr:nvPicPr>
        <xdr:cNvPr id="1999" name="ctl00_logoimage" descr="Danfoss Logo"/>
        <xdr:cNvPicPr>
          <a:picLocks noChangeAspect="1" noChangeArrowheads="1"/>
        </xdr:cNvPicPr>
      </xdr:nvPicPr>
      <xdr:blipFill>
        <a:blip r:embed="rId1"/>
        <a:srcRect/>
        <a:stretch>
          <a:fillRect/>
        </a:stretch>
      </xdr:blipFill>
      <xdr:spPr>
        <a:xfrm>
          <a:off x="2619375" y="8591550"/>
          <a:ext cx="0" cy="295275"/>
        </a:xfrm>
        <a:prstGeom prst="rect">
          <a:avLst/>
        </a:prstGeom>
        <a:noFill/>
        <a:ln w="9525">
          <a:noFill/>
          <a:miter lim="800000"/>
          <a:headEnd/>
          <a:tailEnd/>
        </a:ln>
      </xdr:spPr>
    </xdr:pic>
    <xdr:clientData/>
  </xdr:oneCellAnchor>
  <xdr:oneCellAnchor>
    <xdr:from>
      <xdr:col>1</xdr:col>
      <xdr:colOff>1933575</xdr:colOff>
      <xdr:row>57</xdr:row>
      <xdr:rowOff>9525</xdr:rowOff>
    </xdr:from>
    <xdr:ext cx="0" cy="295275"/>
    <xdr:pic>
      <xdr:nvPicPr>
        <xdr:cNvPr id="2000" name="ctl00_logoimage" descr="Danfoss Logo"/>
        <xdr:cNvPicPr>
          <a:picLocks noChangeAspect="1" noChangeArrowheads="1"/>
        </xdr:cNvPicPr>
      </xdr:nvPicPr>
      <xdr:blipFill>
        <a:blip r:embed="rId1"/>
        <a:srcRect/>
        <a:stretch>
          <a:fillRect/>
        </a:stretch>
      </xdr:blipFill>
      <xdr:spPr>
        <a:xfrm>
          <a:off x="2619375" y="8591550"/>
          <a:ext cx="0" cy="295275"/>
        </a:xfrm>
        <a:prstGeom prst="rect">
          <a:avLst/>
        </a:prstGeom>
        <a:noFill/>
        <a:ln w="9525">
          <a:noFill/>
          <a:miter lim="800000"/>
          <a:headEnd/>
          <a:tailEnd/>
        </a:ln>
      </xdr:spPr>
    </xdr:pic>
    <xdr:clientData/>
  </xdr:oneCellAnchor>
  <xdr:oneCellAnchor>
    <xdr:from>
      <xdr:col>1</xdr:col>
      <xdr:colOff>1933575</xdr:colOff>
      <xdr:row>57</xdr:row>
      <xdr:rowOff>9525</xdr:rowOff>
    </xdr:from>
    <xdr:ext cx="0" cy="295275"/>
    <xdr:pic>
      <xdr:nvPicPr>
        <xdr:cNvPr id="2001" name="ctl00_logoimage" descr="Danfoss Logo"/>
        <xdr:cNvPicPr>
          <a:picLocks noChangeAspect="1" noChangeArrowheads="1"/>
        </xdr:cNvPicPr>
      </xdr:nvPicPr>
      <xdr:blipFill>
        <a:blip r:embed="rId1"/>
        <a:srcRect/>
        <a:stretch>
          <a:fillRect/>
        </a:stretch>
      </xdr:blipFill>
      <xdr:spPr>
        <a:xfrm>
          <a:off x="2619375" y="8591550"/>
          <a:ext cx="0" cy="295275"/>
        </a:xfrm>
        <a:prstGeom prst="rect">
          <a:avLst/>
        </a:prstGeom>
        <a:noFill/>
        <a:ln w="9525">
          <a:noFill/>
          <a:miter lim="800000"/>
          <a:headEnd/>
          <a:tailEnd/>
        </a:ln>
      </xdr:spPr>
    </xdr:pic>
    <xdr:clientData/>
  </xdr:oneCellAnchor>
  <xdr:oneCellAnchor>
    <xdr:from>
      <xdr:col>1</xdr:col>
      <xdr:colOff>1933575</xdr:colOff>
      <xdr:row>57</xdr:row>
      <xdr:rowOff>9525</xdr:rowOff>
    </xdr:from>
    <xdr:ext cx="0" cy="295275"/>
    <xdr:pic>
      <xdr:nvPicPr>
        <xdr:cNvPr id="2002" name="ctl00_logoimage" descr="Danfoss Logo"/>
        <xdr:cNvPicPr>
          <a:picLocks noChangeAspect="1" noChangeArrowheads="1"/>
        </xdr:cNvPicPr>
      </xdr:nvPicPr>
      <xdr:blipFill>
        <a:blip r:embed="rId1"/>
        <a:srcRect/>
        <a:stretch>
          <a:fillRect/>
        </a:stretch>
      </xdr:blipFill>
      <xdr:spPr>
        <a:xfrm>
          <a:off x="2619375" y="8591550"/>
          <a:ext cx="0" cy="295275"/>
        </a:xfrm>
        <a:prstGeom prst="rect">
          <a:avLst/>
        </a:prstGeom>
        <a:noFill/>
        <a:ln w="9525">
          <a:noFill/>
          <a:miter lim="800000"/>
          <a:headEnd/>
          <a:tailEnd/>
        </a:ln>
      </xdr:spPr>
    </xdr:pic>
    <xdr:clientData/>
  </xdr:oneCellAnchor>
  <xdr:oneCellAnchor>
    <xdr:from>
      <xdr:col>1</xdr:col>
      <xdr:colOff>1933575</xdr:colOff>
      <xdr:row>58</xdr:row>
      <xdr:rowOff>9525</xdr:rowOff>
    </xdr:from>
    <xdr:ext cx="0" cy="295275"/>
    <xdr:pic>
      <xdr:nvPicPr>
        <xdr:cNvPr id="2003" name="ctl00_logoimage" descr="Danfoss Logo"/>
        <xdr:cNvPicPr>
          <a:picLocks noChangeAspect="1" noChangeArrowheads="1"/>
        </xdr:cNvPicPr>
      </xdr:nvPicPr>
      <xdr:blipFill>
        <a:blip r:embed="rId1"/>
        <a:srcRect/>
        <a:stretch>
          <a:fillRect/>
        </a:stretch>
      </xdr:blipFill>
      <xdr:spPr>
        <a:xfrm>
          <a:off x="2619375" y="8734425"/>
          <a:ext cx="0" cy="295275"/>
        </a:xfrm>
        <a:prstGeom prst="rect">
          <a:avLst/>
        </a:prstGeom>
        <a:noFill/>
        <a:ln w="9525">
          <a:noFill/>
          <a:miter lim="800000"/>
          <a:headEnd/>
          <a:tailEnd/>
        </a:ln>
      </xdr:spPr>
    </xdr:pic>
    <xdr:clientData/>
  </xdr:oneCellAnchor>
  <xdr:oneCellAnchor>
    <xdr:from>
      <xdr:col>1</xdr:col>
      <xdr:colOff>1933575</xdr:colOff>
      <xdr:row>58</xdr:row>
      <xdr:rowOff>9525</xdr:rowOff>
    </xdr:from>
    <xdr:ext cx="0" cy="295275"/>
    <xdr:pic>
      <xdr:nvPicPr>
        <xdr:cNvPr id="2004" name="ctl00_logoimage" descr="Danfoss Logo"/>
        <xdr:cNvPicPr>
          <a:picLocks noChangeAspect="1" noChangeArrowheads="1"/>
        </xdr:cNvPicPr>
      </xdr:nvPicPr>
      <xdr:blipFill>
        <a:blip r:embed="rId1"/>
        <a:srcRect/>
        <a:stretch>
          <a:fillRect/>
        </a:stretch>
      </xdr:blipFill>
      <xdr:spPr>
        <a:xfrm>
          <a:off x="2619375" y="8734425"/>
          <a:ext cx="0" cy="295275"/>
        </a:xfrm>
        <a:prstGeom prst="rect">
          <a:avLst/>
        </a:prstGeom>
        <a:noFill/>
        <a:ln w="9525">
          <a:noFill/>
          <a:miter lim="800000"/>
          <a:headEnd/>
          <a:tailEnd/>
        </a:ln>
      </xdr:spPr>
    </xdr:pic>
    <xdr:clientData/>
  </xdr:oneCellAnchor>
  <xdr:oneCellAnchor>
    <xdr:from>
      <xdr:col>1</xdr:col>
      <xdr:colOff>1933575</xdr:colOff>
      <xdr:row>58</xdr:row>
      <xdr:rowOff>9525</xdr:rowOff>
    </xdr:from>
    <xdr:ext cx="0" cy="295275"/>
    <xdr:pic>
      <xdr:nvPicPr>
        <xdr:cNvPr id="2005" name="ctl00_logoimage" descr="Danfoss Logo"/>
        <xdr:cNvPicPr>
          <a:picLocks noChangeAspect="1" noChangeArrowheads="1"/>
        </xdr:cNvPicPr>
      </xdr:nvPicPr>
      <xdr:blipFill>
        <a:blip r:embed="rId1"/>
        <a:srcRect/>
        <a:stretch>
          <a:fillRect/>
        </a:stretch>
      </xdr:blipFill>
      <xdr:spPr>
        <a:xfrm>
          <a:off x="2619375" y="8734425"/>
          <a:ext cx="0" cy="295275"/>
        </a:xfrm>
        <a:prstGeom prst="rect">
          <a:avLst/>
        </a:prstGeom>
        <a:noFill/>
        <a:ln w="9525">
          <a:noFill/>
          <a:miter lim="800000"/>
          <a:headEnd/>
          <a:tailEnd/>
        </a:ln>
      </xdr:spPr>
    </xdr:pic>
    <xdr:clientData/>
  </xdr:oneCellAnchor>
  <xdr:oneCellAnchor>
    <xdr:from>
      <xdr:col>1</xdr:col>
      <xdr:colOff>1933575</xdr:colOff>
      <xdr:row>58</xdr:row>
      <xdr:rowOff>9525</xdr:rowOff>
    </xdr:from>
    <xdr:ext cx="0" cy="295275"/>
    <xdr:pic>
      <xdr:nvPicPr>
        <xdr:cNvPr id="2006" name="ctl00_logoimage" descr="Danfoss Logo"/>
        <xdr:cNvPicPr>
          <a:picLocks noChangeAspect="1" noChangeArrowheads="1"/>
        </xdr:cNvPicPr>
      </xdr:nvPicPr>
      <xdr:blipFill>
        <a:blip r:embed="rId1"/>
        <a:srcRect/>
        <a:stretch>
          <a:fillRect/>
        </a:stretch>
      </xdr:blipFill>
      <xdr:spPr>
        <a:xfrm>
          <a:off x="2619375" y="8734425"/>
          <a:ext cx="0" cy="295275"/>
        </a:xfrm>
        <a:prstGeom prst="rect">
          <a:avLst/>
        </a:prstGeom>
        <a:noFill/>
        <a:ln w="9525">
          <a:noFill/>
          <a:miter lim="800000"/>
          <a:headEnd/>
          <a:tailEnd/>
        </a:ln>
      </xdr:spPr>
    </xdr:pic>
    <xdr:clientData/>
  </xdr:oneCellAnchor>
  <xdr:oneCellAnchor>
    <xdr:from>
      <xdr:col>1</xdr:col>
      <xdr:colOff>1933575</xdr:colOff>
      <xdr:row>59</xdr:row>
      <xdr:rowOff>9525</xdr:rowOff>
    </xdr:from>
    <xdr:ext cx="0" cy="295275"/>
    <xdr:pic>
      <xdr:nvPicPr>
        <xdr:cNvPr id="2007" name="ctl00_logoimage" descr="Danfoss Logo"/>
        <xdr:cNvPicPr>
          <a:picLocks noChangeAspect="1" noChangeArrowheads="1"/>
        </xdr:cNvPicPr>
      </xdr:nvPicPr>
      <xdr:blipFill>
        <a:blip r:embed="rId1"/>
        <a:srcRect/>
        <a:stretch>
          <a:fillRect/>
        </a:stretch>
      </xdr:blipFill>
      <xdr:spPr>
        <a:xfrm>
          <a:off x="2619375" y="8877300"/>
          <a:ext cx="0" cy="295275"/>
        </a:xfrm>
        <a:prstGeom prst="rect">
          <a:avLst/>
        </a:prstGeom>
        <a:noFill/>
        <a:ln w="9525">
          <a:noFill/>
          <a:miter lim="800000"/>
          <a:headEnd/>
          <a:tailEnd/>
        </a:ln>
      </xdr:spPr>
    </xdr:pic>
    <xdr:clientData/>
  </xdr:oneCellAnchor>
  <xdr:oneCellAnchor>
    <xdr:from>
      <xdr:col>1</xdr:col>
      <xdr:colOff>1933575</xdr:colOff>
      <xdr:row>59</xdr:row>
      <xdr:rowOff>9525</xdr:rowOff>
    </xdr:from>
    <xdr:ext cx="0" cy="295275"/>
    <xdr:pic>
      <xdr:nvPicPr>
        <xdr:cNvPr id="2008" name="ctl00_logoimage" descr="Danfoss Logo"/>
        <xdr:cNvPicPr>
          <a:picLocks noChangeAspect="1" noChangeArrowheads="1"/>
        </xdr:cNvPicPr>
      </xdr:nvPicPr>
      <xdr:blipFill>
        <a:blip r:embed="rId1"/>
        <a:srcRect/>
        <a:stretch>
          <a:fillRect/>
        </a:stretch>
      </xdr:blipFill>
      <xdr:spPr>
        <a:xfrm>
          <a:off x="2619375" y="8877300"/>
          <a:ext cx="0" cy="295275"/>
        </a:xfrm>
        <a:prstGeom prst="rect">
          <a:avLst/>
        </a:prstGeom>
        <a:noFill/>
        <a:ln w="9525">
          <a:noFill/>
          <a:miter lim="800000"/>
          <a:headEnd/>
          <a:tailEnd/>
        </a:ln>
      </xdr:spPr>
    </xdr:pic>
    <xdr:clientData/>
  </xdr:oneCellAnchor>
  <xdr:oneCellAnchor>
    <xdr:from>
      <xdr:col>1</xdr:col>
      <xdr:colOff>1933575</xdr:colOff>
      <xdr:row>59</xdr:row>
      <xdr:rowOff>9525</xdr:rowOff>
    </xdr:from>
    <xdr:ext cx="0" cy="295275"/>
    <xdr:pic>
      <xdr:nvPicPr>
        <xdr:cNvPr id="2009" name="ctl00_logoimage" descr="Danfoss Logo"/>
        <xdr:cNvPicPr>
          <a:picLocks noChangeAspect="1" noChangeArrowheads="1"/>
        </xdr:cNvPicPr>
      </xdr:nvPicPr>
      <xdr:blipFill>
        <a:blip r:embed="rId1"/>
        <a:srcRect/>
        <a:stretch>
          <a:fillRect/>
        </a:stretch>
      </xdr:blipFill>
      <xdr:spPr>
        <a:xfrm>
          <a:off x="2619375" y="8877300"/>
          <a:ext cx="0" cy="295275"/>
        </a:xfrm>
        <a:prstGeom prst="rect">
          <a:avLst/>
        </a:prstGeom>
        <a:noFill/>
        <a:ln w="9525">
          <a:noFill/>
          <a:miter lim="800000"/>
          <a:headEnd/>
          <a:tailEnd/>
        </a:ln>
      </xdr:spPr>
    </xdr:pic>
    <xdr:clientData/>
  </xdr:oneCellAnchor>
  <xdr:oneCellAnchor>
    <xdr:from>
      <xdr:col>1</xdr:col>
      <xdr:colOff>1933575</xdr:colOff>
      <xdr:row>59</xdr:row>
      <xdr:rowOff>9525</xdr:rowOff>
    </xdr:from>
    <xdr:ext cx="0" cy="295275"/>
    <xdr:pic>
      <xdr:nvPicPr>
        <xdr:cNvPr id="2010" name="ctl00_logoimage" descr="Danfoss Logo"/>
        <xdr:cNvPicPr>
          <a:picLocks noChangeAspect="1" noChangeArrowheads="1"/>
        </xdr:cNvPicPr>
      </xdr:nvPicPr>
      <xdr:blipFill>
        <a:blip r:embed="rId1"/>
        <a:srcRect/>
        <a:stretch>
          <a:fillRect/>
        </a:stretch>
      </xdr:blipFill>
      <xdr:spPr>
        <a:xfrm>
          <a:off x="2619375" y="8877300"/>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2011"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2012"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2013"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2014"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2015"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2016"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2017"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2018"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57</xdr:row>
      <xdr:rowOff>9525</xdr:rowOff>
    </xdr:from>
    <xdr:ext cx="0" cy="295275"/>
    <xdr:pic>
      <xdr:nvPicPr>
        <xdr:cNvPr id="2019" name="ctl00_logoimage" descr="Danfoss Logo"/>
        <xdr:cNvPicPr>
          <a:picLocks noChangeAspect="1" noChangeArrowheads="1"/>
        </xdr:cNvPicPr>
      </xdr:nvPicPr>
      <xdr:blipFill>
        <a:blip r:embed="rId1"/>
        <a:srcRect/>
        <a:stretch>
          <a:fillRect/>
        </a:stretch>
      </xdr:blipFill>
      <xdr:spPr>
        <a:xfrm>
          <a:off x="2619375" y="8591550"/>
          <a:ext cx="0" cy="295275"/>
        </a:xfrm>
        <a:prstGeom prst="rect">
          <a:avLst/>
        </a:prstGeom>
        <a:noFill/>
        <a:ln w="9525">
          <a:noFill/>
          <a:miter lim="800000"/>
          <a:headEnd/>
          <a:tailEnd/>
        </a:ln>
      </xdr:spPr>
    </xdr:pic>
    <xdr:clientData/>
  </xdr:oneCellAnchor>
  <xdr:oneCellAnchor>
    <xdr:from>
      <xdr:col>1</xdr:col>
      <xdr:colOff>1933575</xdr:colOff>
      <xdr:row>57</xdr:row>
      <xdr:rowOff>9525</xdr:rowOff>
    </xdr:from>
    <xdr:ext cx="0" cy="295275"/>
    <xdr:pic>
      <xdr:nvPicPr>
        <xdr:cNvPr id="2020" name="ctl00_logoimage" descr="Danfoss Logo"/>
        <xdr:cNvPicPr>
          <a:picLocks noChangeAspect="1" noChangeArrowheads="1"/>
        </xdr:cNvPicPr>
      </xdr:nvPicPr>
      <xdr:blipFill>
        <a:blip r:embed="rId1"/>
        <a:srcRect/>
        <a:stretch>
          <a:fillRect/>
        </a:stretch>
      </xdr:blipFill>
      <xdr:spPr>
        <a:xfrm>
          <a:off x="2619375" y="8591550"/>
          <a:ext cx="0" cy="295275"/>
        </a:xfrm>
        <a:prstGeom prst="rect">
          <a:avLst/>
        </a:prstGeom>
        <a:noFill/>
        <a:ln w="9525">
          <a:noFill/>
          <a:miter lim="800000"/>
          <a:headEnd/>
          <a:tailEnd/>
        </a:ln>
      </xdr:spPr>
    </xdr:pic>
    <xdr:clientData/>
  </xdr:oneCellAnchor>
  <xdr:oneCellAnchor>
    <xdr:from>
      <xdr:col>1</xdr:col>
      <xdr:colOff>1933575</xdr:colOff>
      <xdr:row>57</xdr:row>
      <xdr:rowOff>9525</xdr:rowOff>
    </xdr:from>
    <xdr:ext cx="0" cy="295275"/>
    <xdr:pic>
      <xdr:nvPicPr>
        <xdr:cNvPr id="2021" name="ctl00_logoimage" descr="Danfoss Logo"/>
        <xdr:cNvPicPr>
          <a:picLocks noChangeAspect="1" noChangeArrowheads="1"/>
        </xdr:cNvPicPr>
      </xdr:nvPicPr>
      <xdr:blipFill>
        <a:blip r:embed="rId1"/>
        <a:srcRect/>
        <a:stretch>
          <a:fillRect/>
        </a:stretch>
      </xdr:blipFill>
      <xdr:spPr>
        <a:xfrm>
          <a:off x="2619375" y="8591550"/>
          <a:ext cx="0" cy="295275"/>
        </a:xfrm>
        <a:prstGeom prst="rect">
          <a:avLst/>
        </a:prstGeom>
        <a:noFill/>
        <a:ln w="9525">
          <a:noFill/>
          <a:miter lim="800000"/>
          <a:headEnd/>
          <a:tailEnd/>
        </a:ln>
      </xdr:spPr>
    </xdr:pic>
    <xdr:clientData/>
  </xdr:oneCellAnchor>
  <xdr:oneCellAnchor>
    <xdr:from>
      <xdr:col>1</xdr:col>
      <xdr:colOff>1933575</xdr:colOff>
      <xdr:row>57</xdr:row>
      <xdr:rowOff>9525</xdr:rowOff>
    </xdr:from>
    <xdr:ext cx="0" cy="295275"/>
    <xdr:pic>
      <xdr:nvPicPr>
        <xdr:cNvPr id="2022" name="ctl00_logoimage" descr="Danfoss Logo"/>
        <xdr:cNvPicPr>
          <a:picLocks noChangeAspect="1" noChangeArrowheads="1"/>
        </xdr:cNvPicPr>
      </xdr:nvPicPr>
      <xdr:blipFill>
        <a:blip r:embed="rId1"/>
        <a:srcRect/>
        <a:stretch>
          <a:fillRect/>
        </a:stretch>
      </xdr:blipFill>
      <xdr:spPr>
        <a:xfrm>
          <a:off x="2619375" y="8591550"/>
          <a:ext cx="0" cy="295275"/>
        </a:xfrm>
        <a:prstGeom prst="rect">
          <a:avLst/>
        </a:prstGeom>
        <a:noFill/>
        <a:ln w="9525">
          <a:noFill/>
          <a:miter lim="800000"/>
          <a:headEnd/>
          <a:tailEnd/>
        </a:ln>
      </xdr:spPr>
    </xdr:pic>
    <xdr:clientData/>
  </xdr:oneCellAnchor>
  <xdr:oneCellAnchor>
    <xdr:from>
      <xdr:col>1</xdr:col>
      <xdr:colOff>1933575</xdr:colOff>
      <xdr:row>58</xdr:row>
      <xdr:rowOff>9525</xdr:rowOff>
    </xdr:from>
    <xdr:ext cx="0" cy="295275"/>
    <xdr:pic>
      <xdr:nvPicPr>
        <xdr:cNvPr id="2023" name="ctl00_logoimage" descr="Danfoss Logo"/>
        <xdr:cNvPicPr>
          <a:picLocks noChangeAspect="1" noChangeArrowheads="1"/>
        </xdr:cNvPicPr>
      </xdr:nvPicPr>
      <xdr:blipFill>
        <a:blip r:embed="rId1"/>
        <a:srcRect/>
        <a:stretch>
          <a:fillRect/>
        </a:stretch>
      </xdr:blipFill>
      <xdr:spPr>
        <a:xfrm>
          <a:off x="2619375" y="8734425"/>
          <a:ext cx="0" cy="295275"/>
        </a:xfrm>
        <a:prstGeom prst="rect">
          <a:avLst/>
        </a:prstGeom>
        <a:noFill/>
        <a:ln w="9525">
          <a:noFill/>
          <a:miter lim="800000"/>
          <a:headEnd/>
          <a:tailEnd/>
        </a:ln>
      </xdr:spPr>
    </xdr:pic>
    <xdr:clientData/>
  </xdr:oneCellAnchor>
  <xdr:oneCellAnchor>
    <xdr:from>
      <xdr:col>1</xdr:col>
      <xdr:colOff>1933575</xdr:colOff>
      <xdr:row>58</xdr:row>
      <xdr:rowOff>9525</xdr:rowOff>
    </xdr:from>
    <xdr:ext cx="0" cy="295275"/>
    <xdr:pic>
      <xdr:nvPicPr>
        <xdr:cNvPr id="2024" name="ctl00_logoimage" descr="Danfoss Logo"/>
        <xdr:cNvPicPr>
          <a:picLocks noChangeAspect="1" noChangeArrowheads="1"/>
        </xdr:cNvPicPr>
      </xdr:nvPicPr>
      <xdr:blipFill>
        <a:blip r:embed="rId1"/>
        <a:srcRect/>
        <a:stretch>
          <a:fillRect/>
        </a:stretch>
      </xdr:blipFill>
      <xdr:spPr>
        <a:xfrm>
          <a:off x="2619375" y="8734425"/>
          <a:ext cx="0" cy="295275"/>
        </a:xfrm>
        <a:prstGeom prst="rect">
          <a:avLst/>
        </a:prstGeom>
        <a:noFill/>
        <a:ln w="9525">
          <a:noFill/>
          <a:miter lim="800000"/>
          <a:headEnd/>
          <a:tailEnd/>
        </a:ln>
      </xdr:spPr>
    </xdr:pic>
    <xdr:clientData/>
  </xdr:oneCellAnchor>
  <xdr:oneCellAnchor>
    <xdr:from>
      <xdr:col>1</xdr:col>
      <xdr:colOff>1933575</xdr:colOff>
      <xdr:row>58</xdr:row>
      <xdr:rowOff>9525</xdr:rowOff>
    </xdr:from>
    <xdr:ext cx="0" cy="295275"/>
    <xdr:pic>
      <xdr:nvPicPr>
        <xdr:cNvPr id="2025" name="ctl00_logoimage" descr="Danfoss Logo"/>
        <xdr:cNvPicPr>
          <a:picLocks noChangeAspect="1" noChangeArrowheads="1"/>
        </xdr:cNvPicPr>
      </xdr:nvPicPr>
      <xdr:blipFill>
        <a:blip r:embed="rId1"/>
        <a:srcRect/>
        <a:stretch>
          <a:fillRect/>
        </a:stretch>
      </xdr:blipFill>
      <xdr:spPr>
        <a:xfrm>
          <a:off x="2619375" y="8734425"/>
          <a:ext cx="0" cy="295275"/>
        </a:xfrm>
        <a:prstGeom prst="rect">
          <a:avLst/>
        </a:prstGeom>
        <a:noFill/>
        <a:ln w="9525">
          <a:noFill/>
          <a:miter lim="800000"/>
          <a:headEnd/>
          <a:tailEnd/>
        </a:ln>
      </xdr:spPr>
    </xdr:pic>
    <xdr:clientData/>
  </xdr:oneCellAnchor>
  <xdr:oneCellAnchor>
    <xdr:from>
      <xdr:col>1</xdr:col>
      <xdr:colOff>1933575</xdr:colOff>
      <xdr:row>58</xdr:row>
      <xdr:rowOff>9525</xdr:rowOff>
    </xdr:from>
    <xdr:ext cx="0" cy="295275"/>
    <xdr:pic>
      <xdr:nvPicPr>
        <xdr:cNvPr id="2026" name="ctl00_logoimage" descr="Danfoss Logo"/>
        <xdr:cNvPicPr>
          <a:picLocks noChangeAspect="1" noChangeArrowheads="1"/>
        </xdr:cNvPicPr>
      </xdr:nvPicPr>
      <xdr:blipFill>
        <a:blip r:embed="rId1"/>
        <a:srcRect/>
        <a:stretch>
          <a:fillRect/>
        </a:stretch>
      </xdr:blipFill>
      <xdr:spPr>
        <a:xfrm>
          <a:off x="2619375" y="8734425"/>
          <a:ext cx="0" cy="295275"/>
        </a:xfrm>
        <a:prstGeom prst="rect">
          <a:avLst/>
        </a:prstGeom>
        <a:noFill/>
        <a:ln w="9525">
          <a:noFill/>
          <a:miter lim="800000"/>
          <a:headEnd/>
          <a:tailEnd/>
        </a:ln>
      </xdr:spPr>
    </xdr:pic>
    <xdr:clientData/>
  </xdr:oneCellAnchor>
  <xdr:oneCellAnchor>
    <xdr:from>
      <xdr:col>1</xdr:col>
      <xdr:colOff>1933575</xdr:colOff>
      <xdr:row>59</xdr:row>
      <xdr:rowOff>9525</xdr:rowOff>
    </xdr:from>
    <xdr:ext cx="0" cy="295275"/>
    <xdr:pic>
      <xdr:nvPicPr>
        <xdr:cNvPr id="2027" name="ctl00_logoimage" descr="Danfoss Logo"/>
        <xdr:cNvPicPr>
          <a:picLocks noChangeAspect="1" noChangeArrowheads="1"/>
        </xdr:cNvPicPr>
      </xdr:nvPicPr>
      <xdr:blipFill>
        <a:blip r:embed="rId1"/>
        <a:srcRect/>
        <a:stretch>
          <a:fillRect/>
        </a:stretch>
      </xdr:blipFill>
      <xdr:spPr>
        <a:xfrm>
          <a:off x="2619375" y="8877300"/>
          <a:ext cx="0" cy="295275"/>
        </a:xfrm>
        <a:prstGeom prst="rect">
          <a:avLst/>
        </a:prstGeom>
        <a:noFill/>
        <a:ln w="9525">
          <a:noFill/>
          <a:miter lim="800000"/>
          <a:headEnd/>
          <a:tailEnd/>
        </a:ln>
      </xdr:spPr>
    </xdr:pic>
    <xdr:clientData/>
  </xdr:oneCellAnchor>
  <xdr:oneCellAnchor>
    <xdr:from>
      <xdr:col>1</xdr:col>
      <xdr:colOff>1933575</xdr:colOff>
      <xdr:row>59</xdr:row>
      <xdr:rowOff>9525</xdr:rowOff>
    </xdr:from>
    <xdr:ext cx="0" cy="295275"/>
    <xdr:pic>
      <xdr:nvPicPr>
        <xdr:cNvPr id="2028" name="ctl00_logoimage" descr="Danfoss Logo"/>
        <xdr:cNvPicPr>
          <a:picLocks noChangeAspect="1" noChangeArrowheads="1"/>
        </xdr:cNvPicPr>
      </xdr:nvPicPr>
      <xdr:blipFill>
        <a:blip r:embed="rId1"/>
        <a:srcRect/>
        <a:stretch>
          <a:fillRect/>
        </a:stretch>
      </xdr:blipFill>
      <xdr:spPr>
        <a:xfrm>
          <a:off x="2619375" y="8877300"/>
          <a:ext cx="0" cy="295275"/>
        </a:xfrm>
        <a:prstGeom prst="rect">
          <a:avLst/>
        </a:prstGeom>
        <a:noFill/>
        <a:ln w="9525">
          <a:noFill/>
          <a:miter lim="800000"/>
          <a:headEnd/>
          <a:tailEnd/>
        </a:ln>
      </xdr:spPr>
    </xdr:pic>
    <xdr:clientData/>
  </xdr:oneCellAnchor>
  <xdr:oneCellAnchor>
    <xdr:from>
      <xdr:col>1</xdr:col>
      <xdr:colOff>1933575</xdr:colOff>
      <xdr:row>59</xdr:row>
      <xdr:rowOff>9525</xdr:rowOff>
    </xdr:from>
    <xdr:ext cx="0" cy="295275"/>
    <xdr:pic>
      <xdr:nvPicPr>
        <xdr:cNvPr id="2029" name="ctl00_logoimage" descr="Danfoss Logo"/>
        <xdr:cNvPicPr>
          <a:picLocks noChangeAspect="1" noChangeArrowheads="1"/>
        </xdr:cNvPicPr>
      </xdr:nvPicPr>
      <xdr:blipFill>
        <a:blip r:embed="rId1"/>
        <a:srcRect/>
        <a:stretch>
          <a:fillRect/>
        </a:stretch>
      </xdr:blipFill>
      <xdr:spPr>
        <a:xfrm>
          <a:off x="2619375" y="8877300"/>
          <a:ext cx="0" cy="295275"/>
        </a:xfrm>
        <a:prstGeom prst="rect">
          <a:avLst/>
        </a:prstGeom>
        <a:noFill/>
        <a:ln w="9525">
          <a:noFill/>
          <a:miter lim="800000"/>
          <a:headEnd/>
          <a:tailEnd/>
        </a:ln>
      </xdr:spPr>
    </xdr:pic>
    <xdr:clientData/>
  </xdr:oneCellAnchor>
  <xdr:oneCellAnchor>
    <xdr:from>
      <xdr:col>1</xdr:col>
      <xdr:colOff>1933575</xdr:colOff>
      <xdr:row>59</xdr:row>
      <xdr:rowOff>9525</xdr:rowOff>
    </xdr:from>
    <xdr:ext cx="0" cy="295275"/>
    <xdr:pic>
      <xdr:nvPicPr>
        <xdr:cNvPr id="2030" name="ctl00_logoimage" descr="Danfoss Logo"/>
        <xdr:cNvPicPr>
          <a:picLocks noChangeAspect="1" noChangeArrowheads="1"/>
        </xdr:cNvPicPr>
      </xdr:nvPicPr>
      <xdr:blipFill>
        <a:blip r:embed="rId1"/>
        <a:srcRect/>
        <a:stretch>
          <a:fillRect/>
        </a:stretch>
      </xdr:blipFill>
      <xdr:spPr>
        <a:xfrm>
          <a:off x="2619375" y="8877300"/>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2031"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2032"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2033"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60</xdr:row>
      <xdr:rowOff>9525</xdr:rowOff>
    </xdr:from>
    <xdr:ext cx="0" cy="295275"/>
    <xdr:pic>
      <xdr:nvPicPr>
        <xdr:cNvPr id="2034" name="ctl00_logoimage" descr="Danfoss Logo"/>
        <xdr:cNvPicPr>
          <a:picLocks noChangeAspect="1" noChangeArrowheads="1"/>
        </xdr:cNvPicPr>
      </xdr:nvPicPr>
      <xdr:blipFill>
        <a:blip r:embed="rId1"/>
        <a:srcRect/>
        <a:stretch>
          <a:fillRect/>
        </a:stretch>
      </xdr:blipFill>
      <xdr:spPr>
        <a:xfrm>
          <a:off x="2619375" y="9020175"/>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2035"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2036"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2037"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61</xdr:row>
      <xdr:rowOff>9525</xdr:rowOff>
    </xdr:from>
    <xdr:ext cx="0" cy="295275"/>
    <xdr:pic>
      <xdr:nvPicPr>
        <xdr:cNvPr id="2038" name="ctl00_logoimage" descr="Danfoss Logo"/>
        <xdr:cNvPicPr>
          <a:picLocks noChangeAspect="1" noChangeArrowheads="1"/>
        </xdr:cNvPicPr>
      </xdr:nvPicPr>
      <xdr:blipFill>
        <a:blip r:embed="rId1"/>
        <a:srcRect/>
        <a:stretch>
          <a:fillRect/>
        </a:stretch>
      </xdr:blipFill>
      <xdr:spPr>
        <a:xfrm>
          <a:off x="2619375" y="9163050"/>
          <a:ext cx="0" cy="295275"/>
        </a:xfrm>
        <a:prstGeom prst="rect">
          <a:avLst/>
        </a:prstGeom>
        <a:noFill/>
        <a:ln w="9525">
          <a:noFill/>
          <a:miter lim="800000"/>
          <a:headEnd/>
          <a:tailEnd/>
        </a:ln>
      </xdr:spPr>
    </xdr:pic>
    <xdr:clientData/>
  </xdr:oneCellAnchor>
  <xdr:oneCellAnchor>
    <xdr:from>
      <xdr:col>1</xdr:col>
      <xdr:colOff>1933575</xdr:colOff>
      <xdr:row>62</xdr:row>
      <xdr:rowOff>9525</xdr:rowOff>
    </xdr:from>
    <xdr:ext cx="0" cy="295275"/>
    <xdr:pic>
      <xdr:nvPicPr>
        <xdr:cNvPr id="2039" name="ctl00_logoimage" descr="Danfoss Logo"/>
        <xdr:cNvPicPr>
          <a:picLocks noChangeAspect="1" noChangeArrowheads="1"/>
        </xdr:cNvPicPr>
      </xdr:nvPicPr>
      <xdr:blipFill>
        <a:blip r:embed="rId1"/>
        <a:srcRect/>
        <a:stretch>
          <a:fillRect/>
        </a:stretch>
      </xdr:blipFill>
      <xdr:spPr>
        <a:xfrm>
          <a:off x="2619375" y="9305925"/>
          <a:ext cx="0" cy="295275"/>
        </a:xfrm>
        <a:prstGeom prst="rect">
          <a:avLst/>
        </a:prstGeom>
        <a:noFill/>
        <a:ln w="9525">
          <a:noFill/>
          <a:miter lim="800000"/>
          <a:headEnd/>
          <a:tailEnd/>
        </a:ln>
      </xdr:spPr>
    </xdr:pic>
    <xdr:clientData/>
  </xdr:oneCellAnchor>
  <xdr:oneCellAnchor>
    <xdr:from>
      <xdr:col>1</xdr:col>
      <xdr:colOff>1933575</xdr:colOff>
      <xdr:row>62</xdr:row>
      <xdr:rowOff>9525</xdr:rowOff>
    </xdr:from>
    <xdr:ext cx="0" cy="295275"/>
    <xdr:pic>
      <xdr:nvPicPr>
        <xdr:cNvPr id="2040" name="ctl00_logoimage" descr="Danfoss Logo"/>
        <xdr:cNvPicPr>
          <a:picLocks noChangeAspect="1" noChangeArrowheads="1"/>
        </xdr:cNvPicPr>
      </xdr:nvPicPr>
      <xdr:blipFill>
        <a:blip r:embed="rId1"/>
        <a:srcRect/>
        <a:stretch>
          <a:fillRect/>
        </a:stretch>
      </xdr:blipFill>
      <xdr:spPr>
        <a:xfrm>
          <a:off x="2619375" y="9305925"/>
          <a:ext cx="0" cy="295275"/>
        </a:xfrm>
        <a:prstGeom prst="rect">
          <a:avLst/>
        </a:prstGeom>
        <a:noFill/>
        <a:ln w="9525">
          <a:noFill/>
          <a:miter lim="800000"/>
          <a:headEnd/>
          <a:tailEnd/>
        </a:ln>
      </xdr:spPr>
    </xdr:pic>
    <xdr:clientData/>
  </xdr:oneCellAnchor>
  <xdr:oneCellAnchor>
    <xdr:from>
      <xdr:col>1</xdr:col>
      <xdr:colOff>1933575</xdr:colOff>
      <xdr:row>62</xdr:row>
      <xdr:rowOff>9525</xdr:rowOff>
    </xdr:from>
    <xdr:ext cx="0" cy="295275"/>
    <xdr:pic>
      <xdr:nvPicPr>
        <xdr:cNvPr id="2041" name="ctl00_logoimage" descr="Danfoss Logo"/>
        <xdr:cNvPicPr>
          <a:picLocks noChangeAspect="1" noChangeArrowheads="1"/>
        </xdr:cNvPicPr>
      </xdr:nvPicPr>
      <xdr:blipFill>
        <a:blip r:embed="rId1"/>
        <a:srcRect/>
        <a:stretch>
          <a:fillRect/>
        </a:stretch>
      </xdr:blipFill>
      <xdr:spPr>
        <a:xfrm>
          <a:off x="2619375" y="9305925"/>
          <a:ext cx="0" cy="295275"/>
        </a:xfrm>
        <a:prstGeom prst="rect">
          <a:avLst/>
        </a:prstGeom>
        <a:noFill/>
        <a:ln w="9525">
          <a:noFill/>
          <a:miter lim="800000"/>
          <a:headEnd/>
          <a:tailEnd/>
        </a:ln>
      </xdr:spPr>
    </xdr:pic>
    <xdr:clientData/>
  </xdr:oneCellAnchor>
  <xdr:oneCellAnchor>
    <xdr:from>
      <xdr:col>1</xdr:col>
      <xdr:colOff>1933575</xdr:colOff>
      <xdr:row>62</xdr:row>
      <xdr:rowOff>9525</xdr:rowOff>
    </xdr:from>
    <xdr:ext cx="0" cy="295275"/>
    <xdr:pic>
      <xdr:nvPicPr>
        <xdr:cNvPr id="2042" name="ctl00_logoimage" descr="Danfoss Logo"/>
        <xdr:cNvPicPr>
          <a:picLocks noChangeAspect="1" noChangeArrowheads="1"/>
        </xdr:cNvPicPr>
      </xdr:nvPicPr>
      <xdr:blipFill>
        <a:blip r:embed="rId1"/>
        <a:srcRect/>
        <a:stretch>
          <a:fillRect/>
        </a:stretch>
      </xdr:blipFill>
      <xdr:spPr>
        <a:xfrm>
          <a:off x="2619375" y="9305925"/>
          <a:ext cx="0" cy="295275"/>
        </a:xfrm>
        <a:prstGeom prst="rect">
          <a:avLst/>
        </a:prstGeom>
        <a:noFill/>
        <a:ln w="9525">
          <a:noFill/>
          <a:miter lim="800000"/>
          <a:headEnd/>
          <a:tailEnd/>
        </a:ln>
      </xdr:spPr>
    </xdr:pic>
    <xdr:clientData/>
  </xdr:oneCellAnchor>
  <xdr:oneCellAnchor>
    <xdr:from>
      <xdr:col>1</xdr:col>
      <xdr:colOff>1933575</xdr:colOff>
      <xdr:row>63</xdr:row>
      <xdr:rowOff>0</xdr:rowOff>
    </xdr:from>
    <xdr:ext cx="0" cy="295275"/>
    <xdr:pic>
      <xdr:nvPicPr>
        <xdr:cNvPr id="2043" name="ctl00_logoimage" descr="Danfoss Logo"/>
        <xdr:cNvPicPr>
          <a:picLocks noChangeAspect="1" noChangeArrowheads="1"/>
        </xdr:cNvPicPr>
      </xdr:nvPicPr>
      <xdr:blipFill>
        <a:blip r:embed="rId1"/>
        <a:srcRect/>
        <a:stretch>
          <a:fillRect/>
        </a:stretch>
      </xdr:blipFill>
      <xdr:spPr>
        <a:xfrm>
          <a:off x="2619375" y="9439275"/>
          <a:ext cx="0" cy="295275"/>
        </a:xfrm>
        <a:prstGeom prst="rect">
          <a:avLst/>
        </a:prstGeom>
        <a:noFill/>
        <a:ln w="9525">
          <a:noFill/>
          <a:miter lim="800000"/>
          <a:headEnd/>
          <a:tailEnd/>
        </a:ln>
      </xdr:spPr>
    </xdr:pic>
    <xdr:clientData/>
  </xdr:oneCellAnchor>
  <xdr:oneCellAnchor>
    <xdr:from>
      <xdr:col>1</xdr:col>
      <xdr:colOff>1933575</xdr:colOff>
      <xdr:row>63</xdr:row>
      <xdr:rowOff>0</xdr:rowOff>
    </xdr:from>
    <xdr:ext cx="0" cy="295275"/>
    <xdr:pic>
      <xdr:nvPicPr>
        <xdr:cNvPr id="2044" name="ctl00_logoimage" descr="Danfoss Logo"/>
        <xdr:cNvPicPr>
          <a:picLocks noChangeAspect="1" noChangeArrowheads="1"/>
        </xdr:cNvPicPr>
      </xdr:nvPicPr>
      <xdr:blipFill>
        <a:blip r:embed="rId1"/>
        <a:srcRect/>
        <a:stretch>
          <a:fillRect/>
        </a:stretch>
      </xdr:blipFill>
      <xdr:spPr>
        <a:xfrm>
          <a:off x="2619375" y="9439275"/>
          <a:ext cx="0" cy="295275"/>
        </a:xfrm>
        <a:prstGeom prst="rect">
          <a:avLst/>
        </a:prstGeom>
        <a:noFill/>
        <a:ln w="9525">
          <a:noFill/>
          <a:miter lim="800000"/>
          <a:headEnd/>
          <a:tailEnd/>
        </a:ln>
      </xdr:spPr>
    </xdr:pic>
    <xdr:clientData/>
  </xdr:oneCellAnchor>
  <xdr:oneCellAnchor>
    <xdr:from>
      <xdr:col>1</xdr:col>
      <xdr:colOff>1933575</xdr:colOff>
      <xdr:row>63</xdr:row>
      <xdr:rowOff>0</xdr:rowOff>
    </xdr:from>
    <xdr:ext cx="0" cy="295275"/>
    <xdr:pic>
      <xdr:nvPicPr>
        <xdr:cNvPr id="2045" name="ctl00_logoimage" descr="Danfoss Logo"/>
        <xdr:cNvPicPr>
          <a:picLocks noChangeAspect="1" noChangeArrowheads="1"/>
        </xdr:cNvPicPr>
      </xdr:nvPicPr>
      <xdr:blipFill>
        <a:blip r:embed="rId1"/>
        <a:srcRect/>
        <a:stretch>
          <a:fillRect/>
        </a:stretch>
      </xdr:blipFill>
      <xdr:spPr>
        <a:xfrm>
          <a:off x="2619375" y="9439275"/>
          <a:ext cx="0" cy="295275"/>
        </a:xfrm>
        <a:prstGeom prst="rect">
          <a:avLst/>
        </a:prstGeom>
        <a:noFill/>
        <a:ln w="9525">
          <a:noFill/>
          <a:miter lim="800000"/>
          <a:headEnd/>
          <a:tailEnd/>
        </a:ln>
      </xdr:spPr>
    </xdr:pic>
    <xdr:clientData/>
  </xdr:oneCellAnchor>
  <xdr:oneCellAnchor>
    <xdr:from>
      <xdr:col>1</xdr:col>
      <xdr:colOff>1933575</xdr:colOff>
      <xdr:row>63</xdr:row>
      <xdr:rowOff>0</xdr:rowOff>
    </xdr:from>
    <xdr:ext cx="0" cy="295275"/>
    <xdr:pic>
      <xdr:nvPicPr>
        <xdr:cNvPr id="2046" name="ctl00_logoimage" descr="Danfoss Logo"/>
        <xdr:cNvPicPr>
          <a:picLocks noChangeAspect="1" noChangeArrowheads="1"/>
        </xdr:cNvPicPr>
      </xdr:nvPicPr>
      <xdr:blipFill>
        <a:blip r:embed="rId1"/>
        <a:srcRect/>
        <a:stretch>
          <a:fillRect/>
        </a:stretch>
      </xdr:blipFill>
      <xdr:spPr>
        <a:xfrm>
          <a:off x="2619375" y="9439275"/>
          <a:ext cx="0" cy="295275"/>
        </a:xfrm>
        <a:prstGeom prst="rect">
          <a:avLst/>
        </a:prstGeom>
        <a:noFill/>
        <a:ln w="9525">
          <a:noFill/>
          <a:miter lim="800000"/>
          <a:headEnd/>
          <a:tailEnd/>
        </a:ln>
      </xdr:spPr>
    </xdr:pic>
    <xdr:clientData/>
  </xdr:oneCellAnchor>
  <xdr:oneCellAnchor>
    <xdr:from>
      <xdr:col>1</xdr:col>
      <xdr:colOff>1933575</xdr:colOff>
      <xdr:row>63</xdr:row>
      <xdr:rowOff>9525</xdr:rowOff>
    </xdr:from>
    <xdr:ext cx="0" cy="295275"/>
    <xdr:pic>
      <xdr:nvPicPr>
        <xdr:cNvPr id="2047" name="ctl00_logoimage" descr="Danfoss Logo"/>
        <xdr:cNvPicPr>
          <a:picLocks noChangeAspect="1" noChangeArrowheads="1"/>
        </xdr:cNvPicPr>
      </xdr:nvPicPr>
      <xdr:blipFill>
        <a:blip r:embed="rId1"/>
        <a:srcRect/>
        <a:stretch>
          <a:fillRect/>
        </a:stretch>
      </xdr:blipFill>
      <xdr:spPr>
        <a:xfrm>
          <a:off x="2619375" y="9448800"/>
          <a:ext cx="0" cy="295275"/>
        </a:xfrm>
        <a:prstGeom prst="rect">
          <a:avLst/>
        </a:prstGeom>
        <a:noFill/>
        <a:ln w="9525">
          <a:noFill/>
          <a:miter lim="800000"/>
          <a:headEnd/>
          <a:tailEnd/>
        </a:ln>
      </xdr:spPr>
    </xdr:pic>
    <xdr:clientData/>
  </xdr:oneCellAnchor>
  <xdr:oneCellAnchor>
    <xdr:from>
      <xdr:col>1</xdr:col>
      <xdr:colOff>1933575</xdr:colOff>
      <xdr:row>63</xdr:row>
      <xdr:rowOff>9525</xdr:rowOff>
    </xdr:from>
    <xdr:ext cx="0" cy="295275"/>
    <xdr:pic>
      <xdr:nvPicPr>
        <xdr:cNvPr id="2048" name="ctl00_logoimage" descr="Danfoss Logo"/>
        <xdr:cNvPicPr>
          <a:picLocks noChangeAspect="1" noChangeArrowheads="1"/>
        </xdr:cNvPicPr>
      </xdr:nvPicPr>
      <xdr:blipFill>
        <a:blip r:embed="rId1"/>
        <a:srcRect/>
        <a:stretch>
          <a:fillRect/>
        </a:stretch>
      </xdr:blipFill>
      <xdr:spPr>
        <a:xfrm>
          <a:off x="2619375" y="9448800"/>
          <a:ext cx="0" cy="295275"/>
        </a:xfrm>
        <a:prstGeom prst="rect">
          <a:avLst/>
        </a:prstGeom>
        <a:noFill/>
        <a:ln w="9525">
          <a:noFill/>
          <a:miter lim="800000"/>
          <a:headEnd/>
          <a:tailEnd/>
        </a:ln>
      </xdr:spPr>
    </xdr:pic>
    <xdr:clientData/>
  </xdr:oneCellAnchor>
  <xdr:oneCellAnchor>
    <xdr:from>
      <xdr:col>1</xdr:col>
      <xdr:colOff>1933575</xdr:colOff>
      <xdr:row>63</xdr:row>
      <xdr:rowOff>9525</xdr:rowOff>
    </xdr:from>
    <xdr:ext cx="0" cy="295275"/>
    <xdr:pic>
      <xdr:nvPicPr>
        <xdr:cNvPr id="2049" name="ctl00_logoimage" descr="Danfoss Logo"/>
        <xdr:cNvPicPr>
          <a:picLocks noChangeAspect="1" noChangeArrowheads="1"/>
        </xdr:cNvPicPr>
      </xdr:nvPicPr>
      <xdr:blipFill>
        <a:blip r:embed="rId1"/>
        <a:srcRect/>
        <a:stretch>
          <a:fillRect/>
        </a:stretch>
      </xdr:blipFill>
      <xdr:spPr>
        <a:xfrm>
          <a:off x="2619375" y="9448800"/>
          <a:ext cx="0" cy="295275"/>
        </a:xfrm>
        <a:prstGeom prst="rect">
          <a:avLst/>
        </a:prstGeom>
        <a:noFill/>
        <a:ln w="9525">
          <a:noFill/>
          <a:miter lim="800000"/>
          <a:headEnd/>
          <a:tailEnd/>
        </a:ln>
      </xdr:spPr>
    </xdr:pic>
    <xdr:clientData/>
  </xdr:oneCellAnchor>
  <xdr:oneCellAnchor>
    <xdr:from>
      <xdr:col>1</xdr:col>
      <xdr:colOff>1933575</xdr:colOff>
      <xdr:row>63</xdr:row>
      <xdr:rowOff>9525</xdr:rowOff>
    </xdr:from>
    <xdr:ext cx="0" cy="295275"/>
    <xdr:pic>
      <xdr:nvPicPr>
        <xdr:cNvPr id="2051" name="ctl00_logoimage" descr="Danfoss Logo"/>
        <xdr:cNvPicPr>
          <a:picLocks noChangeAspect="1" noChangeArrowheads="1"/>
        </xdr:cNvPicPr>
      </xdr:nvPicPr>
      <xdr:blipFill>
        <a:blip r:embed="rId1"/>
        <a:srcRect/>
        <a:stretch>
          <a:fillRect/>
        </a:stretch>
      </xdr:blipFill>
      <xdr:spPr>
        <a:xfrm>
          <a:off x="2619375" y="9448800"/>
          <a:ext cx="0" cy="295275"/>
        </a:xfrm>
        <a:prstGeom prst="rect">
          <a:avLst/>
        </a:prstGeom>
        <a:noFill/>
        <a:ln w="9525">
          <a:noFill/>
          <a:miter lim="800000"/>
          <a:headEnd/>
          <a:tailEnd/>
        </a:ln>
      </xdr:spPr>
    </xdr:pic>
    <xdr:clientData/>
  </xdr:oneCellAnchor>
  <xdr:oneCellAnchor>
    <xdr:from>
      <xdr:col>1</xdr:col>
      <xdr:colOff>1933575</xdr:colOff>
      <xdr:row>64</xdr:row>
      <xdr:rowOff>9525</xdr:rowOff>
    </xdr:from>
    <xdr:ext cx="0" cy="295275"/>
    <xdr:pic>
      <xdr:nvPicPr>
        <xdr:cNvPr id="2052" name="ctl00_logoimage" descr="Danfoss Logo"/>
        <xdr:cNvPicPr>
          <a:picLocks noChangeAspect="1" noChangeArrowheads="1"/>
        </xdr:cNvPicPr>
      </xdr:nvPicPr>
      <xdr:blipFill>
        <a:blip r:embed="rId1"/>
        <a:srcRect/>
        <a:stretch>
          <a:fillRect/>
        </a:stretch>
      </xdr:blipFill>
      <xdr:spPr>
        <a:xfrm>
          <a:off x="2619375" y="9591675"/>
          <a:ext cx="0" cy="295275"/>
        </a:xfrm>
        <a:prstGeom prst="rect">
          <a:avLst/>
        </a:prstGeom>
        <a:noFill/>
        <a:ln w="9525">
          <a:noFill/>
          <a:miter lim="800000"/>
          <a:headEnd/>
          <a:tailEnd/>
        </a:ln>
      </xdr:spPr>
    </xdr:pic>
    <xdr:clientData/>
  </xdr:oneCellAnchor>
  <xdr:oneCellAnchor>
    <xdr:from>
      <xdr:col>1</xdr:col>
      <xdr:colOff>1933575</xdr:colOff>
      <xdr:row>64</xdr:row>
      <xdr:rowOff>9525</xdr:rowOff>
    </xdr:from>
    <xdr:ext cx="0" cy="295275"/>
    <xdr:pic>
      <xdr:nvPicPr>
        <xdr:cNvPr id="2053" name="ctl00_logoimage" descr="Danfoss Logo"/>
        <xdr:cNvPicPr>
          <a:picLocks noChangeAspect="1" noChangeArrowheads="1"/>
        </xdr:cNvPicPr>
      </xdr:nvPicPr>
      <xdr:blipFill>
        <a:blip r:embed="rId1"/>
        <a:srcRect/>
        <a:stretch>
          <a:fillRect/>
        </a:stretch>
      </xdr:blipFill>
      <xdr:spPr>
        <a:xfrm>
          <a:off x="2619375" y="9591675"/>
          <a:ext cx="0" cy="295275"/>
        </a:xfrm>
        <a:prstGeom prst="rect">
          <a:avLst/>
        </a:prstGeom>
        <a:noFill/>
        <a:ln w="9525">
          <a:noFill/>
          <a:miter lim="800000"/>
          <a:headEnd/>
          <a:tailEnd/>
        </a:ln>
      </xdr:spPr>
    </xdr:pic>
    <xdr:clientData/>
  </xdr:oneCellAnchor>
  <xdr:oneCellAnchor>
    <xdr:from>
      <xdr:col>1</xdr:col>
      <xdr:colOff>1933575</xdr:colOff>
      <xdr:row>64</xdr:row>
      <xdr:rowOff>9525</xdr:rowOff>
    </xdr:from>
    <xdr:ext cx="0" cy="295275"/>
    <xdr:pic>
      <xdr:nvPicPr>
        <xdr:cNvPr id="2054" name="ctl00_logoimage" descr="Danfoss Logo"/>
        <xdr:cNvPicPr>
          <a:picLocks noChangeAspect="1" noChangeArrowheads="1"/>
        </xdr:cNvPicPr>
      </xdr:nvPicPr>
      <xdr:blipFill>
        <a:blip r:embed="rId1"/>
        <a:srcRect/>
        <a:stretch>
          <a:fillRect/>
        </a:stretch>
      </xdr:blipFill>
      <xdr:spPr>
        <a:xfrm>
          <a:off x="2619375" y="9591675"/>
          <a:ext cx="0" cy="295275"/>
        </a:xfrm>
        <a:prstGeom prst="rect">
          <a:avLst/>
        </a:prstGeom>
        <a:noFill/>
        <a:ln w="9525">
          <a:noFill/>
          <a:miter lim="800000"/>
          <a:headEnd/>
          <a:tailEnd/>
        </a:ln>
      </xdr:spPr>
    </xdr:pic>
    <xdr:clientData/>
  </xdr:oneCellAnchor>
  <xdr:oneCellAnchor>
    <xdr:from>
      <xdr:col>1</xdr:col>
      <xdr:colOff>1933575</xdr:colOff>
      <xdr:row>64</xdr:row>
      <xdr:rowOff>9525</xdr:rowOff>
    </xdr:from>
    <xdr:ext cx="0" cy="295275"/>
    <xdr:pic>
      <xdr:nvPicPr>
        <xdr:cNvPr id="2055" name="ctl00_logoimage" descr="Danfoss Logo"/>
        <xdr:cNvPicPr>
          <a:picLocks noChangeAspect="1" noChangeArrowheads="1"/>
        </xdr:cNvPicPr>
      </xdr:nvPicPr>
      <xdr:blipFill>
        <a:blip r:embed="rId1"/>
        <a:srcRect/>
        <a:stretch>
          <a:fillRect/>
        </a:stretch>
      </xdr:blipFill>
      <xdr:spPr>
        <a:xfrm>
          <a:off x="2619375" y="9591675"/>
          <a:ext cx="0" cy="295275"/>
        </a:xfrm>
        <a:prstGeom prst="rect">
          <a:avLst/>
        </a:prstGeom>
        <a:noFill/>
        <a:ln w="9525">
          <a:noFill/>
          <a:miter lim="800000"/>
          <a:headEnd/>
          <a:tailEnd/>
        </a:ln>
      </xdr:spPr>
    </xdr:pic>
    <xdr:clientData/>
  </xdr:oneCellAnchor>
  <xdr:oneCellAnchor>
    <xdr:from>
      <xdr:col>1</xdr:col>
      <xdr:colOff>1933575</xdr:colOff>
      <xdr:row>65</xdr:row>
      <xdr:rowOff>9525</xdr:rowOff>
    </xdr:from>
    <xdr:ext cx="0" cy="295275"/>
    <xdr:pic>
      <xdr:nvPicPr>
        <xdr:cNvPr id="2056" name="ctl00_logoimage" descr="Danfoss Logo"/>
        <xdr:cNvPicPr>
          <a:picLocks noChangeAspect="1" noChangeArrowheads="1"/>
        </xdr:cNvPicPr>
      </xdr:nvPicPr>
      <xdr:blipFill>
        <a:blip r:embed="rId1"/>
        <a:srcRect/>
        <a:stretch>
          <a:fillRect/>
        </a:stretch>
      </xdr:blipFill>
      <xdr:spPr>
        <a:xfrm>
          <a:off x="2619375" y="9734550"/>
          <a:ext cx="0" cy="295275"/>
        </a:xfrm>
        <a:prstGeom prst="rect">
          <a:avLst/>
        </a:prstGeom>
        <a:noFill/>
        <a:ln w="9525">
          <a:noFill/>
          <a:miter lim="800000"/>
          <a:headEnd/>
          <a:tailEnd/>
        </a:ln>
      </xdr:spPr>
    </xdr:pic>
    <xdr:clientData/>
  </xdr:oneCellAnchor>
  <xdr:oneCellAnchor>
    <xdr:from>
      <xdr:col>1</xdr:col>
      <xdr:colOff>1933575</xdr:colOff>
      <xdr:row>65</xdr:row>
      <xdr:rowOff>9525</xdr:rowOff>
    </xdr:from>
    <xdr:ext cx="0" cy="295275"/>
    <xdr:pic>
      <xdr:nvPicPr>
        <xdr:cNvPr id="2057" name="ctl00_logoimage" descr="Danfoss Logo"/>
        <xdr:cNvPicPr>
          <a:picLocks noChangeAspect="1" noChangeArrowheads="1"/>
        </xdr:cNvPicPr>
      </xdr:nvPicPr>
      <xdr:blipFill>
        <a:blip r:embed="rId1"/>
        <a:srcRect/>
        <a:stretch>
          <a:fillRect/>
        </a:stretch>
      </xdr:blipFill>
      <xdr:spPr>
        <a:xfrm>
          <a:off x="2619375" y="9734550"/>
          <a:ext cx="0" cy="295275"/>
        </a:xfrm>
        <a:prstGeom prst="rect">
          <a:avLst/>
        </a:prstGeom>
        <a:noFill/>
        <a:ln w="9525">
          <a:noFill/>
          <a:miter lim="800000"/>
          <a:headEnd/>
          <a:tailEnd/>
        </a:ln>
      </xdr:spPr>
    </xdr:pic>
    <xdr:clientData/>
  </xdr:oneCellAnchor>
  <xdr:oneCellAnchor>
    <xdr:from>
      <xdr:col>1</xdr:col>
      <xdr:colOff>1933575</xdr:colOff>
      <xdr:row>65</xdr:row>
      <xdr:rowOff>9525</xdr:rowOff>
    </xdr:from>
    <xdr:ext cx="0" cy="295275"/>
    <xdr:pic>
      <xdr:nvPicPr>
        <xdr:cNvPr id="2058" name="ctl00_logoimage" descr="Danfoss Logo"/>
        <xdr:cNvPicPr>
          <a:picLocks noChangeAspect="1" noChangeArrowheads="1"/>
        </xdr:cNvPicPr>
      </xdr:nvPicPr>
      <xdr:blipFill>
        <a:blip r:embed="rId1"/>
        <a:srcRect/>
        <a:stretch>
          <a:fillRect/>
        </a:stretch>
      </xdr:blipFill>
      <xdr:spPr>
        <a:xfrm>
          <a:off x="2619375" y="9734550"/>
          <a:ext cx="0" cy="295275"/>
        </a:xfrm>
        <a:prstGeom prst="rect">
          <a:avLst/>
        </a:prstGeom>
        <a:noFill/>
        <a:ln w="9525">
          <a:noFill/>
          <a:miter lim="800000"/>
          <a:headEnd/>
          <a:tailEnd/>
        </a:ln>
      </xdr:spPr>
    </xdr:pic>
    <xdr:clientData/>
  </xdr:oneCellAnchor>
  <xdr:oneCellAnchor>
    <xdr:from>
      <xdr:col>1</xdr:col>
      <xdr:colOff>1933575</xdr:colOff>
      <xdr:row>65</xdr:row>
      <xdr:rowOff>9525</xdr:rowOff>
    </xdr:from>
    <xdr:ext cx="0" cy="295275"/>
    <xdr:pic>
      <xdr:nvPicPr>
        <xdr:cNvPr id="2059" name="ctl00_logoimage" descr="Danfoss Logo"/>
        <xdr:cNvPicPr>
          <a:picLocks noChangeAspect="1" noChangeArrowheads="1"/>
        </xdr:cNvPicPr>
      </xdr:nvPicPr>
      <xdr:blipFill>
        <a:blip r:embed="rId1"/>
        <a:srcRect/>
        <a:stretch>
          <a:fillRect/>
        </a:stretch>
      </xdr:blipFill>
      <xdr:spPr>
        <a:xfrm>
          <a:off x="2619375" y="9734550"/>
          <a:ext cx="0" cy="295275"/>
        </a:xfrm>
        <a:prstGeom prst="rect">
          <a:avLst/>
        </a:prstGeom>
        <a:noFill/>
        <a:ln w="9525">
          <a:noFill/>
          <a:miter lim="800000"/>
          <a:headEnd/>
          <a:tailEnd/>
        </a:ln>
      </xdr:spPr>
    </xdr:pic>
    <xdr:clientData/>
  </xdr:oneCellAnchor>
  <xdr:oneCellAnchor>
    <xdr:from>
      <xdr:col>1</xdr:col>
      <xdr:colOff>1933575</xdr:colOff>
      <xdr:row>66</xdr:row>
      <xdr:rowOff>9525</xdr:rowOff>
    </xdr:from>
    <xdr:ext cx="0" cy="295275"/>
    <xdr:pic>
      <xdr:nvPicPr>
        <xdr:cNvPr id="2060" name="ctl00_logoimage" descr="Danfoss Logo"/>
        <xdr:cNvPicPr>
          <a:picLocks noChangeAspect="1" noChangeArrowheads="1"/>
        </xdr:cNvPicPr>
      </xdr:nvPicPr>
      <xdr:blipFill>
        <a:blip r:embed="rId1"/>
        <a:srcRect/>
        <a:stretch>
          <a:fillRect/>
        </a:stretch>
      </xdr:blipFill>
      <xdr:spPr>
        <a:xfrm>
          <a:off x="2619375" y="9877425"/>
          <a:ext cx="0" cy="295275"/>
        </a:xfrm>
        <a:prstGeom prst="rect">
          <a:avLst/>
        </a:prstGeom>
        <a:noFill/>
        <a:ln w="9525">
          <a:noFill/>
          <a:miter lim="800000"/>
          <a:headEnd/>
          <a:tailEnd/>
        </a:ln>
      </xdr:spPr>
    </xdr:pic>
    <xdr:clientData/>
  </xdr:oneCellAnchor>
  <xdr:oneCellAnchor>
    <xdr:from>
      <xdr:col>1</xdr:col>
      <xdr:colOff>1933575</xdr:colOff>
      <xdr:row>66</xdr:row>
      <xdr:rowOff>9525</xdr:rowOff>
    </xdr:from>
    <xdr:ext cx="0" cy="295275"/>
    <xdr:pic>
      <xdr:nvPicPr>
        <xdr:cNvPr id="2061" name="ctl00_logoimage" descr="Danfoss Logo"/>
        <xdr:cNvPicPr>
          <a:picLocks noChangeAspect="1" noChangeArrowheads="1"/>
        </xdr:cNvPicPr>
      </xdr:nvPicPr>
      <xdr:blipFill>
        <a:blip r:embed="rId1"/>
        <a:srcRect/>
        <a:stretch>
          <a:fillRect/>
        </a:stretch>
      </xdr:blipFill>
      <xdr:spPr>
        <a:xfrm>
          <a:off x="2619375" y="9877425"/>
          <a:ext cx="0" cy="295275"/>
        </a:xfrm>
        <a:prstGeom prst="rect">
          <a:avLst/>
        </a:prstGeom>
        <a:noFill/>
        <a:ln w="9525">
          <a:noFill/>
          <a:miter lim="800000"/>
          <a:headEnd/>
          <a:tailEnd/>
        </a:ln>
      </xdr:spPr>
    </xdr:pic>
    <xdr:clientData/>
  </xdr:oneCellAnchor>
  <xdr:oneCellAnchor>
    <xdr:from>
      <xdr:col>1</xdr:col>
      <xdr:colOff>1933575</xdr:colOff>
      <xdr:row>66</xdr:row>
      <xdr:rowOff>9525</xdr:rowOff>
    </xdr:from>
    <xdr:ext cx="0" cy="295275"/>
    <xdr:pic>
      <xdr:nvPicPr>
        <xdr:cNvPr id="2062" name="ctl00_logoimage" descr="Danfoss Logo"/>
        <xdr:cNvPicPr>
          <a:picLocks noChangeAspect="1" noChangeArrowheads="1"/>
        </xdr:cNvPicPr>
      </xdr:nvPicPr>
      <xdr:blipFill>
        <a:blip r:embed="rId1"/>
        <a:srcRect/>
        <a:stretch>
          <a:fillRect/>
        </a:stretch>
      </xdr:blipFill>
      <xdr:spPr>
        <a:xfrm>
          <a:off x="2619375" y="9877425"/>
          <a:ext cx="0" cy="295275"/>
        </a:xfrm>
        <a:prstGeom prst="rect">
          <a:avLst/>
        </a:prstGeom>
        <a:noFill/>
        <a:ln w="9525">
          <a:noFill/>
          <a:miter lim="800000"/>
          <a:headEnd/>
          <a:tailEnd/>
        </a:ln>
      </xdr:spPr>
    </xdr:pic>
    <xdr:clientData/>
  </xdr:oneCellAnchor>
  <xdr:oneCellAnchor>
    <xdr:from>
      <xdr:col>1</xdr:col>
      <xdr:colOff>1933575</xdr:colOff>
      <xdr:row>66</xdr:row>
      <xdr:rowOff>9525</xdr:rowOff>
    </xdr:from>
    <xdr:ext cx="0" cy="295275"/>
    <xdr:pic>
      <xdr:nvPicPr>
        <xdr:cNvPr id="2063" name="ctl00_logoimage" descr="Danfoss Logo"/>
        <xdr:cNvPicPr>
          <a:picLocks noChangeAspect="1" noChangeArrowheads="1"/>
        </xdr:cNvPicPr>
      </xdr:nvPicPr>
      <xdr:blipFill>
        <a:blip r:embed="rId1"/>
        <a:srcRect/>
        <a:stretch>
          <a:fillRect/>
        </a:stretch>
      </xdr:blipFill>
      <xdr:spPr>
        <a:xfrm>
          <a:off x="2619375" y="9877425"/>
          <a:ext cx="0" cy="295275"/>
        </a:xfrm>
        <a:prstGeom prst="rect">
          <a:avLst/>
        </a:prstGeom>
        <a:noFill/>
        <a:ln w="9525">
          <a:noFill/>
          <a:miter lim="800000"/>
          <a:headEnd/>
          <a:tailEnd/>
        </a:ln>
      </xdr:spPr>
    </xdr:pic>
    <xdr:clientData/>
  </xdr:oneCellAnchor>
  <xdr:oneCellAnchor>
    <xdr:from>
      <xdr:col>1</xdr:col>
      <xdr:colOff>1933575</xdr:colOff>
      <xdr:row>67</xdr:row>
      <xdr:rowOff>9525</xdr:rowOff>
    </xdr:from>
    <xdr:ext cx="0" cy="295275"/>
    <xdr:pic>
      <xdr:nvPicPr>
        <xdr:cNvPr id="2064" name="ctl00_logoimage" descr="Danfoss Logo"/>
        <xdr:cNvPicPr>
          <a:picLocks noChangeAspect="1" noChangeArrowheads="1"/>
        </xdr:cNvPicPr>
      </xdr:nvPicPr>
      <xdr:blipFill>
        <a:blip r:embed="rId1"/>
        <a:srcRect/>
        <a:stretch>
          <a:fillRect/>
        </a:stretch>
      </xdr:blipFill>
      <xdr:spPr>
        <a:xfrm>
          <a:off x="2619375" y="10020300"/>
          <a:ext cx="0" cy="295275"/>
        </a:xfrm>
        <a:prstGeom prst="rect">
          <a:avLst/>
        </a:prstGeom>
        <a:noFill/>
        <a:ln w="9525">
          <a:noFill/>
          <a:miter lim="800000"/>
          <a:headEnd/>
          <a:tailEnd/>
        </a:ln>
      </xdr:spPr>
    </xdr:pic>
    <xdr:clientData/>
  </xdr:oneCellAnchor>
  <xdr:oneCellAnchor>
    <xdr:from>
      <xdr:col>1</xdr:col>
      <xdr:colOff>1933575</xdr:colOff>
      <xdr:row>67</xdr:row>
      <xdr:rowOff>9525</xdr:rowOff>
    </xdr:from>
    <xdr:ext cx="0" cy="295275"/>
    <xdr:pic>
      <xdr:nvPicPr>
        <xdr:cNvPr id="2065" name="ctl00_logoimage" descr="Danfoss Logo"/>
        <xdr:cNvPicPr>
          <a:picLocks noChangeAspect="1" noChangeArrowheads="1"/>
        </xdr:cNvPicPr>
      </xdr:nvPicPr>
      <xdr:blipFill>
        <a:blip r:embed="rId1"/>
        <a:srcRect/>
        <a:stretch>
          <a:fillRect/>
        </a:stretch>
      </xdr:blipFill>
      <xdr:spPr>
        <a:xfrm>
          <a:off x="2619375" y="10020300"/>
          <a:ext cx="0" cy="295275"/>
        </a:xfrm>
        <a:prstGeom prst="rect">
          <a:avLst/>
        </a:prstGeom>
        <a:noFill/>
        <a:ln w="9525">
          <a:noFill/>
          <a:miter lim="800000"/>
          <a:headEnd/>
          <a:tailEnd/>
        </a:ln>
      </xdr:spPr>
    </xdr:pic>
    <xdr:clientData/>
  </xdr:oneCellAnchor>
  <xdr:oneCellAnchor>
    <xdr:from>
      <xdr:col>1</xdr:col>
      <xdr:colOff>1933575</xdr:colOff>
      <xdr:row>67</xdr:row>
      <xdr:rowOff>9525</xdr:rowOff>
    </xdr:from>
    <xdr:ext cx="0" cy="295275"/>
    <xdr:pic>
      <xdr:nvPicPr>
        <xdr:cNvPr id="2066" name="ctl00_logoimage" descr="Danfoss Logo"/>
        <xdr:cNvPicPr>
          <a:picLocks noChangeAspect="1" noChangeArrowheads="1"/>
        </xdr:cNvPicPr>
      </xdr:nvPicPr>
      <xdr:blipFill>
        <a:blip r:embed="rId1"/>
        <a:srcRect/>
        <a:stretch>
          <a:fillRect/>
        </a:stretch>
      </xdr:blipFill>
      <xdr:spPr>
        <a:xfrm>
          <a:off x="2619375" y="10020300"/>
          <a:ext cx="0" cy="295275"/>
        </a:xfrm>
        <a:prstGeom prst="rect">
          <a:avLst/>
        </a:prstGeom>
        <a:noFill/>
        <a:ln w="9525">
          <a:noFill/>
          <a:miter lim="800000"/>
          <a:headEnd/>
          <a:tailEnd/>
        </a:ln>
      </xdr:spPr>
    </xdr:pic>
    <xdr:clientData/>
  </xdr:oneCellAnchor>
  <xdr:oneCellAnchor>
    <xdr:from>
      <xdr:col>1</xdr:col>
      <xdr:colOff>1933575</xdr:colOff>
      <xdr:row>67</xdr:row>
      <xdr:rowOff>9525</xdr:rowOff>
    </xdr:from>
    <xdr:ext cx="0" cy="295275"/>
    <xdr:pic>
      <xdr:nvPicPr>
        <xdr:cNvPr id="2067" name="ctl00_logoimage" descr="Danfoss Logo"/>
        <xdr:cNvPicPr>
          <a:picLocks noChangeAspect="1" noChangeArrowheads="1"/>
        </xdr:cNvPicPr>
      </xdr:nvPicPr>
      <xdr:blipFill>
        <a:blip r:embed="rId1"/>
        <a:srcRect/>
        <a:stretch>
          <a:fillRect/>
        </a:stretch>
      </xdr:blipFill>
      <xdr:spPr>
        <a:xfrm>
          <a:off x="2619375" y="10020300"/>
          <a:ext cx="0" cy="295275"/>
        </a:xfrm>
        <a:prstGeom prst="rect">
          <a:avLst/>
        </a:prstGeom>
        <a:noFill/>
        <a:ln w="9525">
          <a:noFill/>
          <a:miter lim="800000"/>
          <a:headEnd/>
          <a:tailEnd/>
        </a:ln>
      </xdr:spPr>
    </xdr:pic>
    <xdr:clientData/>
  </xdr:oneCellAnchor>
  <xdr:oneCellAnchor>
    <xdr:from>
      <xdr:col>1</xdr:col>
      <xdr:colOff>1933575</xdr:colOff>
      <xdr:row>68</xdr:row>
      <xdr:rowOff>9525</xdr:rowOff>
    </xdr:from>
    <xdr:ext cx="0" cy="295275"/>
    <xdr:pic>
      <xdr:nvPicPr>
        <xdr:cNvPr id="2068" name="ctl00_logoimage" descr="Danfoss Logo"/>
        <xdr:cNvPicPr>
          <a:picLocks noChangeAspect="1" noChangeArrowheads="1"/>
        </xdr:cNvPicPr>
      </xdr:nvPicPr>
      <xdr:blipFill>
        <a:blip r:embed="rId1"/>
        <a:srcRect/>
        <a:stretch>
          <a:fillRect/>
        </a:stretch>
      </xdr:blipFill>
      <xdr:spPr>
        <a:xfrm>
          <a:off x="2619375" y="10163175"/>
          <a:ext cx="0" cy="295275"/>
        </a:xfrm>
        <a:prstGeom prst="rect">
          <a:avLst/>
        </a:prstGeom>
        <a:noFill/>
        <a:ln w="9525">
          <a:noFill/>
          <a:miter lim="800000"/>
          <a:headEnd/>
          <a:tailEnd/>
        </a:ln>
      </xdr:spPr>
    </xdr:pic>
    <xdr:clientData/>
  </xdr:oneCellAnchor>
  <xdr:oneCellAnchor>
    <xdr:from>
      <xdr:col>1</xdr:col>
      <xdr:colOff>1933575</xdr:colOff>
      <xdr:row>68</xdr:row>
      <xdr:rowOff>9525</xdr:rowOff>
    </xdr:from>
    <xdr:ext cx="0" cy="295275"/>
    <xdr:pic>
      <xdr:nvPicPr>
        <xdr:cNvPr id="2069" name="ctl00_logoimage" descr="Danfoss Logo"/>
        <xdr:cNvPicPr>
          <a:picLocks noChangeAspect="1" noChangeArrowheads="1"/>
        </xdr:cNvPicPr>
      </xdr:nvPicPr>
      <xdr:blipFill>
        <a:blip r:embed="rId1"/>
        <a:srcRect/>
        <a:stretch>
          <a:fillRect/>
        </a:stretch>
      </xdr:blipFill>
      <xdr:spPr>
        <a:xfrm>
          <a:off x="2619375" y="10163175"/>
          <a:ext cx="0" cy="295275"/>
        </a:xfrm>
        <a:prstGeom prst="rect">
          <a:avLst/>
        </a:prstGeom>
        <a:noFill/>
        <a:ln w="9525">
          <a:noFill/>
          <a:miter lim="800000"/>
          <a:headEnd/>
          <a:tailEnd/>
        </a:ln>
      </xdr:spPr>
    </xdr:pic>
    <xdr:clientData/>
  </xdr:oneCellAnchor>
  <xdr:oneCellAnchor>
    <xdr:from>
      <xdr:col>1</xdr:col>
      <xdr:colOff>1933575</xdr:colOff>
      <xdr:row>68</xdr:row>
      <xdr:rowOff>9525</xdr:rowOff>
    </xdr:from>
    <xdr:ext cx="0" cy="295275"/>
    <xdr:pic>
      <xdr:nvPicPr>
        <xdr:cNvPr id="2070" name="ctl00_logoimage" descr="Danfoss Logo"/>
        <xdr:cNvPicPr>
          <a:picLocks noChangeAspect="1" noChangeArrowheads="1"/>
        </xdr:cNvPicPr>
      </xdr:nvPicPr>
      <xdr:blipFill>
        <a:blip r:embed="rId1"/>
        <a:srcRect/>
        <a:stretch>
          <a:fillRect/>
        </a:stretch>
      </xdr:blipFill>
      <xdr:spPr>
        <a:xfrm>
          <a:off x="2619375" y="10163175"/>
          <a:ext cx="0" cy="295275"/>
        </a:xfrm>
        <a:prstGeom prst="rect">
          <a:avLst/>
        </a:prstGeom>
        <a:noFill/>
        <a:ln w="9525">
          <a:noFill/>
          <a:miter lim="800000"/>
          <a:headEnd/>
          <a:tailEnd/>
        </a:ln>
      </xdr:spPr>
    </xdr:pic>
    <xdr:clientData/>
  </xdr:oneCellAnchor>
  <xdr:oneCellAnchor>
    <xdr:from>
      <xdr:col>1</xdr:col>
      <xdr:colOff>1933575</xdr:colOff>
      <xdr:row>68</xdr:row>
      <xdr:rowOff>9525</xdr:rowOff>
    </xdr:from>
    <xdr:ext cx="0" cy="295275"/>
    <xdr:pic>
      <xdr:nvPicPr>
        <xdr:cNvPr id="2071" name="ctl00_logoimage" descr="Danfoss Logo"/>
        <xdr:cNvPicPr>
          <a:picLocks noChangeAspect="1" noChangeArrowheads="1"/>
        </xdr:cNvPicPr>
      </xdr:nvPicPr>
      <xdr:blipFill>
        <a:blip r:embed="rId1"/>
        <a:srcRect/>
        <a:stretch>
          <a:fillRect/>
        </a:stretch>
      </xdr:blipFill>
      <xdr:spPr>
        <a:xfrm>
          <a:off x="2619375" y="10163175"/>
          <a:ext cx="0" cy="295275"/>
        </a:xfrm>
        <a:prstGeom prst="rect">
          <a:avLst/>
        </a:prstGeom>
        <a:noFill/>
        <a:ln w="9525">
          <a:noFill/>
          <a:miter lim="800000"/>
          <a:headEnd/>
          <a:tailEnd/>
        </a:ln>
      </xdr:spPr>
    </xdr:pic>
    <xdr:clientData/>
  </xdr:oneCellAnchor>
  <xdr:oneCellAnchor>
    <xdr:from>
      <xdr:col>1</xdr:col>
      <xdr:colOff>1933575</xdr:colOff>
      <xdr:row>69</xdr:row>
      <xdr:rowOff>9525</xdr:rowOff>
    </xdr:from>
    <xdr:ext cx="0" cy="295275"/>
    <xdr:pic>
      <xdr:nvPicPr>
        <xdr:cNvPr id="2072" name="ctl00_logoimage" descr="Danfoss Logo"/>
        <xdr:cNvPicPr>
          <a:picLocks noChangeAspect="1" noChangeArrowheads="1"/>
        </xdr:cNvPicPr>
      </xdr:nvPicPr>
      <xdr:blipFill>
        <a:blip r:embed="rId1"/>
        <a:srcRect/>
        <a:stretch>
          <a:fillRect/>
        </a:stretch>
      </xdr:blipFill>
      <xdr:spPr>
        <a:xfrm>
          <a:off x="2619375" y="10306050"/>
          <a:ext cx="0" cy="295275"/>
        </a:xfrm>
        <a:prstGeom prst="rect">
          <a:avLst/>
        </a:prstGeom>
        <a:noFill/>
        <a:ln w="9525">
          <a:noFill/>
          <a:miter lim="800000"/>
          <a:headEnd/>
          <a:tailEnd/>
        </a:ln>
      </xdr:spPr>
    </xdr:pic>
    <xdr:clientData/>
  </xdr:oneCellAnchor>
  <xdr:oneCellAnchor>
    <xdr:from>
      <xdr:col>1</xdr:col>
      <xdr:colOff>1933575</xdr:colOff>
      <xdr:row>69</xdr:row>
      <xdr:rowOff>9525</xdr:rowOff>
    </xdr:from>
    <xdr:ext cx="0" cy="295275"/>
    <xdr:pic>
      <xdr:nvPicPr>
        <xdr:cNvPr id="2073" name="ctl00_logoimage" descr="Danfoss Logo"/>
        <xdr:cNvPicPr>
          <a:picLocks noChangeAspect="1" noChangeArrowheads="1"/>
        </xdr:cNvPicPr>
      </xdr:nvPicPr>
      <xdr:blipFill>
        <a:blip r:embed="rId1"/>
        <a:srcRect/>
        <a:stretch>
          <a:fillRect/>
        </a:stretch>
      </xdr:blipFill>
      <xdr:spPr>
        <a:xfrm>
          <a:off x="2619375" y="10306050"/>
          <a:ext cx="0" cy="295275"/>
        </a:xfrm>
        <a:prstGeom prst="rect">
          <a:avLst/>
        </a:prstGeom>
        <a:noFill/>
        <a:ln w="9525">
          <a:noFill/>
          <a:miter lim="800000"/>
          <a:headEnd/>
          <a:tailEnd/>
        </a:ln>
      </xdr:spPr>
    </xdr:pic>
    <xdr:clientData/>
  </xdr:oneCellAnchor>
  <xdr:oneCellAnchor>
    <xdr:from>
      <xdr:col>1</xdr:col>
      <xdr:colOff>1933575</xdr:colOff>
      <xdr:row>69</xdr:row>
      <xdr:rowOff>9525</xdr:rowOff>
    </xdr:from>
    <xdr:ext cx="0" cy="295275"/>
    <xdr:pic>
      <xdr:nvPicPr>
        <xdr:cNvPr id="2074" name="ctl00_logoimage" descr="Danfoss Logo"/>
        <xdr:cNvPicPr>
          <a:picLocks noChangeAspect="1" noChangeArrowheads="1"/>
        </xdr:cNvPicPr>
      </xdr:nvPicPr>
      <xdr:blipFill>
        <a:blip r:embed="rId1"/>
        <a:srcRect/>
        <a:stretch>
          <a:fillRect/>
        </a:stretch>
      </xdr:blipFill>
      <xdr:spPr>
        <a:xfrm>
          <a:off x="2619375" y="10306050"/>
          <a:ext cx="0" cy="295275"/>
        </a:xfrm>
        <a:prstGeom prst="rect">
          <a:avLst/>
        </a:prstGeom>
        <a:noFill/>
        <a:ln w="9525">
          <a:noFill/>
          <a:miter lim="800000"/>
          <a:headEnd/>
          <a:tailEnd/>
        </a:ln>
      </xdr:spPr>
    </xdr:pic>
    <xdr:clientData/>
  </xdr:oneCellAnchor>
  <xdr:oneCellAnchor>
    <xdr:from>
      <xdr:col>1</xdr:col>
      <xdr:colOff>1933575</xdr:colOff>
      <xdr:row>69</xdr:row>
      <xdr:rowOff>9525</xdr:rowOff>
    </xdr:from>
    <xdr:ext cx="0" cy="295275"/>
    <xdr:pic>
      <xdr:nvPicPr>
        <xdr:cNvPr id="2075" name="ctl00_logoimage" descr="Danfoss Logo"/>
        <xdr:cNvPicPr>
          <a:picLocks noChangeAspect="1" noChangeArrowheads="1"/>
        </xdr:cNvPicPr>
      </xdr:nvPicPr>
      <xdr:blipFill>
        <a:blip r:embed="rId1"/>
        <a:srcRect/>
        <a:stretch>
          <a:fillRect/>
        </a:stretch>
      </xdr:blipFill>
      <xdr:spPr>
        <a:xfrm>
          <a:off x="2619375" y="10306050"/>
          <a:ext cx="0" cy="295275"/>
        </a:xfrm>
        <a:prstGeom prst="rect">
          <a:avLst/>
        </a:prstGeom>
        <a:noFill/>
        <a:ln w="9525">
          <a:noFill/>
          <a:miter lim="800000"/>
          <a:headEnd/>
          <a:tailEnd/>
        </a:ln>
      </xdr:spPr>
    </xdr:pic>
    <xdr:clientData/>
  </xdr:oneCellAnchor>
  <xdr:oneCellAnchor>
    <xdr:from>
      <xdr:col>1</xdr:col>
      <xdr:colOff>1933575</xdr:colOff>
      <xdr:row>70</xdr:row>
      <xdr:rowOff>9525</xdr:rowOff>
    </xdr:from>
    <xdr:ext cx="0" cy="295275"/>
    <xdr:pic>
      <xdr:nvPicPr>
        <xdr:cNvPr id="2076" name="ctl00_logoimage" descr="Danfoss Logo"/>
        <xdr:cNvPicPr>
          <a:picLocks noChangeAspect="1" noChangeArrowheads="1"/>
        </xdr:cNvPicPr>
      </xdr:nvPicPr>
      <xdr:blipFill>
        <a:blip r:embed="rId1"/>
        <a:srcRect/>
        <a:stretch>
          <a:fillRect/>
        </a:stretch>
      </xdr:blipFill>
      <xdr:spPr>
        <a:xfrm>
          <a:off x="2619375" y="10448925"/>
          <a:ext cx="0" cy="295275"/>
        </a:xfrm>
        <a:prstGeom prst="rect">
          <a:avLst/>
        </a:prstGeom>
        <a:noFill/>
        <a:ln w="9525">
          <a:noFill/>
          <a:miter lim="800000"/>
          <a:headEnd/>
          <a:tailEnd/>
        </a:ln>
      </xdr:spPr>
    </xdr:pic>
    <xdr:clientData/>
  </xdr:oneCellAnchor>
  <xdr:oneCellAnchor>
    <xdr:from>
      <xdr:col>1</xdr:col>
      <xdr:colOff>1933575</xdr:colOff>
      <xdr:row>70</xdr:row>
      <xdr:rowOff>9525</xdr:rowOff>
    </xdr:from>
    <xdr:ext cx="0" cy="295275"/>
    <xdr:pic>
      <xdr:nvPicPr>
        <xdr:cNvPr id="2077" name="ctl00_logoimage" descr="Danfoss Logo"/>
        <xdr:cNvPicPr>
          <a:picLocks noChangeAspect="1" noChangeArrowheads="1"/>
        </xdr:cNvPicPr>
      </xdr:nvPicPr>
      <xdr:blipFill>
        <a:blip r:embed="rId1"/>
        <a:srcRect/>
        <a:stretch>
          <a:fillRect/>
        </a:stretch>
      </xdr:blipFill>
      <xdr:spPr>
        <a:xfrm>
          <a:off x="2619375" y="10448925"/>
          <a:ext cx="0" cy="295275"/>
        </a:xfrm>
        <a:prstGeom prst="rect">
          <a:avLst/>
        </a:prstGeom>
        <a:noFill/>
        <a:ln w="9525">
          <a:noFill/>
          <a:miter lim="800000"/>
          <a:headEnd/>
          <a:tailEnd/>
        </a:ln>
      </xdr:spPr>
    </xdr:pic>
    <xdr:clientData/>
  </xdr:oneCellAnchor>
  <xdr:oneCellAnchor>
    <xdr:from>
      <xdr:col>1</xdr:col>
      <xdr:colOff>1933575</xdr:colOff>
      <xdr:row>70</xdr:row>
      <xdr:rowOff>9525</xdr:rowOff>
    </xdr:from>
    <xdr:ext cx="0" cy="295275"/>
    <xdr:pic>
      <xdr:nvPicPr>
        <xdr:cNvPr id="2078" name="ctl00_logoimage" descr="Danfoss Logo"/>
        <xdr:cNvPicPr>
          <a:picLocks noChangeAspect="1" noChangeArrowheads="1"/>
        </xdr:cNvPicPr>
      </xdr:nvPicPr>
      <xdr:blipFill>
        <a:blip r:embed="rId1"/>
        <a:srcRect/>
        <a:stretch>
          <a:fillRect/>
        </a:stretch>
      </xdr:blipFill>
      <xdr:spPr>
        <a:xfrm>
          <a:off x="2619375" y="10448925"/>
          <a:ext cx="0" cy="295275"/>
        </a:xfrm>
        <a:prstGeom prst="rect">
          <a:avLst/>
        </a:prstGeom>
        <a:noFill/>
        <a:ln w="9525">
          <a:noFill/>
          <a:miter lim="800000"/>
          <a:headEnd/>
          <a:tailEnd/>
        </a:ln>
      </xdr:spPr>
    </xdr:pic>
    <xdr:clientData/>
  </xdr:oneCellAnchor>
  <xdr:oneCellAnchor>
    <xdr:from>
      <xdr:col>1</xdr:col>
      <xdr:colOff>1933575</xdr:colOff>
      <xdr:row>70</xdr:row>
      <xdr:rowOff>9525</xdr:rowOff>
    </xdr:from>
    <xdr:ext cx="0" cy="295275"/>
    <xdr:pic>
      <xdr:nvPicPr>
        <xdr:cNvPr id="2079" name="ctl00_logoimage" descr="Danfoss Logo"/>
        <xdr:cNvPicPr>
          <a:picLocks noChangeAspect="1" noChangeArrowheads="1"/>
        </xdr:cNvPicPr>
      </xdr:nvPicPr>
      <xdr:blipFill>
        <a:blip r:embed="rId1"/>
        <a:srcRect/>
        <a:stretch>
          <a:fillRect/>
        </a:stretch>
      </xdr:blipFill>
      <xdr:spPr>
        <a:xfrm>
          <a:off x="2619375" y="10448925"/>
          <a:ext cx="0" cy="295275"/>
        </a:xfrm>
        <a:prstGeom prst="rect">
          <a:avLst/>
        </a:prstGeom>
        <a:noFill/>
        <a:ln w="9525">
          <a:noFill/>
          <a:miter lim="800000"/>
          <a:headEnd/>
          <a:tailEnd/>
        </a:ln>
      </xdr:spPr>
    </xdr:pic>
    <xdr:clientData/>
  </xdr:oneCellAnchor>
  <xdr:oneCellAnchor>
    <xdr:from>
      <xdr:col>1</xdr:col>
      <xdr:colOff>1933575</xdr:colOff>
      <xdr:row>71</xdr:row>
      <xdr:rowOff>0</xdr:rowOff>
    </xdr:from>
    <xdr:ext cx="0" cy="295275"/>
    <xdr:pic>
      <xdr:nvPicPr>
        <xdr:cNvPr id="2080" name="ctl00_logoimage" descr="Danfoss Logo"/>
        <xdr:cNvPicPr>
          <a:picLocks noChangeAspect="1" noChangeArrowheads="1"/>
        </xdr:cNvPicPr>
      </xdr:nvPicPr>
      <xdr:blipFill>
        <a:blip r:embed="rId1"/>
        <a:srcRect/>
        <a:stretch>
          <a:fillRect/>
        </a:stretch>
      </xdr:blipFill>
      <xdr:spPr>
        <a:xfrm>
          <a:off x="2619375" y="10617200"/>
          <a:ext cx="0" cy="295275"/>
        </a:xfrm>
        <a:prstGeom prst="rect">
          <a:avLst/>
        </a:prstGeom>
        <a:noFill/>
        <a:ln w="9525">
          <a:noFill/>
          <a:miter lim="800000"/>
          <a:headEnd/>
          <a:tailEnd/>
        </a:ln>
      </xdr:spPr>
    </xdr:pic>
    <xdr:clientData/>
  </xdr:oneCellAnchor>
  <xdr:oneCellAnchor>
    <xdr:from>
      <xdr:col>1</xdr:col>
      <xdr:colOff>1933575</xdr:colOff>
      <xdr:row>71</xdr:row>
      <xdr:rowOff>0</xdr:rowOff>
    </xdr:from>
    <xdr:ext cx="0" cy="295275"/>
    <xdr:pic>
      <xdr:nvPicPr>
        <xdr:cNvPr id="2081" name="ctl00_logoimage" descr="Danfoss Logo"/>
        <xdr:cNvPicPr>
          <a:picLocks noChangeAspect="1" noChangeArrowheads="1"/>
        </xdr:cNvPicPr>
      </xdr:nvPicPr>
      <xdr:blipFill>
        <a:blip r:embed="rId1"/>
        <a:srcRect/>
        <a:stretch>
          <a:fillRect/>
        </a:stretch>
      </xdr:blipFill>
      <xdr:spPr>
        <a:xfrm>
          <a:off x="2619375" y="10617200"/>
          <a:ext cx="0" cy="295275"/>
        </a:xfrm>
        <a:prstGeom prst="rect">
          <a:avLst/>
        </a:prstGeom>
        <a:noFill/>
        <a:ln w="9525">
          <a:noFill/>
          <a:miter lim="800000"/>
          <a:headEnd/>
          <a:tailEnd/>
        </a:ln>
      </xdr:spPr>
    </xdr:pic>
    <xdr:clientData/>
  </xdr:oneCellAnchor>
  <xdr:oneCellAnchor>
    <xdr:from>
      <xdr:col>1</xdr:col>
      <xdr:colOff>1933575</xdr:colOff>
      <xdr:row>71</xdr:row>
      <xdr:rowOff>0</xdr:rowOff>
    </xdr:from>
    <xdr:ext cx="0" cy="295275"/>
    <xdr:pic>
      <xdr:nvPicPr>
        <xdr:cNvPr id="2082" name="ctl00_logoimage" descr="Danfoss Logo"/>
        <xdr:cNvPicPr>
          <a:picLocks noChangeAspect="1" noChangeArrowheads="1"/>
        </xdr:cNvPicPr>
      </xdr:nvPicPr>
      <xdr:blipFill>
        <a:blip r:embed="rId1"/>
        <a:srcRect/>
        <a:stretch>
          <a:fillRect/>
        </a:stretch>
      </xdr:blipFill>
      <xdr:spPr>
        <a:xfrm>
          <a:off x="2619375" y="10617200"/>
          <a:ext cx="0" cy="295275"/>
        </a:xfrm>
        <a:prstGeom prst="rect">
          <a:avLst/>
        </a:prstGeom>
        <a:noFill/>
        <a:ln w="9525">
          <a:noFill/>
          <a:miter lim="800000"/>
          <a:headEnd/>
          <a:tailEnd/>
        </a:ln>
      </xdr:spPr>
    </xdr:pic>
    <xdr:clientData/>
  </xdr:oneCellAnchor>
  <xdr:oneCellAnchor>
    <xdr:from>
      <xdr:col>1</xdr:col>
      <xdr:colOff>1933575</xdr:colOff>
      <xdr:row>71</xdr:row>
      <xdr:rowOff>0</xdr:rowOff>
    </xdr:from>
    <xdr:ext cx="0" cy="295275"/>
    <xdr:pic>
      <xdr:nvPicPr>
        <xdr:cNvPr id="2083" name="ctl00_logoimage" descr="Danfoss Logo"/>
        <xdr:cNvPicPr>
          <a:picLocks noChangeAspect="1" noChangeArrowheads="1"/>
        </xdr:cNvPicPr>
      </xdr:nvPicPr>
      <xdr:blipFill>
        <a:blip r:embed="rId1"/>
        <a:srcRect/>
        <a:stretch>
          <a:fillRect/>
        </a:stretch>
      </xdr:blipFill>
      <xdr:spPr>
        <a:xfrm>
          <a:off x="2619375" y="10617200"/>
          <a:ext cx="0" cy="295275"/>
        </a:xfrm>
        <a:prstGeom prst="rect">
          <a:avLst/>
        </a:prstGeom>
        <a:noFill/>
        <a:ln w="9525">
          <a:noFill/>
          <a:miter lim="800000"/>
          <a:headEnd/>
          <a:tailEnd/>
        </a:ln>
      </xdr:spPr>
    </xdr:pic>
    <xdr:clientData/>
  </xdr:oneCellAnchor>
  <xdr:oneCellAnchor>
    <xdr:from>
      <xdr:col>1</xdr:col>
      <xdr:colOff>1933575</xdr:colOff>
      <xdr:row>71</xdr:row>
      <xdr:rowOff>9525</xdr:rowOff>
    </xdr:from>
    <xdr:ext cx="0" cy="295275"/>
    <xdr:pic>
      <xdr:nvPicPr>
        <xdr:cNvPr id="2084" name="ctl00_logoimage" descr="Danfoss Logo"/>
        <xdr:cNvPicPr>
          <a:picLocks noChangeAspect="1" noChangeArrowheads="1"/>
        </xdr:cNvPicPr>
      </xdr:nvPicPr>
      <xdr:blipFill>
        <a:blip r:embed="rId1"/>
        <a:srcRect/>
        <a:stretch>
          <a:fillRect/>
        </a:stretch>
      </xdr:blipFill>
      <xdr:spPr>
        <a:xfrm>
          <a:off x="2619375" y="10626725"/>
          <a:ext cx="0" cy="295275"/>
        </a:xfrm>
        <a:prstGeom prst="rect">
          <a:avLst/>
        </a:prstGeom>
        <a:noFill/>
        <a:ln w="9525">
          <a:noFill/>
          <a:miter lim="800000"/>
          <a:headEnd/>
          <a:tailEnd/>
        </a:ln>
      </xdr:spPr>
    </xdr:pic>
    <xdr:clientData/>
  </xdr:oneCellAnchor>
  <xdr:oneCellAnchor>
    <xdr:from>
      <xdr:col>1</xdr:col>
      <xdr:colOff>1933575</xdr:colOff>
      <xdr:row>71</xdr:row>
      <xdr:rowOff>9525</xdr:rowOff>
    </xdr:from>
    <xdr:ext cx="0" cy="295275"/>
    <xdr:pic>
      <xdr:nvPicPr>
        <xdr:cNvPr id="2085" name="ctl00_logoimage" descr="Danfoss Logo"/>
        <xdr:cNvPicPr>
          <a:picLocks noChangeAspect="1" noChangeArrowheads="1"/>
        </xdr:cNvPicPr>
      </xdr:nvPicPr>
      <xdr:blipFill>
        <a:blip r:embed="rId1"/>
        <a:srcRect/>
        <a:stretch>
          <a:fillRect/>
        </a:stretch>
      </xdr:blipFill>
      <xdr:spPr>
        <a:xfrm>
          <a:off x="2619375" y="10626725"/>
          <a:ext cx="0" cy="295275"/>
        </a:xfrm>
        <a:prstGeom prst="rect">
          <a:avLst/>
        </a:prstGeom>
        <a:noFill/>
        <a:ln w="9525">
          <a:noFill/>
          <a:miter lim="800000"/>
          <a:headEnd/>
          <a:tailEnd/>
        </a:ln>
      </xdr:spPr>
    </xdr:pic>
    <xdr:clientData/>
  </xdr:oneCellAnchor>
  <xdr:oneCellAnchor>
    <xdr:from>
      <xdr:col>1</xdr:col>
      <xdr:colOff>1933575</xdr:colOff>
      <xdr:row>71</xdr:row>
      <xdr:rowOff>9525</xdr:rowOff>
    </xdr:from>
    <xdr:ext cx="0" cy="295275"/>
    <xdr:pic>
      <xdr:nvPicPr>
        <xdr:cNvPr id="2086" name="ctl00_logoimage" descr="Danfoss Logo"/>
        <xdr:cNvPicPr>
          <a:picLocks noChangeAspect="1" noChangeArrowheads="1"/>
        </xdr:cNvPicPr>
      </xdr:nvPicPr>
      <xdr:blipFill>
        <a:blip r:embed="rId1"/>
        <a:srcRect/>
        <a:stretch>
          <a:fillRect/>
        </a:stretch>
      </xdr:blipFill>
      <xdr:spPr>
        <a:xfrm>
          <a:off x="2619375" y="10626725"/>
          <a:ext cx="0" cy="295275"/>
        </a:xfrm>
        <a:prstGeom prst="rect">
          <a:avLst/>
        </a:prstGeom>
        <a:noFill/>
        <a:ln w="9525">
          <a:noFill/>
          <a:miter lim="800000"/>
          <a:headEnd/>
          <a:tailEnd/>
        </a:ln>
      </xdr:spPr>
    </xdr:pic>
    <xdr:clientData/>
  </xdr:oneCellAnchor>
  <xdr:oneCellAnchor>
    <xdr:from>
      <xdr:col>1</xdr:col>
      <xdr:colOff>1933575</xdr:colOff>
      <xdr:row>71</xdr:row>
      <xdr:rowOff>9525</xdr:rowOff>
    </xdr:from>
    <xdr:ext cx="0" cy="295275"/>
    <xdr:pic>
      <xdr:nvPicPr>
        <xdr:cNvPr id="2087" name="ctl00_logoimage" descr="Danfoss Logo"/>
        <xdr:cNvPicPr>
          <a:picLocks noChangeAspect="1" noChangeArrowheads="1"/>
        </xdr:cNvPicPr>
      </xdr:nvPicPr>
      <xdr:blipFill>
        <a:blip r:embed="rId1"/>
        <a:srcRect/>
        <a:stretch>
          <a:fillRect/>
        </a:stretch>
      </xdr:blipFill>
      <xdr:spPr>
        <a:xfrm>
          <a:off x="2619375" y="10626725"/>
          <a:ext cx="0" cy="295275"/>
        </a:xfrm>
        <a:prstGeom prst="rect">
          <a:avLst/>
        </a:prstGeom>
        <a:noFill/>
        <a:ln w="9525">
          <a:noFill/>
          <a:miter lim="800000"/>
          <a:headEnd/>
          <a:tailEnd/>
        </a:ln>
      </xdr:spPr>
    </xdr:pic>
    <xdr:clientData/>
  </xdr:oneCellAnchor>
  <xdr:oneCellAnchor>
    <xdr:from>
      <xdr:col>1</xdr:col>
      <xdr:colOff>1933575</xdr:colOff>
      <xdr:row>72</xdr:row>
      <xdr:rowOff>9525</xdr:rowOff>
    </xdr:from>
    <xdr:ext cx="0" cy="295275"/>
    <xdr:pic>
      <xdr:nvPicPr>
        <xdr:cNvPr id="2088" name="ctl00_logoimage" descr="Danfoss Logo"/>
        <xdr:cNvPicPr>
          <a:picLocks noChangeAspect="1" noChangeArrowheads="1"/>
        </xdr:cNvPicPr>
      </xdr:nvPicPr>
      <xdr:blipFill>
        <a:blip r:embed="rId1"/>
        <a:srcRect/>
        <a:stretch>
          <a:fillRect/>
        </a:stretch>
      </xdr:blipFill>
      <xdr:spPr>
        <a:xfrm>
          <a:off x="2619375" y="10917555"/>
          <a:ext cx="0" cy="295275"/>
        </a:xfrm>
        <a:prstGeom prst="rect">
          <a:avLst/>
        </a:prstGeom>
        <a:noFill/>
        <a:ln w="9525">
          <a:noFill/>
          <a:miter lim="800000"/>
          <a:headEnd/>
          <a:tailEnd/>
        </a:ln>
      </xdr:spPr>
    </xdr:pic>
    <xdr:clientData/>
  </xdr:oneCellAnchor>
  <xdr:oneCellAnchor>
    <xdr:from>
      <xdr:col>1</xdr:col>
      <xdr:colOff>1933575</xdr:colOff>
      <xdr:row>72</xdr:row>
      <xdr:rowOff>9525</xdr:rowOff>
    </xdr:from>
    <xdr:ext cx="0" cy="295275"/>
    <xdr:pic>
      <xdr:nvPicPr>
        <xdr:cNvPr id="2089" name="ctl00_logoimage" descr="Danfoss Logo"/>
        <xdr:cNvPicPr>
          <a:picLocks noChangeAspect="1" noChangeArrowheads="1"/>
        </xdr:cNvPicPr>
      </xdr:nvPicPr>
      <xdr:blipFill>
        <a:blip r:embed="rId1"/>
        <a:srcRect/>
        <a:stretch>
          <a:fillRect/>
        </a:stretch>
      </xdr:blipFill>
      <xdr:spPr>
        <a:xfrm>
          <a:off x="2619375" y="10917555"/>
          <a:ext cx="0" cy="295275"/>
        </a:xfrm>
        <a:prstGeom prst="rect">
          <a:avLst/>
        </a:prstGeom>
        <a:noFill/>
        <a:ln w="9525">
          <a:noFill/>
          <a:miter lim="800000"/>
          <a:headEnd/>
          <a:tailEnd/>
        </a:ln>
      </xdr:spPr>
    </xdr:pic>
    <xdr:clientData/>
  </xdr:oneCellAnchor>
  <xdr:oneCellAnchor>
    <xdr:from>
      <xdr:col>1</xdr:col>
      <xdr:colOff>1933575</xdr:colOff>
      <xdr:row>72</xdr:row>
      <xdr:rowOff>9525</xdr:rowOff>
    </xdr:from>
    <xdr:ext cx="0" cy="295275"/>
    <xdr:pic>
      <xdr:nvPicPr>
        <xdr:cNvPr id="2090" name="ctl00_logoimage" descr="Danfoss Logo"/>
        <xdr:cNvPicPr>
          <a:picLocks noChangeAspect="1" noChangeArrowheads="1"/>
        </xdr:cNvPicPr>
      </xdr:nvPicPr>
      <xdr:blipFill>
        <a:blip r:embed="rId1"/>
        <a:srcRect/>
        <a:stretch>
          <a:fillRect/>
        </a:stretch>
      </xdr:blipFill>
      <xdr:spPr>
        <a:xfrm>
          <a:off x="2619375" y="10917555"/>
          <a:ext cx="0" cy="295275"/>
        </a:xfrm>
        <a:prstGeom prst="rect">
          <a:avLst/>
        </a:prstGeom>
        <a:noFill/>
        <a:ln w="9525">
          <a:noFill/>
          <a:miter lim="800000"/>
          <a:headEnd/>
          <a:tailEnd/>
        </a:ln>
      </xdr:spPr>
    </xdr:pic>
    <xdr:clientData/>
  </xdr:oneCellAnchor>
  <xdr:oneCellAnchor>
    <xdr:from>
      <xdr:col>1</xdr:col>
      <xdr:colOff>1933575</xdr:colOff>
      <xdr:row>72</xdr:row>
      <xdr:rowOff>9525</xdr:rowOff>
    </xdr:from>
    <xdr:ext cx="0" cy="295275"/>
    <xdr:pic>
      <xdr:nvPicPr>
        <xdr:cNvPr id="2091" name="ctl00_logoimage" descr="Danfoss Logo"/>
        <xdr:cNvPicPr>
          <a:picLocks noChangeAspect="1" noChangeArrowheads="1"/>
        </xdr:cNvPicPr>
      </xdr:nvPicPr>
      <xdr:blipFill>
        <a:blip r:embed="rId1"/>
        <a:srcRect/>
        <a:stretch>
          <a:fillRect/>
        </a:stretch>
      </xdr:blipFill>
      <xdr:spPr>
        <a:xfrm>
          <a:off x="2619375" y="10917555"/>
          <a:ext cx="0" cy="295275"/>
        </a:xfrm>
        <a:prstGeom prst="rect">
          <a:avLst/>
        </a:prstGeom>
        <a:noFill/>
        <a:ln w="9525">
          <a:noFill/>
          <a:miter lim="800000"/>
          <a:headEnd/>
          <a:tailEnd/>
        </a:ln>
      </xdr:spPr>
    </xdr:pic>
    <xdr:clientData/>
  </xdr:oneCellAnchor>
  <xdr:oneCellAnchor>
    <xdr:from>
      <xdr:col>1</xdr:col>
      <xdr:colOff>1933575</xdr:colOff>
      <xdr:row>73</xdr:row>
      <xdr:rowOff>9525</xdr:rowOff>
    </xdr:from>
    <xdr:ext cx="0" cy="295275"/>
    <xdr:pic>
      <xdr:nvPicPr>
        <xdr:cNvPr id="2092" name="ctl00_logoimage" descr="Danfoss Logo"/>
        <xdr:cNvPicPr>
          <a:picLocks noChangeAspect="1" noChangeArrowheads="1"/>
        </xdr:cNvPicPr>
      </xdr:nvPicPr>
      <xdr:blipFill>
        <a:blip r:embed="rId1"/>
        <a:srcRect/>
        <a:stretch>
          <a:fillRect/>
        </a:stretch>
      </xdr:blipFill>
      <xdr:spPr>
        <a:xfrm>
          <a:off x="2619375" y="11208385"/>
          <a:ext cx="0" cy="295275"/>
        </a:xfrm>
        <a:prstGeom prst="rect">
          <a:avLst/>
        </a:prstGeom>
        <a:noFill/>
        <a:ln w="9525">
          <a:noFill/>
          <a:miter lim="800000"/>
          <a:headEnd/>
          <a:tailEnd/>
        </a:ln>
      </xdr:spPr>
    </xdr:pic>
    <xdr:clientData/>
  </xdr:oneCellAnchor>
  <xdr:oneCellAnchor>
    <xdr:from>
      <xdr:col>1</xdr:col>
      <xdr:colOff>1933575</xdr:colOff>
      <xdr:row>73</xdr:row>
      <xdr:rowOff>9525</xdr:rowOff>
    </xdr:from>
    <xdr:ext cx="0" cy="295275"/>
    <xdr:pic>
      <xdr:nvPicPr>
        <xdr:cNvPr id="2093" name="ctl00_logoimage" descr="Danfoss Logo"/>
        <xdr:cNvPicPr>
          <a:picLocks noChangeAspect="1" noChangeArrowheads="1"/>
        </xdr:cNvPicPr>
      </xdr:nvPicPr>
      <xdr:blipFill>
        <a:blip r:embed="rId1"/>
        <a:srcRect/>
        <a:stretch>
          <a:fillRect/>
        </a:stretch>
      </xdr:blipFill>
      <xdr:spPr>
        <a:xfrm>
          <a:off x="2619375" y="11208385"/>
          <a:ext cx="0" cy="295275"/>
        </a:xfrm>
        <a:prstGeom prst="rect">
          <a:avLst/>
        </a:prstGeom>
        <a:noFill/>
        <a:ln w="9525">
          <a:noFill/>
          <a:miter lim="800000"/>
          <a:headEnd/>
          <a:tailEnd/>
        </a:ln>
      </xdr:spPr>
    </xdr:pic>
    <xdr:clientData/>
  </xdr:oneCellAnchor>
  <xdr:oneCellAnchor>
    <xdr:from>
      <xdr:col>1</xdr:col>
      <xdr:colOff>1933575</xdr:colOff>
      <xdr:row>73</xdr:row>
      <xdr:rowOff>9525</xdr:rowOff>
    </xdr:from>
    <xdr:ext cx="0" cy="295275"/>
    <xdr:pic>
      <xdr:nvPicPr>
        <xdr:cNvPr id="2094" name="ctl00_logoimage" descr="Danfoss Logo"/>
        <xdr:cNvPicPr>
          <a:picLocks noChangeAspect="1" noChangeArrowheads="1"/>
        </xdr:cNvPicPr>
      </xdr:nvPicPr>
      <xdr:blipFill>
        <a:blip r:embed="rId1"/>
        <a:srcRect/>
        <a:stretch>
          <a:fillRect/>
        </a:stretch>
      </xdr:blipFill>
      <xdr:spPr>
        <a:xfrm>
          <a:off x="2619375" y="11208385"/>
          <a:ext cx="0" cy="295275"/>
        </a:xfrm>
        <a:prstGeom prst="rect">
          <a:avLst/>
        </a:prstGeom>
        <a:noFill/>
        <a:ln w="9525">
          <a:noFill/>
          <a:miter lim="800000"/>
          <a:headEnd/>
          <a:tailEnd/>
        </a:ln>
      </xdr:spPr>
    </xdr:pic>
    <xdr:clientData/>
  </xdr:oneCellAnchor>
  <xdr:oneCellAnchor>
    <xdr:from>
      <xdr:col>1</xdr:col>
      <xdr:colOff>1933575</xdr:colOff>
      <xdr:row>73</xdr:row>
      <xdr:rowOff>9525</xdr:rowOff>
    </xdr:from>
    <xdr:ext cx="0" cy="295275"/>
    <xdr:pic>
      <xdr:nvPicPr>
        <xdr:cNvPr id="2095" name="ctl00_logoimage" descr="Danfoss Logo"/>
        <xdr:cNvPicPr>
          <a:picLocks noChangeAspect="1" noChangeArrowheads="1"/>
        </xdr:cNvPicPr>
      </xdr:nvPicPr>
      <xdr:blipFill>
        <a:blip r:embed="rId1"/>
        <a:srcRect/>
        <a:stretch>
          <a:fillRect/>
        </a:stretch>
      </xdr:blipFill>
      <xdr:spPr>
        <a:xfrm>
          <a:off x="2619375" y="11208385"/>
          <a:ext cx="0" cy="295275"/>
        </a:xfrm>
        <a:prstGeom prst="rect">
          <a:avLst/>
        </a:prstGeom>
        <a:noFill/>
        <a:ln w="9525">
          <a:noFill/>
          <a:miter lim="800000"/>
          <a:headEnd/>
          <a:tailEnd/>
        </a:ln>
      </xdr:spPr>
    </xdr:pic>
    <xdr:clientData/>
  </xdr:oneCellAnchor>
  <xdr:oneCellAnchor>
    <xdr:from>
      <xdr:col>1</xdr:col>
      <xdr:colOff>1933575</xdr:colOff>
      <xdr:row>74</xdr:row>
      <xdr:rowOff>9525</xdr:rowOff>
    </xdr:from>
    <xdr:ext cx="0" cy="295275"/>
    <xdr:pic>
      <xdr:nvPicPr>
        <xdr:cNvPr id="2096" name="ctl00_logoimage" descr="Danfoss Logo"/>
        <xdr:cNvPicPr>
          <a:picLocks noChangeAspect="1" noChangeArrowheads="1"/>
        </xdr:cNvPicPr>
      </xdr:nvPicPr>
      <xdr:blipFill>
        <a:blip r:embed="rId1"/>
        <a:srcRect/>
        <a:stretch>
          <a:fillRect/>
        </a:stretch>
      </xdr:blipFill>
      <xdr:spPr>
        <a:xfrm>
          <a:off x="2619375" y="11499215"/>
          <a:ext cx="0" cy="295275"/>
        </a:xfrm>
        <a:prstGeom prst="rect">
          <a:avLst/>
        </a:prstGeom>
        <a:noFill/>
        <a:ln w="9525">
          <a:noFill/>
          <a:miter lim="800000"/>
          <a:headEnd/>
          <a:tailEnd/>
        </a:ln>
      </xdr:spPr>
    </xdr:pic>
    <xdr:clientData/>
  </xdr:oneCellAnchor>
  <xdr:oneCellAnchor>
    <xdr:from>
      <xdr:col>1</xdr:col>
      <xdr:colOff>1933575</xdr:colOff>
      <xdr:row>74</xdr:row>
      <xdr:rowOff>9525</xdr:rowOff>
    </xdr:from>
    <xdr:ext cx="0" cy="295275"/>
    <xdr:pic>
      <xdr:nvPicPr>
        <xdr:cNvPr id="2097" name="ctl00_logoimage" descr="Danfoss Logo"/>
        <xdr:cNvPicPr>
          <a:picLocks noChangeAspect="1" noChangeArrowheads="1"/>
        </xdr:cNvPicPr>
      </xdr:nvPicPr>
      <xdr:blipFill>
        <a:blip r:embed="rId1"/>
        <a:srcRect/>
        <a:stretch>
          <a:fillRect/>
        </a:stretch>
      </xdr:blipFill>
      <xdr:spPr>
        <a:xfrm>
          <a:off x="2619375" y="11499215"/>
          <a:ext cx="0" cy="295275"/>
        </a:xfrm>
        <a:prstGeom prst="rect">
          <a:avLst/>
        </a:prstGeom>
        <a:noFill/>
        <a:ln w="9525">
          <a:noFill/>
          <a:miter lim="800000"/>
          <a:headEnd/>
          <a:tailEnd/>
        </a:ln>
      </xdr:spPr>
    </xdr:pic>
    <xdr:clientData/>
  </xdr:oneCellAnchor>
  <xdr:oneCellAnchor>
    <xdr:from>
      <xdr:col>1</xdr:col>
      <xdr:colOff>1933575</xdr:colOff>
      <xdr:row>74</xdr:row>
      <xdr:rowOff>9525</xdr:rowOff>
    </xdr:from>
    <xdr:ext cx="0" cy="295275"/>
    <xdr:pic>
      <xdr:nvPicPr>
        <xdr:cNvPr id="2098" name="ctl00_logoimage" descr="Danfoss Logo"/>
        <xdr:cNvPicPr>
          <a:picLocks noChangeAspect="1" noChangeArrowheads="1"/>
        </xdr:cNvPicPr>
      </xdr:nvPicPr>
      <xdr:blipFill>
        <a:blip r:embed="rId1"/>
        <a:srcRect/>
        <a:stretch>
          <a:fillRect/>
        </a:stretch>
      </xdr:blipFill>
      <xdr:spPr>
        <a:xfrm>
          <a:off x="2619375" y="11499215"/>
          <a:ext cx="0" cy="295275"/>
        </a:xfrm>
        <a:prstGeom prst="rect">
          <a:avLst/>
        </a:prstGeom>
        <a:noFill/>
        <a:ln w="9525">
          <a:noFill/>
          <a:miter lim="800000"/>
          <a:headEnd/>
          <a:tailEnd/>
        </a:ln>
      </xdr:spPr>
    </xdr:pic>
    <xdr:clientData/>
  </xdr:oneCellAnchor>
  <xdr:oneCellAnchor>
    <xdr:from>
      <xdr:col>1</xdr:col>
      <xdr:colOff>1933575</xdr:colOff>
      <xdr:row>74</xdr:row>
      <xdr:rowOff>9525</xdr:rowOff>
    </xdr:from>
    <xdr:ext cx="0" cy="295275"/>
    <xdr:pic>
      <xdr:nvPicPr>
        <xdr:cNvPr id="2099" name="ctl00_logoimage" descr="Danfoss Logo"/>
        <xdr:cNvPicPr>
          <a:picLocks noChangeAspect="1" noChangeArrowheads="1"/>
        </xdr:cNvPicPr>
      </xdr:nvPicPr>
      <xdr:blipFill>
        <a:blip r:embed="rId1"/>
        <a:srcRect/>
        <a:stretch>
          <a:fillRect/>
        </a:stretch>
      </xdr:blipFill>
      <xdr:spPr>
        <a:xfrm>
          <a:off x="2619375" y="11499215"/>
          <a:ext cx="0" cy="295275"/>
        </a:xfrm>
        <a:prstGeom prst="rect">
          <a:avLst/>
        </a:prstGeom>
        <a:noFill/>
        <a:ln w="9525">
          <a:noFill/>
          <a:miter lim="800000"/>
          <a:headEnd/>
          <a:tailEnd/>
        </a:ln>
      </xdr:spPr>
    </xdr:pic>
    <xdr:clientData/>
  </xdr:oneCellAnchor>
  <xdr:oneCellAnchor>
    <xdr:from>
      <xdr:col>1</xdr:col>
      <xdr:colOff>1933575</xdr:colOff>
      <xdr:row>75</xdr:row>
      <xdr:rowOff>9525</xdr:rowOff>
    </xdr:from>
    <xdr:ext cx="0" cy="295275"/>
    <xdr:pic>
      <xdr:nvPicPr>
        <xdr:cNvPr id="2100" name="ctl00_logoimage" descr="Danfoss Logo"/>
        <xdr:cNvPicPr>
          <a:picLocks noChangeAspect="1" noChangeArrowheads="1"/>
        </xdr:cNvPicPr>
      </xdr:nvPicPr>
      <xdr:blipFill>
        <a:blip r:embed="rId1"/>
        <a:srcRect/>
        <a:stretch>
          <a:fillRect/>
        </a:stretch>
      </xdr:blipFill>
      <xdr:spPr>
        <a:xfrm>
          <a:off x="2619375" y="11790045"/>
          <a:ext cx="0" cy="295275"/>
        </a:xfrm>
        <a:prstGeom prst="rect">
          <a:avLst/>
        </a:prstGeom>
        <a:noFill/>
        <a:ln w="9525">
          <a:noFill/>
          <a:miter lim="800000"/>
          <a:headEnd/>
          <a:tailEnd/>
        </a:ln>
      </xdr:spPr>
    </xdr:pic>
    <xdr:clientData/>
  </xdr:oneCellAnchor>
  <xdr:oneCellAnchor>
    <xdr:from>
      <xdr:col>1</xdr:col>
      <xdr:colOff>1933575</xdr:colOff>
      <xdr:row>75</xdr:row>
      <xdr:rowOff>9525</xdr:rowOff>
    </xdr:from>
    <xdr:ext cx="0" cy="295275"/>
    <xdr:pic>
      <xdr:nvPicPr>
        <xdr:cNvPr id="2101" name="ctl00_logoimage" descr="Danfoss Logo"/>
        <xdr:cNvPicPr>
          <a:picLocks noChangeAspect="1" noChangeArrowheads="1"/>
        </xdr:cNvPicPr>
      </xdr:nvPicPr>
      <xdr:blipFill>
        <a:blip r:embed="rId1"/>
        <a:srcRect/>
        <a:stretch>
          <a:fillRect/>
        </a:stretch>
      </xdr:blipFill>
      <xdr:spPr>
        <a:xfrm>
          <a:off x="2619375" y="11790045"/>
          <a:ext cx="0" cy="295275"/>
        </a:xfrm>
        <a:prstGeom prst="rect">
          <a:avLst/>
        </a:prstGeom>
        <a:noFill/>
        <a:ln w="9525">
          <a:noFill/>
          <a:miter lim="800000"/>
          <a:headEnd/>
          <a:tailEnd/>
        </a:ln>
      </xdr:spPr>
    </xdr:pic>
    <xdr:clientData/>
  </xdr:oneCellAnchor>
  <xdr:oneCellAnchor>
    <xdr:from>
      <xdr:col>1</xdr:col>
      <xdr:colOff>1933575</xdr:colOff>
      <xdr:row>75</xdr:row>
      <xdr:rowOff>9525</xdr:rowOff>
    </xdr:from>
    <xdr:ext cx="0" cy="295275"/>
    <xdr:pic>
      <xdr:nvPicPr>
        <xdr:cNvPr id="2102" name="ctl00_logoimage" descr="Danfoss Logo"/>
        <xdr:cNvPicPr>
          <a:picLocks noChangeAspect="1" noChangeArrowheads="1"/>
        </xdr:cNvPicPr>
      </xdr:nvPicPr>
      <xdr:blipFill>
        <a:blip r:embed="rId1"/>
        <a:srcRect/>
        <a:stretch>
          <a:fillRect/>
        </a:stretch>
      </xdr:blipFill>
      <xdr:spPr>
        <a:xfrm>
          <a:off x="2619375" y="11790045"/>
          <a:ext cx="0" cy="295275"/>
        </a:xfrm>
        <a:prstGeom prst="rect">
          <a:avLst/>
        </a:prstGeom>
        <a:noFill/>
        <a:ln w="9525">
          <a:noFill/>
          <a:miter lim="800000"/>
          <a:headEnd/>
          <a:tailEnd/>
        </a:ln>
      </xdr:spPr>
    </xdr:pic>
    <xdr:clientData/>
  </xdr:oneCellAnchor>
  <xdr:oneCellAnchor>
    <xdr:from>
      <xdr:col>1</xdr:col>
      <xdr:colOff>1933575</xdr:colOff>
      <xdr:row>75</xdr:row>
      <xdr:rowOff>9525</xdr:rowOff>
    </xdr:from>
    <xdr:ext cx="0" cy="295275"/>
    <xdr:pic>
      <xdr:nvPicPr>
        <xdr:cNvPr id="2103" name="ctl00_logoimage" descr="Danfoss Logo"/>
        <xdr:cNvPicPr>
          <a:picLocks noChangeAspect="1" noChangeArrowheads="1"/>
        </xdr:cNvPicPr>
      </xdr:nvPicPr>
      <xdr:blipFill>
        <a:blip r:embed="rId1"/>
        <a:srcRect/>
        <a:stretch>
          <a:fillRect/>
        </a:stretch>
      </xdr:blipFill>
      <xdr:spPr>
        <a:xfrm>
          <a:off x="2619375" y="11790045"/>
          <a:ext cx="0" cy="295275"/>
        </a:xfrm>
        <a:prstGeom prst="rect">
          <a:avLst/>
        </a:prstGeom>
        <a:noFill/>
        <a:ln w="9525">
          <a:noFill/>
          <a:miter lim="800000"/>
          <a:headEnd/>
          <a:tailEnd/>
        </a:ln>
      </xdr:spPr>
    </xdr:pic>
    <xdr:clientData/>
  </xdr:oneCellAnchor>
  <xdr:oneCellAnchor>
    <xdr:from>
      <xdr:col>1</xdr:col>
      <xdr:colOff>1933575</xdr:colOff>
      <xdr:row>76</xdr:row>
      <xdr:rowOff>9525</xdr:rowOff>
    </xdr:from>
    <xdr:ext cx="0" cy="295275"/>
    <xdr:pic>
      <xdr:nvPicPr>
        <xdr:cNvPr id="2104" name="ctl00_logoimage" descr="Danfoss Logo"/>
        <xdr:cNvPicPr>
          <a:picLocks noChangeAspect="1" noChangeArrowheads="1"/>
        </xdr:cNvPicPr>
      </xdr:nvPicPr>
      <xdr:blipFill>
        <a:blip r:embed="rId1"/>
        <a:srcRect/>
        <a:stretch>
          <a:fillRect/>
        </a:stretch>
      </xdr:blipFill>
      <xdr:spPr>
        <a:xfrm>
          <a:off x="2619375" y="12080875"/>
          <a:ext cx="0" cy="295275"/>
        </a:xfrm>
        <a:prstGeom prst="rect">
          <a:avLst/>
        </a:prstGeom>
        <a:noFill/>
        <a:ln w="9525">
          <a:noFill/>
          <a:miter lim="800000"/>
          <a:headEnd/>
          <a:tailEnd/>
        </a:ln>
      </xdr:spPr>
    </xdr:pic>
    <xdr:clientData/>
  </xdr:oneCellAnchor>
  <xdr:oneCellAnchor>
    <xdr:from>
      <xdr:col>1</xdr:col>
      <xdr:colOff>1933575</xdr:colOff>
      <xdr:row>76</xdr:row>
      <xdr:rowOff>9525</xdr:rowOff>
    </xdr:from>
    <xdr:ext cx="0" cy="295275"/>
    <xdr:pic>
      <xdr:nvPicPr>
        <xdr:cNvPr id="2105" name="ctl00_logoimage" descr="Danfoss Logo"/>
        <xdr:cNvPicPr>
          <a:picLocks noChangeAspect="1" noChangeArrowheads="1"/>
        </xdr:cNvPicPr>
      </xdr:nvPicPr>
      <xdr:blipFill>
        <a:blip r:embed="rId1"/>
        <a:srcRect/>
        <a:stretch>
          <a:fillRect/>
        </a:stretch>
      </xdr:blipFill>
      <xdr:spPr>
        <a:xfrm>
          <a:off x="2619375" y="12080875"/>
          <a:ext cx="0" cy="295275"/>
        </a:xfrm>
        <a:prstGeom prst="rect">
          <a:avLst/>
        </a:prstGeom>
        <a:noFill/>
        <a:ln w="9525">
          <a:noFill/>
          <a:miter lim="800000"/>
          <a:headEnd/>
          <a:tailEnd/>
        </a:ln>
      </xdr:spPr>
    </xdr:pic>
    <xdr:clientData/>
  </xdr:oneCellAnchor>
  <xdr:oneCellAnchor>
    <xdr:from>
      <xdr:col>1</xdr:col>
      <xdr:colOff>1933575</xdr:colOff>
      <xdr:row>76</xdr:row>
      <xdr:rowOff>9525</xdr:rowOff>
    </xdr:from>
    <xdr:ext cx="0" cy="295275"/>
    <xdr:pic>
      <xdr:nvPicPr>
        <xdr:cNvPr id="2106" name="ctl00_logoimage" descr="Danfoss Logo"/>
        <xdr:cNvPicPr>
          <a:picLocks noChangeAspect="1" noChangeArrowheads="1"/>
        </xdr:cNvPicPr>
      </xdr:nvPicPr>
      <xdr:blipFill>
        <a:blip r:embed="rId1"/>
        <a:srcRect/>
        <a:stretch>
          <a:fillRect/>
        </a:stretch>
      </xdr:blipFill>
      <xdr:spPr>
        <a:xfrm>
          <a:off x="2619375" y="12080875"/>
          <a:ext cx="0" cy="295275"/>
        </a:xfrm>
        <a:prstGeom prst="rect">
          <a:avLst/>
        </a:prstGeom>
        <a:noFill/>
        <a:ln w="9525">
          <a:noFill/>
          <a:miter lim="800000"/>
          <a:headEnd/>
          <a:tailEnd/>
        </a:ln>
      </xdr:spPr>
    </xdr:pic>
    <xdr:clientData/>
  </xdr:oneCellAnchor>
  <xdr:oneCellAnchor>
    <xdr:from>
      <xdr:col>1</xdr:col>
      <xdr:colOff>1933575</xdr:colOff>
      <xdr:row>76</xdr:row>
      <xdr:rowOff>9525</xdr:rowOff>
    </xdr:from>
    <xdr:ext cx="0" cy="295275"/>
    <xdr:pic>
      <xdr:nvPicPr>
        <xdr:cNvPr id="2107" name="ctl00_logoimage" descr="Danfoss Logo"/>
        <xdr:cNvPicPr>
          <a:picLocks noChangeAspect="1" noChangeArrowheads="1"/>
        </xdr:cNvPicPr>
      </xdr:nvPicPr>
      <xdr:blipFill>
        <a:blip r:embed="rId1"/>
        <a:srcRect/>
        <a:stretch>
          <a:fillRect/>
        </a:stretch>
      </xdr:blipFill>
      <xdr:spPr>
        <a:xfrm>
          <a:off x="2619375" y="12080875"/>
          <a:ext cx="0" cy="295275"/>
        </a:xfrm>
        <a:prstGeom prst="rect">
          <a:avLst/>
        </a:prstGeom>
        <a:noFill/>
        <a:ln w="9525">
          <a:noFill/>
          <a:miter lim="800000"/>
          <a:headEnd/>
          <a:tailEnd/>
        </a:ln>
      </xdr:spPr>
    </xdr:pic>
    <xdr:clientData/>
  </xdr:oneCellAnchor>
  <xdr:oneCellAnchor>
    <xdr:from>
      <xdr:col>1</xdr:col>
      <xdr:colOff>1933575</xdr:colOff>
      <xdr:row>77</xdr:row>
      <xdr:rowOff>9525</xdr:rowOff>
    </xdr:from>
    <xdr:ext cx="0" cy="295275"/>
    <xdr:pic>
      <xdr:nvPicPr>
        <xdr:cNvPr id="2108" name="ctl00_logoimage" descr="Danfoss Logo"/>
        <xdr:cNvPicPr>
          <a:picLocks noChangeAspect="1" noChangeArrowheads="1"/>
        </xdr:cNvPicPr>
      </xdr:nvPicPr>
      <xdr:blipFill>
        <a:blip r:embed="rId1"/>
        <a:srcRect/>
        <a:stretch>
          <a:fillRect/>
        </a:stretch>
      </xdr:blipFill>
      <xdr:spPr>
        <a:xfrm>
          <a:off x="2619375" y="12371705"/>
          <a:ext cx="0" cy="295275"/>
        </a:xfrm>
        <a:prstGeom prst="rect">
          <a:avLst/>
        </a:prstGeom>
        <a:noFill/>
        <a:ln w="9525">
          <a:noFill/>
          <a:miter lim="800000"/>
          <a:headEnd/>
          <a:tailEnd/>
        </a:ln>
      </xdr:spPr>
    </xdr:pic>
    <xdr:clientData/>
  </xdr:oneCellAnchor>
  <xdr:oneCellAnchor>
    <xdr:from>
      <xdr:col>1</xdr:col>
      <xdr:colOff>1933575</xdr:colOff>
      <xdr:row>77</xdr:row>
      <xdr:rowOff>9525</xdr:rowOff>
    </xdr:from>
    <xdr:ext cx="0" cy="295275"/>
    <xdr:pic>
      <xdr:nvPicPr>
        <xdr:cNvPr id="2109" name="ctl00_logoimage" descr="Danfoss Logo"/>
        <xdr:cNvPicPr>
          <a:picLocks noChangeAspect="1" noChangeArrowheads="1"/>
        </xdr:cNvPicPr>
      </xdr:nvPicPr>
      <xdr:blipFill>
        <a:blip r:embed="rId1"/>
        <a:srcRect/>
        <a:stretch>
          <a:fillRect/>
        </a:stretch>
      </xdr:blipFill>
      <xdr:spPr>
        <a:xfrm>
          <a:off x="2619375" y="12371705"/>
          <a:ext cx="0" cy="295275"/>
        </a:xfrm>
        <a:prstGeom prst="rect">
          <a:avLst/>
        </a:prstGeom>
        <a:noFill/>
        <a:ln w="9525">
          <a:noFill/>
          <a:miter lim="800000"/>
          <a:headEnd/>
          <a:tailEnd/>
        </a:ln>
      </xdr:spPr>
    </xdr:pic>
    <xdr:clientData/>
  </xdr:oneCellAnchor>
  <xdr:oneCellAnchor>
    <xdr:from>
      <xdr:col>1</xdr:col>
      <xdr:colOff>1933575</xdr:colOff>
      <xdr:row>77</xdr:row>
      <xdr:rowOff>9525</xdr:rowOff>
    </xdr:from>
    <xdr:ext cx="0" cy="295275"/>
    <xdr:pic>
      <xdr:nvPicPr>
        <xdr:cNvPr id="2110" name="ctl00_logoimage" descr="Danfoss Logo"/>
        <xdr:cNvPicPr>
          <a:picLocks noChangeAspect="1" noChangeArrowheads="1"/>
        </xdr:cNvPicPr>
      </xdr:nvPicPr>
      <xdr:blipFill>
        <a:blip r:embed="rId1"/>
        <a:srcRect/>
        <a:stretch>
          <a:fillRect/>
        </a:stretch>
      </xdr:blipFill>
      <xdr:spPr>
        <a:xfrm>
          <a:off x="2619375" y="12371705"/>
          <a:ext cx="0" cy="295275"/>
        </a:xfrm>
        <a:prstGeom prst="rect">
          <a:avLst/>
        </a:prstGeom>
        <a:noFill/>
        <a:ln w="9525">
          <a:noFill/>
          <a:miter lim="800000"/>
          <a:headEnd/>
          <a:tailEnd/>
        </a:ln>
      </xdr:spPr>
    </xdr:pic>
    <xdr:clientData/>
  </xdr:oneCellAnchor>
  <xdr:oneCellAnchor>
    <xdr:from>
      <xdr:col>1</xdr:col>
      <xdr:colOff>1933575</xdr:colOff>
      <xdr:row>77</xdr:row>
      <xdr:rowOff>9525</xdr:rowOff>
    </xdr:from>
    <xdr:ext cx="0" cy="295275"/>
    <xdr:pic>
      <xdr:nvPicPr>
        <xdr:cNvPr id="2111" name="ctl00_logoimage" descr="Danfoss Logo"/>
        <xdr:cNvPicPr>
          <a:picLocks noChangeAspect="1" noChangeArrowheads="1"/>
        </xdr:cNvPicPr>
      </xdr:nvPicPr>
      <xdr:blipFill>
        <a:blip r:embed="rId1"/>
        <a:srcRect/>
        <a:stretch>
          <a:fillRect/>
        </a:stretch>
      </xdr:blipFill>
      <xdr:spPr>
        <a:xfrm>
          <a:off x="2619375" y="12371705"/>
          <a:ext cx="0" cy="295275"/>
        </a:xfrm>
        <a:prstGeom prst="rect">
          <a:avLst/>
        </a:prstGeom>
        <a:noFill/>
        <a:ln w="9525">
          <a:noFill/>
          <a:miter lim="800000"/>
          <a:headEnd/>
          <a:tailEnd/>
        </a:ln>
      </xdr:spPr>
    </xdr:pic>
    <xdr:clientData/>
  </xdr:oneCellAnchor>
  <xdr:oneCellAnchor>
    <xdr:from>
      <xdr:col>1</xdr:col>
      <xdr:colOff>1933575</xdr:colOff>
      <xdr:row>78</xdr:row>
      <xdr:rowOff>9525</xdr:rowOff>
    </xdr:from>
    <xdr:ext cx="0" cy="295275"/>
    <xdr:pic>
      <xdr:nvPicPr>
        <xdr:cNvPr id="2112" name="ctl00_logoimage" descr="Danfoss Logo"/>
        <xdr:cNvPicPr>
          <a:picLocks noChangeAspect="1" noChangeArrowheads="1"/>
        </xdr:cNvPicPr>
      </xdr:nvPicPr>
      <xdr:blipFill>
        <a:blip r:embed="rId1"/>
        <a:srcRect/>
        <a:stretch>
          <a:fillRect/>
        </a:stretch>
      </xdr:blipFill>
      <xdr:spPr>
        <a:xfrm>
          <a:off x="2619375" y="12514580"/>
          <a:ext cx="0" cy="295275"/>
        </a:xfrm>
        <a:prstGeom prst="rect">
          <a:avLst/>
        </a:prstGeom>
        <a:noFill/>
        <a:ln w="9525">
          <a:noFill/>
          <a:miter lim="800000"/>
          <a:headEnd/>
          <a:tailEnd/>
        </a:ln>
      </xdr:spPr>
    </xdr:pic>
    <xdr:clientData/>
  </xdr:oneCellAnchor>
  <xdr:oneCellAnchor>
    <xdr:from>
      <xdr:col>1</xdr:col>
      <xdr:colOff>1933575</xdr:colOff>
      <xdr:row>78</xdr:row>
      <xdr:rowOff>9525</xdr:rowOff>
    </xdr:from>
    <xdr:ext cx="0" cy="295275"/>
    <xdr:pic>
      <xdr:nvPicPr>
        <xdr:cNvPr id="2113" name="ctl00_logoimage" descr="Danfoss Logo"/>
        <xdr:cNvPicPr>
          <a:picLocks noChangeAspect="1" noChangeArrowheads="1"/>
        </xdr:cNvPicPr>
      </xdr:nvPicPr>
      <xdr:blipFill>
        <a:blip r:embed="rId1"/>
        <a:srcRect/>
        <a:stretch>
          <a:fillRect/>
        </a:stretch>
      </xdr:blipFill>
      <xdr:spPr>
        <a:xfrm>
          <a:off x="2619375" y="12514580"/>
          <a:ext cx="0" cy="295275"/>
        </a:xfrm>
        <a:prstGeom prst="rect">
          <a:avLst/>
        </a:prstGeom>
        <a:noFill/>
        <a:ln w="9525">
          <a:noFill/>
          <a:miter lim="800000"/>
          <a:headEnd/>
          <a:tailEnd/>
        </a:ln>
      </xdr:spPr>
    </xdr:pic>
    <xdr:clientData/>
  </xdr:oneCellAnchor>
  <xdr:oneCellAnchor>
    <xdr:from>
      <xdr:col>1</xdr:col>
      <xdr:colOff>1933575</xdr:colOff>
      <xdr:row>78</xdr:row>
      <xdr:rowOff>9525</xdr:rowOff>
    </xdr:from>
    <xdr:ext cx="0" cy="295275"/>
    <xdr:pic>
      <xdr:nvPicPr>
        <xdr:cNvPr id="2114" name="ctl00_logoimage" descr="Danfoss Logo"/>
        <xdr:cNvPicPr>
          <a:picLocks noChangeAspect="1" noChangeArrowheads="1"/>
        </xdr:cNvPicPr>
      </xdr:nvPicPr>
      <xdr:blipFill>
        <a:blip r:embed="rId1"/>
        <a:srcRect/>
        <a:stretch>
          <a:fillRect/>
        </a:stretch>
      </xdr:blipFill>
      <xdr:spPr>
        <a:xfrm>
          <a:off x="2619375" y="12514580"/>
          <a:ext cx="0" cy="295275"/>
        </a:xfrm>
        <a:prstGeom prst="rect">
          <a:avLst/>
        </a:prstGeom>
        <a:noFill/>
        <a:ln w="9525">
          <a:noFill/>
          <a:miter lim="800000"/>
          <a:headEnd/>
          <a:tailEnd/>
        </a:ln>
      </xdr:spPr>
    </xdr:pic>
    <xdr:clientData/>
  </xdr:oneCellAnchor>
  <xdr:oneCellAnchor>
    <xdr:from>
      <xdr:col>1</xdr:col>
      <xdr:colOff>1933575</xdr:colOff>
      <xdr:row>78</xdr:row>
      <xdr:rowOff>9525</xdr:rowOff>
    </xdr:from>
    <xdr:ext cx="0" cy="295275"/>
    <xdr:pic>
      <xdr:nvPicPr>
        <xdr:cNvPr id="2115" name="ctl00_logoimage" descr="Danfoss Logo"/>
        <xdr:cNvPicPr>
          <a:picLocks noChangeAspect="1" noChangeArrowheads="1"/>
        </xdr:cNvPicPr>
      </xdr:nvPicPr>
      <xdr:blipFill>
        <a:blip r:embed="rId1"/>
        <a:srcRect/>
        <a:stretch>
          <a:fillRect/>
        </a:stretch>
      </xdr:blipFill>
      <xdr:spPr>
        <a:xfrm>
          <a:off x="2619375" y="12514580"/>
          <a:ext cx="0" cy="295275"/>
        </a:xfrm>
        <a:prstGeom prst="rect">
          <a:avLst/>
        </a:prstGeom>
        <a:noFill/>
        <a:ln w="9525">
          <a:noFill/>
          <a:miter lim="800000"/>
          <a:headEnd/>
          <a:tailEnd/>
        </a:ln>
      </xdr:spPr>
    </xdr:pic>
    <xdr:clientData/>
  </xdr:oneCellAnchor>
  <xdr:oneCellAnchor>
    <xdr:from>
      <xdr:col>1</xdr:col>
      <xdr:colOff>1933575</xdr:colOff>
      <xdr:row>79</xdr:row>
      <xdr:rowOff>9525</xdr:rowOff>
    </xdr:from>
    <xdr:ext cx="0" cy="295275"/>
    <xdr:pic>
      <xdr:nvPicPr>
        <xdr:cNvPr id="2116" name="ctl00_logoimage" descr="Danfoss Logo"/>
        <xdr:cNvPicPr>
          <a:picLocks noChangeAspect="1" noChangeArrowheads="1"/>
        </xdr:cNvPicPr>
      </xdr:nvPicPr>
      <xdr:blipFill>
        <a:blip r:embed="rId1"/>
        <a:srcRect/>
        <a:stretch>
          <a:fillRect/>
        </a:stretch>
      </xdr:blipFill>
      <xdr:spPr>
        <a:xfrm>
          <a:off x="2619375" y="12657455"/>
          <a:ext cx="0" cy="295275"/>
        </a:xfrm>
        <a:prstGeom prst="rect">
          <a:avLst/>
        </a:prstGeom>
        <a:noFill/>
        <a:ln w="9525">
          <a:noFill/>
          <a:miter lim="800000"/>
          <a:headEnd/>
          <a:tailEnd/>
        </a:ln>
      </xdr:spPr>
    </xdr:pic>
    <xdr:clientData/>
  </xdr:oneCellAnchor>
  <xdr:oneCellAnchor>
    <xdr:from>
      <xdr:col>1</xdr:col>
      <xdr:colOff>1933575</xdr:colOff>
      <xdr:row>79</xdr:row>
      <xdr:rowOff>9525</xdr:rowOff>
    </xdr:from>
    <xdr:ext cx="0" cy="295275"/>
    <xdr:pic>
      <xdr:nvPicPr>
        <xdr:cNvPr id="2117" name="ctl00_logoimage" descr="Danfoss Logo"/>
        <xdr:cNvPicPr>
          <a:picLocks noChangeAspect="1" noChangeArrowheads="1"/>
        </xdr:cNvPicPr>
      </xdr:nvPicPr>
      <xdr:blipFill>
        <a:blip r:embed="rId1"/>
        <a:srcRect/>
        <a:stretch>
          <a:fillRect/>
        </a:stretch>
      </xdr:blipFill>
      <xdr:spPr>
        <a:xfrm>
          <a:off x="2619375" y="12657455"/>
          <a:ext cx="0" cy="295275"/>
        </a:xfrm>
        <a:prstGeom prst="rect">
          <a:avLst/>
        </a:prstGeom>
        <a:noFill/>
        <a:ln w="9525">
          <a:noFill/>
          <a:miter lim="800000"/>
          <a:headEnd/>
          <a:tailEnd/>
        </a:ln>
      </xdr:spPr>
    </xdr:pic>
    <xdr:clientData/>
  </xdr:oneCellAnchor>
  <xdr:oneCellAnchor>
    <xdr:from>
      <xdr:col>1</xdr:col>
      <xdr:colOff>1933575</xdr:colOff>
      <xdr:row>79</xdr:row>
      <xdr:rowOff>9525</xdr:rowOff>
    </xdr:from>
    <xdr:ext cx="0" cy="295275"/>
    <xdr:pic>
      <xdr:nvPicPr>
        <xdr:cNvPr id="2118" name="ctl00_logoimage" descr="Danfoss Logo"/>
        <xdr:cNvPicPr>
          <a:picLocks noChangeAspect="1" noChangeArrowheads="1"/>
        </xdr:cNvPicPr>
      </xdr:nvPicPr>
      <xdr:blipFill>
        <a:blip r:embed="rId1"/>
        <a:srcRect/>
        <a:stretch>
          <a:fillRect/>
        </a:stretch>
      </xdr:blipFill>
      <xdr:spPr>
        <a:xfrm>
          <a:off x="2619375" y="12657455"/>
          <a:ext cx="0" cy="295275"/>
        </a:xfrm>
        <a:prstGeom prst="rect">
          <a:avLst/>
        </a:prstGeom>
        <a:noFill/>
        <a:ln w="9525">
          <a:noFill/>
          <a:miter lim="800000"/>
          <a:headEnd/>
          <a:tailEnd/>
        </a:ln>
      </xdr:spPr>
    </xdr:pic>
    <xdr:clientData/>
  </xdr:oneCellAnchor>
  <xdr:oneCellAnchor>
    <xdr:from>
      <xdr:col>1</xdr:col>
      <xdr:colOff>1933575</xdr:colOff>
      <xdr:row>79</xdr:row>
      <xdr:rowOff>9525</xdr:rowOff>
    </xdr:from>
    <xdr:ext cx="0" cy="295275"/>
    <xdr:pic>
      <xdr:nvPicPr>
        <xdr:cNvPr id="2119" name="ctl00_logoimage" descr="Danfoss Logo"/>
        <xdr:cNvPicPr>
          <a:picLocks noChangeAspect="1" noChangeArrowheads="1"/>
        </xdr:cNvPicPr>
      </xdr:nvPicPr>
      <xdr:blipFill>
        <a:blip r:embed="rId1"/>
        <a:srcRect/>
        <a:stretch>
          <a:fillRect/>
        </a:stretch>
      </xdr:blipFill>
      <xdr:spPr>
        <a:xfrm>
          <a:off x="2619375" y="12657455"/>
          <a:ext cx="0" cy="295275"/>
        </a:xfrm>
        <a:prstGeom prst="rect">
          <a:avLst/>
        </a:prstGeom>
        <a:noFill/>
        <a:ln w="9525">
          <a:noFill/>
          <a:miter lim="800000"/>
          <a:headEnd/>
          <a:tailEnd/>
        </a:ln>
      </xdr:spPr>
    </xdr:pic>
    <xdr:clientData/>
  </xdr:oneCellAnchor>
  <xdr:oneCellAnchor>
    <xdr:from>
      <xdr:col>1</xdr:col>
      <xdr:colOff>1933575</xdr:colOff>
      <xdr:row>80</xdr:row>
      <xdr:rowOff>9525</xdr:rowOff>
    </xdr:from>
    <xdr:ext cx="0" cy="295275"/>
    <xdr:pic>
      <xdr:nvPicPr>
        <xdr:cNvPr id="2120" name="ctl00_logoimage" descr="Danfoss Logo"/>
        <xdr:cNvPicPr>
          <a:picLocks noChangeAspect="1" noChangeArrowheads="1"/>
        </xdr:cNvPicPr>
      </xdr:nvPicPr>
      <xdr:blipFill>
        <a:blip r:embed="rId1"/>
        <a:srcRect/>
        <a:stretch>
          <a:fillRect/>
        </a:stretch>
      </xdr:blipFill>
      <xdr:spPr>
        <a:xfrm>
          <a:off x="2619375" y="12800330"/>
          <a:ext cx="0" cy="295275"/>
        </a:xfrm>
        <a:prstGeom prst="rect">
          <a:avLst/>
        </a:prstGeom>
        <a:noFill/>
        <a:ln w="9525">
          <a:noFill/>
          <a:miter lim="800000"/>
          <a:headEnd/>
          <a:tailEnd/>
        </a:ln>
      </xdr:spPr>
    </xdr:pic>
    <xdr:clientData/>
  </xdr:oneCellAnchor>
  <xdr:oneCellAnchor>
    <xdr:from>
      <xdr:col>1</xdr:col>
      <xdr:colOff>1933575</xdr:colOff>
      <xdr:row>80</xdr:row>
      <xdr:rowOff>9525</xdr:rowOff>
    </xdr:from>
    <xdr:ext cx="0" cy="295275"/>
    <xdr:pic>
      <xdr:nvPicPr>
        <xdr:cNvPr id="2121" name="ctl00_logoimage" descr="Danfoss Logo"/>
        <xdr:cNvPicPr>
          <a:picLocks noChangeAspect="1" noChangeArrowheads="1"/>
        </xdr:cNvPicPr>
      </xdr:nvPicPr>
      <xdr:blipFill>
        <a:blip r:embed="rId1"/>
        <a:srcRect/>
        <a:stretch>
          <a:fillRect/>
        </a:stretch>
      </xdr:blipFill>
      <xdr:spPr>
        <a:xfrm>
          <a:off x="2619375" y="12800330"/>
          <a:ext cx="0" cy="295275"/>
        </a:xfrm>
        <a:prstGeom prst="rect">
          <a:avLst/>
        </a:prstGeom>
        <a:noFill/>
        <a:ln w="9525">
          <a:noFill/>
          <a:miter lim="800000"/>
          <a:headEnd/>
          <a:tailEnd/>
        </a:ln>
      </xdr:spPr>
    </xdr:pic>
    <xdr:clientData/>
  </xdr:oneCellAnchor>
  <xdr:oneCellAnchor>
    <xdr:from>
      <xdr:col>1</xdr:col>
      <xdr:colOff>1933575</xdr:colOff>
      <xdr:row>80</xdr:row>
      <xdr:rowOff>9525</xdr:rowOff>
    </xdr:from>
    <xdr:ext cx="0" cy="295275"/>
    <xdr:pic>
      <xdr:nvPicPr>
        <xdr:cNvPr id="2122" name="ctl00_logoimage" descr="Danfoss Logo"/>
        <xdr:cNvPicPr>
          <a:picLocks noChangeAspect="1" noChangeArrowheads="1"/>
        </xdr:cNvPicPr>
      </xdr:nvPicPr>
      <xdr:blipFill>
        <a:blip r:embed="rId1"/>
        <a:srcRect/>
        <a:stretch>
          <a:fillRect/>
        </a:stretch>
      </xdr:blipFill>
      <xdr:spPr>
        <a:xfrm>
          <a:off x="2619375" y="12800330"/>
          <a:ext cx="0" cy="295275"/>
        </a:xfrm>
        <a:prstGeom prst="rect">
          <a:avLst/>
        </a:prstGeom>
        <a:noFill/>
        <a:ln w="9525">
          <a:noFill/>
          <a:miter lim="800000"/>
          <a:headEnd/>
          <a:tailEnd/>
        </a:ln>
      </xdr:spPr>
    </xdr:pic>
    <xdr:clientData/>
  </xdr:oneCellAnchor>
  <xdr:oneCellAnchor>
    <xdr:from>
      <xdr:col>1</xdr:col>
      <xdr:colOff>1933575</xdr:colOff>
      <xdr:row>80</xdr:row>
      <xdr:rowOff>9525</xdr:rowOff>
    </xdr:from>
    <xdr:ext cx="0" cy="295275"/>
    <xdr:pic>
      <xdr:nvPicPr>
        <xdr:cNvPr id="2123" name="ctl00_logoimage" descr="Danfoss Logo"/>
        <xdr:cNvPicPr>
          <a:picLocks noChangeAspect="1" noChangeArrowheads="1"/>
        </xdr:cNvPicPr>
      </xdr:nvPicPr>
      <xdr:blipFill>
        <a:blip r:embed="rId1"/>
        <a:srcRect/>
        <a:stretch>
          <a:fillRect/>
        </a:stretch>
      </xdr:blipFill>
      <xdr:spPr>
        <a:xfrm>
          <a:off x="2619375" y="12800330"/>
          <a:ext cx="0" cy="295275"/>
        </a:xfrm>
        <a:prstGeom prst="rect">
          <a:avLst/>
        </a:prstGeom>
        <a:noFill/>
        <a:ln w="9525">
          <a:noFill/>
          <a:miter lim="800000"/>
          <a:headEnd/>
          <a:tailEnd/>
        </a:ln>
      </xdr:spPr>
    </xdr:pic>
    <xdr:clientData/>
  </xdr:oneCellAnchor>
  <xdr:oneCellAnchor>
    <xdr:from>
      <xdr:col>1</xdr:col>
      <xdr:colOff>1933575</xdr:colOff>
      <xdr:row>81</xdr:row>
      <xdr:rowOff>9525</xdr:rowOff>
    </xdr:from>
    <xdr:ext cx="0" cy="295275"/>
    <xdr:pic>
      <xdr:nvPicPr>
        <xdr:cNvPr id="2124" name="ctl00_logoimage" descr="Danfoss Logo"/>
        <xdr:cNvPicPr>
          <a:picLocks noChangeAspect="1" noChangeArrowheads="1"/>
        </xdr:cNvPicPr>
      </xdr:nvPicPr>
      <xdr:blipFill>
        <a:blip r:embed="rId1"/>
        <a:srcRect/>
        <a:stretch>
          <a:fillRect/>
        </a:stretch>
      </xdr:blipFill>
      <xdr:spPr>
        <a:xfrm>
          <a:off x="2619375" y="12943205"/>
          <a:ext cx="0" cy="295275"/>
        </a:xfrm>
        <a:prstGeom prst="rect">
          <a:avLst/>
        </a:prstGeom>
        <a:noFill/>
        <a:ln w="9525">
          <a:noFill/>
          <a:miter lim="800000"/>
          <a:headEnd/>
          <a:tailEnd/>
        </a:ln>
      </xdr:spPr>
    </xdr:pic>
    <xdr:clientData/>
  </xdr:oneCellAnchor>
  <xdr:oneCellAnchor>
    <xdr:from>
      <xdr:col>1</xdr:col>
      <xdr:colOff>1933575</xdr:colOff>
      <xdr:row>81</xdr:row>
      <xdr:rowOff>9525</xdr:rowOff>
    </xdr:from>
    <xdr:ext cx="0" cy="295275"/>
    <xdr:pic>
      <xdr:nvPicPr>
        <xdr:cNvPr id="2125" name="ctl00_logoimage" descr="Danfoss Logo"/>
        <xdr:cNvPicPr>
          <a:picLocks noChangeAspect="1" noChangeArrowheads="1"/>
        </xdr:cNvPicPr>
      </xdr:nvPicPr>
      <xdr:blipFill>
        <a:blip r:embed="rId1"/>
        <a:srcRect/>
        <a:stretch>
          <a:fillRect/>
        </a:stretch>
      </xdr:blipFill>
      <xdr:spPr>
        <a:xfrm>
          <a:off x="2619375" y="12943205"/>
          <a:ext cx="0" cy="295275"/>
        </a:xfrm>
        <a:prstGeom prst="rect">
          <a:avLst/>
        </a:prstGeom>
        <a:noFill/>
        <a:ln w="9525">
          <a:noFill/>
          <a:miter lim="800000"/>
          <a:headEnd/>
          <a:tailEnd/>
        </a:ln>
      </xdr:spPr>
    </xdr:pic>
    <xdr:clientData/>
  </xdr:oneCellAnchor>
  <xdr:oneCellAnchor>
    <xdr:from>
      <xdr:col>1</xdr:col>
      <xdr:colOff>1933575</xdr:colOff>
      <xdr:row>81</xdr:row>
      <xdr:rowOff>9525</xdr:rowOff>
    </xdr:from>
    <xdr:ext cx="0" cy="295275"/>
    <xdr:pic>
      <xdr:nvPicPr>
        <xdr:cNvPr id="2126" name="ctl00_logoimage" descr="Danfoss Logo"/>
        <xdr:cNvPicPr>
          <a:picLocks noChangeAspect="1" noChangeArrowheads="1"/>
        </xdr:cNvPicPr>
      </xdr:nvPicPr>
      <xdr:blipFill>
        <a:blip r:embed="rId1"/>
        <a:srcRect/>
        <a:stretch>
          <a:fillRect/>
        </a:stretch>
      </xdr:blipFill>
      <xdr:spPr>
        <a:xfrm>
          <a:off x="2619375" y="12943205"/>
          <a:ext cx="0" cy="295275"/>
        </a:xfrm>
        <a:prstGeom prst="rect">
          <a:avLst/>
        </a:prstGeom>
        <a:noFill/>
        <a:ln w="9525">
          <a:noFill/>
          <a:miter lim="800000"/>
          <a:headEnd/>
          <a:tailEnd/>
        </a:ln>
      </xdr:spPr>
    </xdr:pic>
    <xdr:clientData/>
  </xdr:oneCellAnchor>
  <xdr:oneCellAnchor>
    <xdr:from>
      <xdr:col>1</xdr:col>
      <xdr:colOff>1933575</xdr:colOff>
      <xdr:row>81</xdr:row>
      <xdr:rowOff>9525</xdr:rowOff>
    </xdr:from>
    <xdr:ext cx="0" cy="295275"/>
    <xdr:pic>
      <xdr:nvPicPr>
        <xdr:cNvPr id="2127" name="ctl00_logoimage" descr="Danfoss Logo"/>
        <xdr:cNvPicPr>
          <a:picLocks noChangeAspect="1" noChangeArrowheads="1"/>
        </xdr:cNvPicPr>
      </xdr:nvPicPr>
      <xdr:blipFill>
        <a:blip r:embed="rId1"/>
        <a:srcRect/>
        <a:stretch>
          <a:fillRect/>
        </a:stretch>
      </xdr:blipFill>
      <xdr:spPr>
        <a:xfrm>
          <a:off x="2619375" y="12943205"/>
          <a:ext cx="0" cy="295275"/>
        </a:xfrm>
        <a:prstGeom prst="rect">
          <a:avLst/>
        </a:prstGeom>
        <a:noFill/>
        <a:ln w="9525">
          <a:noFill/>
          <a:miter lim="800000"/>
          <a:headEnd/>
          <a:tailEnd/>
        </a:ln>
      </xdr:spPr>
    </xdr:pic>
    <xdr:clientData/>
  </xdr:oneCellAnchor>
  <xdr:oneCellAnchor>
    <xdr:from>
      <xdr:col>1</xdr:col>
      <xdr:colOff>1933575</xdr:colOff>
      <xdr:row>82</xdr:row>
      <xdr:rowOff>9525</xdr:rowOff>
    </xdr:from>
    <xdr:ext cx="0" cy="295275"/>
    <xdr:pic>
      <xdr:nvPicPr>
        <xdr:cNvPr id="2128" name="ctl00_logoimage" descr="Danfoss Logo"/>
        <xdr:cNvPicPr>
          <a:picLocks noChangeAspect="1" noChangeArrowheads="1"/>
        </xdr:cNvPicPr>
      </xdr:nvPicPr>
      <xdr:blipFill>
        <a:blip r:embed="rId1"/>
        <a:srcRect/>
        <a:stretch>
          <a:fillRect/>
        </a:stretch>
      </xdr:blipFill>
      <xdr:spPr>
        <a:xfrm>
          <a:off x="2619375" y="13086080"/>
          <a:ext cx="0" cy="295275"/>
        </a:xfrm>
        <a:prstGeom prst="rect">
          <a:avLst/>
        </a:prstGeom>
        <a:noFill/>
        <a:ln w="9525">
          <a:noFill/>
          <a:miter lim="800000"/>
          <a:headEnd/>
          <a:tailEnd/>
        </a:ln>
      </xdr:spPr>
    </xdr:pic>
    <xdr:clientData/>
  </xdr:oneCellAnchor>
  <xdr:oneCellAnchor>
    <xdr:from>
      <xdr:col>1</xdr:col>
      <xdr:colOff>1933575</xdr:colOff>
      <xdr:row>82</xdr:row>
      <xdr:rowOff>9525</xdr:rowOff>
    </xdr:from>
    <xdr:ext cx="0" cy="295275"/>
    <xdr:pic>
      <xdr:nvPicPr>
        <xdr:cNvPr id="2129" name="ctl00_logoimage" descr="Danfoss Logo"/>
        <xdr:cNvPicPr>
          <a:picLocks noChangeAspect="1" noChangeArrowheads="1"/>
        </xdr:cNvPicPr>
      </xdr:nvPicPr>
      <xdr:blipFill>
        <a:blip r:embed="rId1"/>
        <a:srcRect/>
        <a:stretch>
          <a:fillRect/>
        </a:stretch>
      </xdr:blipFill>
      <xdr:spPr>
        <a:xfrm>
          <a:off x="2619375" y="13086080"/>
          <a:ext cx="0" cy="295275"/>
        </a:xfrm>
        <a:prstGeom prst="rect">
          <a:avLst/>
        </a:prstGeom>
        <a:noFill/>
        <a:ln w="9525">
          <a:noFill/>
          <a:miter lim="800000"/>
          <a:headEnd/>
          <a:tailEnd/>
        </a:ln>
      </xdr:spPr>
    </xdr:pic>
    <xdr:clientData/>
  </xdr:oneCellAnchor>
  <xdr:oneCellAnchor>
    <xdr:from>
      <xdr:col>1</xdr:col>
      <xdr:colOff>1933575</xdr:colOff>
      <xdr:row>82</xdr:row>
      <xdr:rowOff>9525</xdr:rowOff>
    </xdr:from>
    <xdr:ext cx="0" cy="295275"/>
    <xdr:pic>
      <xdr:nvPicPr>
        <xdr:cNvPr id="2130" name="ctl00_logoimage" descr="Danfoss Logo"/>
        <xdr:cNvPicPr>
          <a:picLocks noChangeAspect="1" noChangeArrowheads="1"/>
        </xdr:cNvPicPr>
      </xdr:nvPicPr>
      <xdr:blipFill>
        <a:blip r:embed="rId1"/>
        <a:srcRect/>
        <a:stretch>
          <a:fillRect/>
        </a:stretch>
      </xdr:blipFill>
      <xdr:spPr>
        <a:xfrm>
          <a:off x="2619375" y="13086080"/>
          <a:ext cx="0" cy="295275"/>
        </a:xfrm>
        <a:prstGeom prst="rect">
          <a:avLst/>
        </a:prstGeom>
        <a:noFill/>
        <a:ln w="9525">
          <a:noFill/>
          <a:miter lim="800000"/>
          <a:headEnd/>
          <a:tailEnd/>
        </a:ln>
      </xdr:spPr>
    </xdr:pic>
    <xdr:clientData/>
  </xdr:oneCellAnchor>
  <xdr:oneCellAnchor>
    <xdr:from>
      <xdr:col>1</xdr:col>
      <xdr:colOff>1933575</xdr:colOff>
      <xdr:row>82</xdr:row>
      <xdr:rowOff>9525</xdr:rowOff>
    </xdr:from>
    <xdr:ext cx="0" cy="295275"/>
    <xdr:pic>
      <xdr:nvPicPr>
        <xdr:cNvPr id="2131" name="ctl00_logoimage" descr="Danfoss Logo"/>
        <xdr:cNvPicPr>
          <a:picLocks noChangeAspect="1" noChangeArrowheads="1"/>
        </xdr:cNvPicPr>
      </xdr:nvPicPr>
      <xdr:blipFill>
        <a:blip r:embed="rId1"/>
        <a:srcRect/>
        <a:stretch>
          <a:fillRect/>
        </a:stretch>
      </xdr:blipFill>
      <xdr:spPr>
        <a:xfrm>
          <a:off x="2619375" y="13086080"/>
          <a:ext cx="0" cy="295275"/>
        </a:xfrm>
        <a:prstGeom prst="rect">
          <a:avLst/>
        </a:prstGeom>
        <a:noFill/>
        <a:ln w="9525">
          <a:noFill/>
          <a:miter lim="800000"/>
          <a:headEnd/>
          <a:tailEnd/>
        </a:ln>
      </xdr:spPr>
    </xdr:pic>
    <xdr:clientData/>
  </xdr:oneCellAnchor>
  <xdr:oneCellAnchor>
    <xdr:from>
      <xdr:col>1</xdr:col>
      <xdr:colOff>1933575</xdr:colOff>
      <xdr:row>83</xdr:row>
      <xdr:rowOff>9525</xdr:rowOff>
    </xdr:from>
    <xdr:ext cx="0" cy="295275"/>
    <xdr:pic>
      <xdr:nvPicPr>
        <xdr:cNvPr id="2132" name="ctl00_logoimage" descr="Danfoss Logo"/>
        <xdr:cNvPicPr>
          <a:picLocks noChangeAspect="1" noChangeArrowheads="1"/>
        </xdr:cNvPicPr>
      </xdr:nvPicPr>
      <xdr:blipFill>
        <a:blip r:embed="rId1"/>
        <a:srcRect/>
        <a:stretch>
          <a:fillRect/>
        </a:stretch>
      </xdr:blipFill>
      <xdr:spPr>
        <a:xfrm>
          <a:off x="2619375" y="13228955"/>
          <a:ext cx="0" cy="295275"/>
        </a:xfrm>
        <a:prstGeom prst="rect">
          <a:avLst/>
        </a:prstGeom>
        <a:noFill/>
        <a:ln w="9525">
          <a:noFill/>
          <a:miter lim="800000"/>
          <a:headEnd/>
          <a:tailEnd/>
        </a:ln>
      </xdr:spPr>
    </xdr:pic>
    <xdr:clientData/>
  </xdr:oneCellAnchor>
  <xdr:oneCellAnchor>
    <xdr:from>
      <xdr:col>1</xdr:col>
      <xdr:colOff>1933575</xdr:colOff>
      <xdr:row>83</xdr:row>
      <xdr:rowOff>9525</xdr:rowOff>
    </xdr:from>
    <xdr:ext cx="0" cy="295275"/>
    <xdr:pic>
      <xdr:nvPicPr>
        <xdr:cNvPr id="2133" name="ctl00_logoimage" descr="Danfoss Logo"/>
        <xdr:cNvPicPr>
          <a:picLocks noChangeAspect="1" noChangeArrowheads="1"/>
        </xdr:cNvPicPr>
      </xdr:nvPicPr>
      <xdr:blipFill>
        <a:blip r:embed="rId1"/>
        <a:srcRect/>
        <a:stretch>
          <a:fillRect/>
        </a:stretch>
      </xdr:blipFill>
      <xdr:spPr>
        <a:xfrm>
          <a:off x="2619375" y="13228955"/>
          <a:ext cx="0" cy="295275"/>
        </a:xfrm>
        <a:prstGeom prst="rect">
          <a:avLst/>
        </a:prstGeom>
        <a:noFill/>
        <a:ln w="9525">
          <a:noFill/>
          <a:miter lim="800000"/>
          <a:headEnd/>
          <a:tailEnd/>
        </a:ln>
      </xdr:spPr>
    </xdr:pic>
    <xdr:clientData/>
  </xdr:oneCellAnchor>
  <xdr:oneCellAnchor>
    <xdr:from>
      <xdr:col>1</xdr:col>
      <xdr:colOff>1933575</xdr:colOff>
      <xdr:row>83</xdr:row>
      <xdr:rowOff>9525</xdr:rowOff>
    </xdr:from>
    <xdr:ext cx="0" cy="295275"/>
    <xdr:pic>
      <xdr:nvPicPr>
        <xdr:cNvPr id="2134" name="ctl00_logoimage" descr="Danfoss Logo"/>
        <xdr:cNvPicPr>
          <a:picLocks noChangeAspect="1" noChangeArrowheads="1"/>
        </xdr:cNvPicPr>
      </xdr:nvPicPr>
      <xdr:blipFill>
        <a:blip r:embed="rId1"/>
        <a:srcRect/>
        <a:stretch>
          <a:fillRect/>
        </a:stretch>
      </xdr:blipFill>
      <xdr:spPr>
        <a:xfrm>
          <a:off x="2619375" y="13228955"/>
          <a:ext cx="0" cy="295275"/>
        </a:xfrm>
        <a:prstGeom prst="rect">
          <a:avLst/>
        </a:prstGeom>
        <a:noFill/>
        <a:ln w="9525">
          <a:noFill/>
          <a:miter lim="800000"/>
          <a:headEnd/>
          <a:tailEnd/>
        </a:ln>
      </xdr:spPr>
    </xdr:pic>
    <xdr:clientData/>
  </xdr:oneCellAnchor>
  <xdr:oneCellAnchor>
    <xdr:from>
      <xdr:col>1</xdr:col>
      <xdr:colOff>1933575</xdr:colOff>
      <xdr:row>83</xdr:row>
      <xdr:rowOff>9525</xdr:rowOff>
    </xdr:from>
    <xdr:ext cx="0" cy="295275"/>
    <xdr:pic>
      <xdr:nvPicPr>
        <xdr:cNvPr id="2135" name="ctl00_logoimage" descr="Danfoss Logo"/>
        <xdr:cNvPicPr>
          <a:picLocks noChangeAspect="1" noChangeArrowheads="1"/>
        </xdr:cNvPicPr>
      </xdr:nvPicPr>
      <xdr:blipFill>
        <a:blip r:embed="rId1"/>
        <a:srcRect/>
        <a:stretch>
          <a:fillRect/>
        </a:stretch>
      </xdr:blipFill>
      <xdr:spPr>
        <a:xfrm>
          <a:off x="2619375" y="13228955"/>
          <a:ext cx="0" cy="295275"/>
        </a:xfrm>
        <a:prstGeom prst="rect">
          <a:avLst/>
        </a:prstGeom>
        <a:noFill/>
        <a:ln w="9525">
          <a:noFill/>
          <a:miter lim="800000"/>
          <a:headEnd/>
          <a:tailEnd/>
        </a:ln>
      </xdr:spPr>
    </xdr:pic>
    <xdr:clientData/>
  </xdr:oneCellAnchor>
  <xdr:oneCellAnchor>
    <xdr:from>
      <xdr:col>1</xdr:col>
      <xdr:colOff>1933575</xdr:colOff>
      <xdr:row>84</xdr:row>
      <xdr:rowOff>9525</xdr:rowOff>
    </xdr:from>
    <xdr:ext cx="0" cy="295275"/>
    <xdr:pic>
      <xdr:nvPicPr>
        <xdr:cNvPr id="2136" name="ctl00_logoimage" descr="Danfoss Logo"/>
        <xdr:cNvPicPr>
          <a:picLocks noChangeAspect="1" noChangeArrowheads="1"/>
        </xdr:cNvPicPr>
      </xdr:nvPicPr>
      <xdr:blipFill>
        <a:blip r:embed="rId1"/>
        <a:srcRect/>
        <a:stretch>
          <a:fillRect/>
        </a:stretch>
      </xdr:blipFill>
      <xdr:spPr>
        <a:xfrm>
          <a:off x="2619375" y="13371830"/>
          <a:ext cx="0" cy="295275"/>
        </a:xfrm>
        <a:prstGeom prst="rect">
          <a:avLst/>
        </a:prstGeom>
        <a:noFill/>
        <a:ln w="9525">
          <a:noFill/>
          <a:miter lim="800000"/>
          <a:headEnd/>
          <a:tailEnd/>
        </a:ln>
      </xdr:spPr>
    </xdr:pic>
    <xdr:clientData/>
  </xdr:oneCellAnchor>
  <xdr:oneCellAnchor>
    <xdr:from>
      <xdr:col>1</xdr:col>
      <xdr:colOff>1933575</xdr:colOff>
      <xdr:row>84</xdr:row>
      <xdr:rowOff>9525</xdr:rowOff>
    </xdr:from>
    <xdr:ext cx="0" cy="295275"/>
    <xdr:pic>
      <xdr:nvPicPr>
        <xdr:cNvPr id="2137" name="ctl00_logoimage" descr="Danfoss Logo"/>
        <xdr:cNvPicPr>
          <a:picLocks noChangeAspect="1" noChangeArrowheads="1"/>
        </xdr:cNvPicPr>
      </xdr:nvPicPr>
      <xdr:blipFill>
        <a:blip r:embed="rId1"/>
        <a:srcRect/>
        <a:stretch>
          <a:fillRect/>
        </a:stretch>
      </xdr:blipFill>
      <xdr:spPr>
        <a:xfrm>
          <a:off x="2619375" y="13371830"/>
          <a:ext cx="0" cy="295275"/>
        </a:xfrm>
        <a:prstGeom prst="rect">
          <a:avLst/>
        </a:prstGeom>
        <a:noFill/>
        <a:ln w="9525">
          <a:noFill/>
          <a:miter lim="800000"/>
          <a:headEnd/>
          <a:tailEnd/>
        </a:ln>
      </xdr:spPr>
    </xdr:pic>
    <xdr:clientData/>
  </xdr:oneCellAnchor>
  <xdr:oneCellAnchor>
    <xdr:from>
      <xdr:col>1</xdr:col>
      <xdr:colOff>1933575</xdr:colOff>
      <xdr:row>84</xdr:row>
      <xdr:rowOff>9525</xdr:rowOff>
    </xdr:from>
    <xdr:ext cx="0" cy="295275"/>
    <xdr:pic>
      <xdr:nvPicPr>
        <xdr:cNvPr id="2138" name="ctl00_logoimage" descr="Danfoss Logo"/>
        <xdr:cNvPicPr>
          <a:picLocks noChangeAspect="1" noChangeArrowheads="1"/>
        </xdr:cNvPicPr>
      </xdr:nvPicPr>
      <xdr:blipFill>
        <a:blip r:embed="rId1"/>
        <a:srcRect/>
        <a:stretch>
          <a:fillRect/>
        </a:stretch>
      </xdr:blipFill>
      <xdr:spPr>
        <a:xfrm>
          <a:off x="2619375" y="13371830"/>
          <a:ext cx="0" cy="295275"/>
        </a:xfrm>
        <a:prstGeom prst="rect">
          <a:avLst/>
        </a:prstGeom>
        <a:noFill/>
        <a:ln w="9525">
          <a:noFill/>
          <a:miter lim="800000"/>
          <a:headEnd/>
          <a:tailEnd/>
        </a:ln>
      </xdr:spPr>
    </xdr:pic>
    <xdr:clientData/>
  </xdr:oneCellAnchor>
  <xdr:oneCellAnchor>
    <xdr:from>
      <xdr:col>1</xdr:col>
      <xdr:colOff>1933575</xdr:colOff>
      <xdr:row>84</xdr:row>
      <xdr:rowOff>9525</xdr:rowOff>
    </xdr:from>
    <xdr:ext cx="0" cy="295275"/>
    <xdr:pic>
      <xdr:nvPicPr>
        <xdr:cNvPr id="2139" name="ctl00_logoimage" descr="Danfoss Logo"/>
        <xdr:cNvPicPr>
          <a:picLocks noChangeAspect="1" noChangeArrowheads="1"/>
        </xdr:cNvPicPr>
      </xdr:nvPicPr>
      <xdr:blipFill>
        <a:blip r:embed="rId1"/>
        <a:srcRect/>
        <a:stretch>
          <a:fillRect/>
        </a:stretch>
      </xdr:blipFill>
      <xdr:spPr>
        <a:xfrm>
          <a:off x="2619375" y="13371830"/>
          <a:ext cx="0" cy="295275"/>
        </a:xfrm>
        <a:prstGeom prst="rect">
          <a:avLst/>
        </a:prstGeom>
        <a:noFill/>
        <a:ln w="9525">
          <a:noFill/>
          <a:miter lim="800000"/>
          <a:headEnd/>
          <a:tailEnd/>
        </a:ln>
      </xdr:spPr>
    </xdr:pic>
    <xdr:clientData/>
  </xdr:oneCellAnchor>
  <xdr:oneCellAnchor>
    <xdr:from>
      <xdr:col>1</xdr:col>
      <xdr:colOff>1933575</xdr:colOff>
      <xdr:row>85</xdr:row>
      <xdr:rowOff>9525</xdr:rowOff>
    </xdr:from>
    <xdr:ext cx="0" cy="295275"/>
    <xdr:pic>
      <xdr:nvPicPr>
        <xdr:cNvPr id="2140" name="ctl00_logoimage" descr="Danfoss Logo"/>
        <xdr:cNvPicPr>
          <a:picLocks noChangeAspect="1" noChangeArrowheads="1"/>
        </xdr:cNvPicPr>
      </xdr:nvPicPr>
      <xdr:blipFill>
        <a:blip r:embed="rId1"/>
        <a:srcRect/>
        <a:stretch>
          <a:fillRect/>
        </a:stretch>
      </xdr:blipFill>
      <xdr:spPr>
        <a:xfrm>
          <a:off x="2619375" y="13514705"/>
          <a:ext cx="0" cy="295275"/>
        </a:xfrm>
        <a:prstGeom prst="rect">
          <a:avLst/>
        </a:prstGeom>
        <a:noFill/>
        <a:ln w="9525">
          <a:noFill/>
          <a:miter lim="800000"/>
          <a:headEnd/>
          <a:tailEnd/>
        </a:ln>
      </xdr:spPr>
    </xdr:pic>
    <xdr:clientData/>
  </xdr:oneCellAnchor>
  <xdr:oneCellAnchor>
    <xdr:from>
      <xdr:col>1</xdr:col>
      <xdr:colOff>1933575</xdr:colOff>
      <xdr:row>85</xdr:row>
      <xdr:rowOff>9525</xdr:rowOff>
    </xdr:from>
    <xdr:ext cx="0" cy="295275"/>
    <xdr:pic>
      <xdr:nvPicPr>
        <xdr:cNvPr id="2141" name="ctl00_logoimage" descr="Danfoss Logo"/>
        <xdr:cNvPicPr>
          <a:picLocks noChangeAspect="1" noChangeArrowheads="1"/>
        </xdr:cNvPicPr>
      </xdr:nvPicPr>
      <xdr:blipFill>
        <a:blip r:embed="rId1"/>
        <a:srcRect/>
        <a:stretch>
          <a:fillRect/>
        </a:stretch>
      </xdr:blipFill>
      <xdr:spPr>
        <a:xfrm>
          <a:off x="2619375" y="13514705"/>
          <a:ext cx="0" cy="295275"/>
        </a:xfrm>
        <a:prstGeom prst="rect">
          <a:avLst/>
        </a:prstGeom>
        <a:noFill/>
        <a:ln w="9525">
          <a:noFill/>
          <a:miter lim="800000"/>
          <a:headEnd/>
          <a:tailEnd/>
        </a:ln>
      </xdr:spPr>
    </xdr:pic>
    <xdr:clientData/>
  </xdr:oneCellAnchor>
  <xdr:oneCellAnchor>
    <xdr:from>
      <xdr:col>1</xdr:col>
      <xdr:colOff>1933575</xdr:colOff>
      <xdr:row>85</xdr:row>
      <xdr:rowOff>9525</xdr:rowOff>
    </xdr:from>
    <xdr:ext cx="0" cy="295275"/>
    <xdr:pic>
      <xdr:nvPicPr>
        <xdr:cNvPr id="2142" name="ctl00_logoimage" descr="Danfoss Logo"/>
        <xdr:cNvPicPr>
          <a:picLocks noChangeAspect="1" noChangeArrowheads="1"/>
        </xdr:cNvPicPr>
      </xdr:nvPicPr>
      <xdr:blipFill>
        <a:blip r:embed="rId1"/>
        <a:srcRect/>
        <a:stretch>
          <a:fillRect/>
        </a:stretch>
      </xdr:blipFill>
      <xdr:spPr>
        <a:xfrm>
          <a:off x="2619375" y="13514705"/>
          <a:ext cx="0" cy="295275"/>
        </a:xfrm>
        <a:prstGeom prst="rect">
          <a:avLst/>
        </a:prstGeom>
        <a:noFill/>
        <a:ln w="9525">
          <a:noFill/>
          <a:miter lim="800000"/>
          <a:headEnd/>
          <a:tailEnd/>
        </a:ln>
      </xdr:spPr>
    </xdr:pic>
    <xdr:clientData/>
  </xdr:oneCellAnchor>
  <xdr:oneCellAnchor>
    <xdr:from>
      <xdr:col>1</xdr:col>
      <xdr:colOff>1933575</xdr:colOff>
      <xdr:row>85</xdr:row>
      <xdr:rowOff>9525</xdr:rowOff>
    </xdr:from>
    <xdr:ext cx="0" cy="295275"/>
    <xdr:pic>
      <xdr:nvPicPr>
        <xdr:cNvPr id="2143" name="ctl00_logoimage" descr="Danfoss Logo"/>
        <xdr:cNvPicPr>
          <a:picLocks noChangeAspect="1" noChangeArrowheads="1"/>
        </xdr:cNvPicPr>
      </xdr:nvPicPr>
      <xdr:blipFill>
        <a:blip r:embed="rId1"/>
        <a:srcRect/>
        <a:stretch>
          <a:fillRect/>
        </a:stretch>
      </xdr:blipFill>
      <xdr:spPr>
        <a:xfrm>
          <a:off x="2619375" y="13514705"/>
          <a:ext cx="0" cy="295275"/>
        </a:xfrm>
        <a:prstGeom prst="rect">
          <a:avLst/>
        </a:prstGeom>
        <a:noFill/>
        <a:ln w="9525">
          <a:noFill/>
          <a:miter lim="800000"/>
          <a:headEnd/>
          <a:tailEnd/>
        </a:ln>
      </xdr:spPr>
    </xdr:pic>
    <xdr:clientData/>
  </xdr:oneCellAnchor>
  <xdr:oneCellAnchor>
    <xdr:from>
      <xdr:col>1</xdr:col>
      <xdr:colOff>1933575</xdr:colOff>
      <xdr:row>89</xdr:row>
      <xdr:rowOff>9525</xdr:rowOff>
    </xdr:from>
    <xdr:ext cx="0" cy="295275"/>
    <xdr:pic>
      <xdr:nvPicPr>
        <xdr:cNvPr id="2144" name="ctl00_logoimage" descr="Danfoss Logo"/>
        <xdr:cNvPicPr>
          <a:picLocks noChangeAspect="1" noChangeArrowheads="1"/>
        </xdr:cNvPicPr>
      </xdr:nvPicPr>
      <xdr:blipFill>
        <a:blip r:embed="rId1"/>
        <a:srcRect/>
        <a:stretch>
          <a:fillRect/>
        </a:stretch>
      </xdr:blipFill>
      <xdr:spPr>
        <a:xfrm>
          <a:off x="2619375" y="14086205"/>
          <a:ext cx="0" cy="295275"/>
        </a:xfrm>
        <a:prstGeom prst="rect">
          <a:avLst/>
        </a:prstGeom>
        <a:noFill/>
        <a:ln w="9525">
          <a:noFill/>
          <a:miter lim="800000"/>
          <a:headEnd/>
          <a:tailEnd/>
        </a:ln>
      </xdr:spPr>
    </xdr:pic>
    <xdr:clientData/>
  </xdr:oneCellAnchor>
  <xdr:oneCellAnchor>
    <xdr:from>
      <xdr:col>1</xdr:col>
      <xdr:colOff>1933575</xdr:colOff>
      <xdr:row>89</xdr:row>
      <xdr:rowOff>9525</xdr:rowOff>
    </xdr:from>
    <xdr:ext cx="0" cy="295275"/>
    <xdr:pic>
      <xdr:nvPicPr>
        <xdr:cNvPr id="2145" name="ctl00_logoimage" descr="Danfoss Logo"/>
        <xdr:cNvPicPr>
          <a:picLocks noChangeAspect="1" noChangeArrowheads="1"/>
        </xdr:cNvPicPr>
      </xdr:nvPicPr>
      <xdr:blipFill>
        <a:blip r:embed="rId1"/>
        <a:srcRect/>
        <a:stretch>
          <a:fillRect/>
        </a:stretch>
      </xdr:blipFill>
      <xdr:spPr>
        <a:xfrm>
          <a:off x="2619375" y="14086205"/>
          <a:ext cx="0" cy="295275"/>
        </a:xfrm>
        <a:prstGeom prst="rect">
          <a:avLst/>
        </a:prstGeom>
        <a:noFill/>
        <a:ln w="9525">
          <a:noFill/>
          <a:miter lim="800000"/>
          <a:headEnd/>
          <a:tailEnd/>
        </a:ln>
      </xdr:spPr>
    </xdr:pic>
    <xdr:clientData/>
  </xdr:oneCellAnchor>
  <xdr:oneCellAnchor>
    <xdr:from>
      <xdr:col>1</xdr:col>
      <xdr:colOff>1933575</xdr:colOff>
      <xdr:row>89</xdr:row>
      <xdr:rowOff>9525</xdr:rowOff>
    </xdr:from>
    <xdr:ext cx="0" cy="295275"/>
    <xdr:pic>
      <xdr:nvPicPr>
        <xdr:cNvPr id="2146" name="ctl00_logoimage" descr="Danfoss Logo"/>
        <xdr:cNvPicPr>
          <a:picLocks noChangeAspect="1" noChangeArrowheads="1"/>
        </xdr:cNvPicPr>
      </xdr:nvPicPr>
      <xdr:blipFill>
        <a:blip r:embed="rId1"/>
        <a:srcRect/>
        <a:stretch>
          <a:fillRect/>
        </a:stretch>
      </xdr:blipFill>
      <xdr:spPr>
        <a:xfrm>
          <a:off x="2619375" y="14086205"/>
          <a:ext cx="0" cy="295275"/>
        </a:xfrm>
        <a:prstGeom prst="rect">
          <a:avLst/>
        </a:prstGeom>
        <a:noFill/>
        <a:ln w="9525">
          <a:noFill/>
          <a:miter lim="800000"/>
          <a:headEnd/>
          <a:tailEnd/>
        </a:ln>
      </xdr:spPr>
    </xdr:pic>
    <xdr:clientData/>
  </xdr:oneCellAnchor>
  <xdr:oneCellAnchor>
    <xdr:from>
      <xdr:col>1</xdr:col>
      <xdr:colOff>1933575</xdr:colOff>
      <xdr:row>89</xdr:row>
      <xdr:rowOff>9525</xdr:rowOff>
    </xdr:from>
    <xdr:ext cx="0" cy="295275"/>
    <xdr:pic>
      <xdr:nvPicPr>
        <xdr:cNvPr id="2147" name="ctl00_logoimage" descr="Danfoss Logo"/>
        <xdr:cNvPicPr>
          <a:picLocks noChangeAspect="1" noChangeArrowheads="1"/>
        </xdr:cNvPicPr>
      </xdr:nvPicPr>
      <xdr:blipFill>
        <a:blip r:embed="rId1"/>
        <a:srcRect/>
        <a:stretch>
          <a:fillRect/>
        </a:stretch>
      </xdr:blipFill>
      <xdr:spPr>
        <a:xfrm>
          <a:off x="2619375" y="14086205"/>
          <a:ext cx="0" cy="295275"/>
        </a:xfrm>
        <a:prstGeom prst="rect">
          <a:avLst/>
        </a:prstGeom>
        <a:noFill/>
        <a:ln w="9525">
          <a:noFill/>
          <a:miter lim="800000"/>
          <a:headEnd/>
          <a:tailEnd/>
        </a:ln>
      </xdr:spPr>
    </xdr:pic>
    <xdr:clientData/>
  </xdr:oneCellAnchor>
  <xdr:oneCellAnchor>
    <xdr:from>
      <xdr:col>1</xdr:col>
      <xdr:colOff>1933575</xdr:colOff>
      <xdr:row>90</xdr:row>
      <xdr:rowOff>9525</xdr:rowOff>
    </xdr:from>
    <xdr:ext cx="0" cy="295275"/>
    <xdr:pic>
      <xdr:nvPicPr>
        <xdr:cNvPr id="2148" name="ctl00_logoimage" descr="Danfoss Logo"/>
        <xdr:cNvPicPr>
          <a:picLocks noChangeAspect="1" noChangeArrowheads="1"/>
        </xdr:cNvPicPr>
      </xdr:nvPicPr>
      <xdr:blipFill>
        <a:blip r:embed="rId1"/>
        <a:srcRect/>
        <a:stretch>
          <a:fillRect/>
        </a:stretch>
      </xdr:blipFill>
      <xdr:spPr>
        <a:xfrm>
          <a:off x="2619375" y="14229080"/>
          <a:ext cx="0" cy="295275"/>
        </a:xfrm>
        <a:prstGeom prst="rect">
          <a:avLst/>
        </a:prstGeom>
        <a:noFill/>
        <a:ln w="9525">
          <a:noFill/>
          <a:miter lim="800000"/>
          <a:headEnd/>
          <a:tailEnd/>
        </a:ln>
      </xdr:spPr>
    </xdr:pic>
    <xdr:clientData/>
  </xdr:oneCellAnchor>
  <xdr:oneCellAnchor>
    <xdr:from>
      <xdr:col>1</xdr:col>
      <xdr:colOff>1933575</xdr:colOff>
      <xdr:row>90</xdr:row>
      <xdr:rowOff>9525</xdr:rowOff>
    </xdr:from>
    <xdr:ext cx="0" cy="295275"/>
    <xdr:pic>
      <xdr:nvPicPr>
        <xdr:cNvPr id="2149" name="ctl00_logoimage" descr="Danfoss Logo"/>
        <xdr:cNvPicPr>
          <a:picLocks noChangeAspect="1" noChangeArrowheads="1"/>
        </xdr:cNvPicPr>
      </xdr:nvPicPr>
      <xdr:blipFill>
        <a:blip r:embed="rId1"/>
        <a:srcRect/>
        <a:stretch>
          <a:fillRect/>
        </a:stretch>
      </xdr:blipFill>
      <xdr:spPr>
        <a:xfrm>
          <a:off x="2619375" y="14229080"/>
          <a:ext cx="0" cy="295275"/>
        </a:xfrm>
        <a:prstGeom prst="rect">
          <a:avLst/>
        </a:prstGeom>
        <a:noFill/>
        <a:ln w="9525">
          <a:noFill/>
          <a:miter lim="800000"/>
          <a:headEnd/>
          <a:tailEnd/>
        </a:ln>
      </xdr:spPr>
    </xdr:pic>
    <xdr:clientData/>
  </xdr:oneCellAnchor>
  <xdr:oneCellAnchor>
    <xdr:from>
      <xdr:col>1</xdr:col>
      <xdr:colOff>1933575</xdr:colOff>
      <xdr:row>90</xdr:row>
      <xdr:rowOff>9525</xdr:rowOff>
    </xdr:from>
    <xdr:ext cx="0" cy="295275"/>
    <xdr:pic>
      <xdr:nvPicPr>
        <xdr:cNvPr id="2150" name="ctl00_logoimage" descr="Danfoss Logo"/>
        <xdr:cNvPicPr>
          <a:picLocks noChangeAspect="1" noChangeArrowheads="1"/>
        </xdr:cNvPicPr>
      </xdr:nvPicPr>
      <xdr:blipFill>
        <a:blip r:embed="rId1"/>
        <a:srcRect/>
        <a:stretch>
          <a:fillRect/>
        </a:stretch>
      </xdr:blipFill>
      <xdr:spPr>
        <a:xfrm>
          <a:off x="2619375" y="14229080"/>
          <a:ext cx="0" cy="295275"/>
        </a:xfrm>
        <a:prstGeom prst="rect">
          <a:avLst/>
        </a:prstGeom>
        <a:noFill/>
        <a:ln w="9525">
          <a:noFill/>
          <a:miter lim="800000"/>
          <a:headEnd/>
          <a:tailEnd/>
        </a:ln>
      </xdr:spPr>
    </xdr:pic>
    <xdr:clientData/>
  </xdr:oneCellAnchor>
  <xdr:oneCellAnchor>
    <xdr:from>
      <xdr:col>1</xdr:col>
      <xdr:colOff>1933575</xdr:colOff>
      <xdr:row>90</xdr:row>
      <xdr:rowOff>9525</xdr:rowOff>
    </xdr:from>
    <xdr:ext cx="0" cy="295275"/>
    <xdr:pic>
      <xdr:nvPicPr>
        <xdr:cNvPr id="2151" name="ctl00_logoimage" descr="Danfoss Logo"/>
        <xdr:cNvPicPr>
          <a:picLocks noChangeAspect="1" noChangeArrowheads="1"/>
        </xdr:cNvPicPr>
      </xdr:nvPicPr>
      <xdr:blipFill>
        <a:blip r:embed="rId1"/>
        <a:srcRect/>
        <a:stretch>
          <a:fillRect/>
        </a:stretch>
      </xdr:blipFill>
      <xdr:spPr>
        <a:xfrm>
          <a:off x="2619375" y="14229080"/>
          <a:ext cx="0" cy="295275"/>
        </a:xfrm>
        <a:prstGeom prst="rect">
          <a:avLst/>
        </a:prstGeom>
        <a:noFill/>
        <a:ln w="9525">
          <a:noFill/>
          <a:miter lim="800000"/>
          <a:headEnd/>
          <a:tailEnd/>
        </a:ln>
      </xdr:spPr>
    </xdr:pic>
    <xdr:clientData/>
  </xdr:oneCellAnchor>
  <xdr:oneCellAnchor>
    <xdr:from>
      <xdr:col>1</xdr:col>
      <xdr:colOff>1933575</xdr:colOff>
      <xdr:row>91</xdr:row>
      <xdr:rowOff>9525</xdr:rowOff>
    </xdr:from>
    <xdr:ext cx="0" cy="295275"/>
    <xdr:pic>
      <xdr:nvPicPr>
        <xdr:cNvPr id="2152" name="ctl00_logoimage" descr="Danfoss Logo"/>
        <xdr:cNvPicPr>
          <a:picLocks noChangeAspect="1" noChangeArrowheads="1"/>
        </xdr:cNvPicPr>
      </xdr:nvPicPr>
      <xdr:blipFill>
        <a:blip r:embed="rId1"/>
        <a:srcRect/>
        <a:stretch>
          <a:fillRect/>
        </a:stretch>
      </xdr:blipFill>
      <xdr:spPr>
        <a:xfrm>
          <a:off x="2619375" y="14371955"/>
          <a:ext cx="0" cy="295275"/>
        </a:xfrm>
        <a:prstGeom prst="rect">
          <a:avLst/>
        </a:prstGeom>
        <a:noFill/>
        <a:ln w="9525">
          <a:noFill/>
          <a:miter lim="800000"/>
          <a:headEnd/>
          <a:tailEnd/>
        </a:ln>
      </xdr:spPr>
    </xdr:pic>
    <xdr:clientData/>
  </xdr:oneCellAnchor>
  <xdr:oneCellAnchor>
    <xdr:from>
      <xdr:col>1</xdr:col>
      <xdr:colOff>1933575</xdr:colOff>
      <xdr:row>91</xdr:row>
      <xdr:rowOff>9525</xdr:rowOff>
    </xdr:from>
    <xdr:ext cx="0" cy="295275"/>
    <xdr:pic>
      <xdr:nvPicPr>
        <xdr:cNvPr id="2153" name="ctl00_logoimage" descr="Danfoss Logo"/>
        <xdr:cNvPicPr>
          <a:picLocks noChangeAspect="1" noChangeArrowheads="1"/>
        </xdr:cNvPicPr>
      </xdr:nvPicPr>
      <xdr:blipFill>
        <a:blip r:embed="rId1"/>
        <a:srcRect/>
        <a:stretch>
          <a:fillRect/>
        </a:stretch>
      </xdr:blipFill>
      <xdr:spPr>
        <a:xfrm>
          <a:off x="2619375" y="14371955"/>
          <a:ext cx="0" cy="295275"/>
        </a:xfrm>
        <a:prstGeom prst="rect">
          <a:avLst/>
        </a:prstGeom>
        <a:noFill/>
        <a:ln w="9525">
          <a:noFill/>
          <a:miter lim="800000"/>
          <a:headEnd/>
          <a:tailEnd/>
        </a:ln>
      </xdr:spPr>
    </xdr:pic>
    <xdr:clientData/>
  </xdr:oneCellAnchor>
  <xdr:oneCellAnchor>
    <xdr:from>
      <xdr:col>1</xdr:col>
      <xdr:colOff>1933575</xdr:colOff>
      <xdr:row>91</xdr:row>
      <xdr:rowOff>9525</xdr:rowOff>
    </xdr:from>
    <xdr:ext cx="0" cy="295275"/>
    <xdr:pic>
      <xdr:nvPicPr>
        <xdr:cNvPr id="2154" name="ctl00_logoimage" descr="Danfoss Logo"/>
        <xdr:cNvPicPr>
          <a:picLocks noChangeAspect="1" noChangeArrowheads="1"/>
        </xdr:cNvPicPr>
      </xdr:nvPicPr>
      <xdr:blipFill>
        <a:blip r:embed="rId1"/>
        <a:srcRect/>
        <a:stretch>
          <a:fillRect/>
        </a:stretch>
      </xdr:blipFill>
      <xdr:spPr>
        <a:xfrm>
          <a:off x="2619375" y="14371955"/>
          <a:ext cx="0" cy="295275"/>
        </a:xfrm>
        <a:prstGeom prst="rect">
          <a:avLst/>
        </a:prstGeom>
        <a:noFill/>
        <a:ln w="9525">
          <a:noFill/>
          <a:miter lim="800000"/>
          <a:headEnd/>
          <a:tailEnd/>
        </a:ln>
      </xdr:spPr>
    </xdr:pic>
    <xdr:clientData/>
  </xdr:oneCellAnchor>
  <xdr:oneCellAnchor>
    <xdr:from>
      <xdr:col>1</xdr:col>
      <xdr:colOff>1933575</xdr:colOff>
      <xdr:row>91</xdr:row>
      <xdr:rowOff>9525</xdr:rowOff>
    </xdr:from>
    <xdr:ext cx="0" cy="295275"/>
    <xdr:pic>
      <xdr:nvPicPr>
        <xdr:cNvPr id="2155" name="ctl00_logoimage" descr="Danfoss Logo"/>
        <xdr:cNvPicPr>
          <a:picLocks noChangeAspect="1" noChangeArrowheads="1"/>
        </xdr:cNvPicPr>
      </xdr:nvPicPr>
      <xdr:blipFill>
        <a:blip r:embed="rId1"/>
        <a:srcRect/>
        <a:stretch>
          <a:fillRect/>
        </a:stretch>
      </xdr:blipFill>
      <xdr:spPr>
        <a:xfrm>
          <a:off x="2619375" y="14371955"/>
          <a:ext cx="0" cy="295275"/>
        </a:xfrm>
        <a:prstGeom prst="rect">
          <a:avLst/>
        </a:prstGeom>
        <a:noFill/>
        <a:ln w="9525">
          <a:noFill/>
          <a:miter lim="800000"/>
          <a:headEnd/>
          <a:tailEnd/>
        </a:ln>
      </xdr:spPr>
    </xdr:pic>
    <xdr:clientData/>
  </xdr:oneCellAnchor>
  <xdr:oneCellAnchor>
    <xdr:from>
      <xdr:col>1</xdr:col>
      <xdr:colOff>1933575</xdr:colOff>
      <xdr:row>92</xdr:row>
      <xdr:rowOff>9525</xdr:rowOff>
    </xdr:from>
    <xdr:ext cx="0" cy="295275"/>
    <xdr:pic>
      <xdr:nvPicPr>
        <xdr:cNvPr id="2156" name="ctl00_logoimage" descr="Danfoss Logo"/>
        <xdr:cNvPicPr>
          <a:picLocks noChangeAspect="1" noChangeArrowheads="1"/>
        </xdr:cNvPicPr>
      </xdr:nvPicPr>
      <xdr:blipFill>
        <a:blip r:embed="rId1"/>
        <a:srcRect/>
        <a:stretch>
          <a:fillRect/>
        </a:stretch>
      </xdr:blipFill>
      <xdr:spPr>
        <a:xfrm>
          <a:off x="2619375" y="14662785"/>
          <a:ext cx="0" cy="295275"/>
        </a:xfrm>
        <a:prstGeom prst="rect">
          <a:avLst/>
        </a:prstGeom>
        <a:noFill/>
        <a:ln w="9525">
          <a:noFill/>
          <a:miter lim="800000"/>
          <a:headEnd/>
          <a:tailEnd/>
        </a:ln>
      </xdr:spPr>
    </xdr:pic>
    <xdr:clientData/>
  </xdr:oneCellAnchor>
  <xdr:oneCellAnchor>
    <xdr:from>
      <xdr:col>1</xdr:col>
      <xdr:colOff>1933575</xdr:colOff>
      <xdr:row>92</xdr:row>
      <xdr:rowOff>9525</xdr:rowOff>
    </xdr:from>
    <xdr:ext cx="0" cy="295275"/>
    <xdr:pic>
      <xdr:nvPicPr>
        <xdr:cNvPr id="2157" name="ctl00_logoimage" descr="Danfoss Logo"/>
        <xdr:cNvPicPr>
          <a:picLocks noChangeAspect="1" noChangeArrowheads="1"/>
        </xdr:cNvPicPr>
      </xdr:nvPicPr>
      <xdr:blipFill>
        <a:blip r:embed="rId1"/>
        <a:srcRect/>
        <a:stretch>
          <a:fillRect/>
        </a:stretch>
      </xdr:blipFill>
      <xdr:spPr>
        <a:xfrm>
          <a:off x="2619375" y="14662785"/>
          <a:ext cx="0" cy="295275"/>
        </a:xfrm>
        <a:prstGeom prst="rect">
          <a:avLst/>
        </a:prstGeom>
        <a:noFill/>
        <a:ln w="9525">
          <a:noFill/>
          <a:miter lim="800000"/>
          <a:headEnd/>
          <a:tailEnd/>
        </a:ln>
      </xdr:spPr>
    </xdr:pic>
    <xdr:clientData/>
  </xdr:oneCellAnchor>
  <xdr:oneCellAnchor>
    <xdr:from>
      <xdr:col>1</xdr:col>
      <xdr:colOff>1933575</xdr:colOff>
      <xdr:row>92</xdr:row>
      <xdr:rowOff>9525</xdr:rowOff>
    </xdr:from>
    <xdr:ext cx="0" cy="295275"/>
    <xdr:pic>
      <xdr:nvPicPr>
        <xdr:cNvPr id="2158" name="ctl00_logoimage" descr="Danfoss Logo"/>
        <xdr:cNvPicPr>
          <a:picLocks noChangeAspect="1" noChangeArrowheads="1"/>
        </xdr:cNvPicPr>
      </xdr:nvPicPr>
      <xdr:blipFill>
        <a:blip r:embed="rId1"/>
        <a:srcRect/>
        <a:stretch>
          <a:fillRect/>
        </a:stretch>
      </xdr:blipFill>
      <xdr:spPr>
        <a:xfrm>
          <a:off x="2619375" y="14662785"/>
          <a:ext cx="0" cy="295275"/>
        </a:xfrm>
        <a:prstGeom prst="rect">
          <a:avLst/>
        </a:prstGeom>
        <a:noFill/>
        <a:ln w="9525">
          <a:noFill/>
          <a:miter lim="800000"/>
          <a:headEnd/>
          <a:tailEnd/>
        </a:ln>
      </xdr:spPr>
    </xdr:pic>
    <xdr:clientData/>
  </xdr:oneCellAnchor>
  <xdr:oneCellAnchor>
    <xdr:from>
      <xdr:col>1</xdr:col>
      <xdr:colOff>1933575</xdr:colOff>
      <xdr:row>92</xdr:row>
      <xdr:rowOff>9525</xdr:rowOff>
    </xdr:from>
    <xdr:ext cx="0" cy="295275"/>
    <xdr:pic>
      <xdr:nvPicPr>
        <xdr:cNvPr id="2159" name="ctl00_logoimage" descr="Danfoss Logo"/>
        <xdr:cNvPicPr>
          <a:picLocks noChangeAspect="1" noChangeArrowheads="1"/>
        </xdr:cNvPicPr>
      </xdr:nvPicPr>
      <xdr:blipFill>
        <a:blip r:embed="rId1"/>
        <a:srcRect/>
        <a:stretch>
          <a:fillRect/>
        </a:stretch>
      </xdr:blipFill>
      <xdr:spPr>
        <a:xfrm>
          <a:off x="2619375" y="14662785"/>
          <a:ext cx="0" cy="295275"/>
        </a:xfrm>
        <a:prstGeom prst="rect">
          <a:avLst/>
        </a:prstGeom>
        <a:noFill/>
        <a:ln w="9525">
          <a:noFill/>
          <a:miter lim="800000"/>
          <a:headEnd/>
          <a:tailEnd/>
        </a:ln>
      </xdr:spPr>
    </xdr:pic>
    <xdr:clientData/>
  </xdr:oneCellAnchor>
  <xdr:oneCellAnchor>
    <xdr:from>
      <xdr:col>1</xdr:col>
      <xdr:colOff>1933575</xdr:colOff>
      <xdr:row>93</xdr:row>
      <xdr:rowOff>9525</xdr:rowOff>
    </xdr:from>
    <xdr:ext cx="0" cy="295275"/>
    <xdr:pic>
      <xdr:nvPicPr>
        <xdr:cNvPr id="2160" name="ctl00_logoimage" descr="Danfoss Logo"/>
        <xdr:cNvPicPr>
          <a:picLocks noChangeAspect="1" noChangeArrowheads="1"/>
        </xdr:cNvPicPr>
      </xdr:nvPicPr>
      <xdr:blipFill>
        <a:blip r:embed="rId1"/>
        <a:srcRect/>
        <a:stretch>
          <a:fillRect/>
        </a:stretch>
      </xdr:blipFill>
      <xdr:spPr>
        <a:xfrm>
          <a:off x="2619375" y="14953615"/>
          <a:ext cx="0" cy="295275"/>
        </a:xfrm>
        <a:prstGeom prst="rect">
          <a:avLst/>
        </a:prstGeom>
        <a:noFill/>
        <a:ln w="9525">
          <a:noFill/>
          <a:miter lim="800000"/>
          <a:headEnd/>
          <a:tailEnd/>
        </a:ln>
      </xdr:spPr>
    </xdr:pic>
    <xdr:clientData/>
  </xdr:oneCellAnchor>
  <xdr:oneCellAnchor>
    <xdr:from>
      <xdr:col>1</xdr:col>
      <xdr:colOff>1933575</xdr:colOff>
      <xdr:row>93</xdr:row>
      <xdr:rowOff>9525</xdr:rowOff>
    </xdr:from>
    <xdr:ext cx="0" cy="295275"/>
    <xdr:pic>
      <xdr:nvPicPr>
        <xdr:cNvPr id="2161" name="ctl00_logoimage" descr="Danfoss Logo"/>
        <xdr:cNvPicPr>
          <a:picLocks noChangeAspect="1" noChangeArrowheads="1"/>
        </xdr:cNvPicPr>
      </xdr:nvPicPr>
      <xdr:blipFill>
        <a:blip r:embed="rId1"/>
        <a:srcRect/>
        <a:stretch>
          <a:fillRect/>
        </a:stretch>
      </xdr:blipFill>
      <xdr:spPr>
        <a:xfrm>
          <a:off x="2619375" y="14953615"/>
          <a:ext cx="0" cy="295275"/>
        </a:xfrm>
        <a:prstGeom prst="rect">
          <a:avLst/>
        </a:prstGeom>
        <a:noFill/>
        <a:ln w="9525">
          <a:noFill/>
          <a:miter lim="800000"/>
          <a:headEnd/>
          <a:tailEnd/>
        </a:ln>
      </xdr:spPr>
    </xdr:pic>
    <xdr:clientData/>
  </xdr:oneCellAnchor>
  <xdr:oneCellAnchor>
    <xdr:from>
      <xdr:col>1</xdr:col>
      <xdr:colOff>1933575</xdr:colOff>
      <xdr:row>93</xdr:row>
      <xdr:rowOff>9525</xdr:rowOff>
    </xdr:from>
    <xdr:ext cx="0" cy="295275"/>
    <xdr:pic>
      <xdr:nvPicPr>
        <xdr:cNvPr id="2162" name="ctl00_logoimage" descr="Danfoss Logo"/>
        <xdr:cNvPicPr>
          <a:picLocks noChangeAspect="1" noChangeArrowheads="1"/>
        </xdr:cNvPicPr>
      </xdr:nvPicPr>
      <xdr:blipFill>
        <a:blip r:embed="rId1"/>
        <a:srcRect/>
        <a:stretch>
          <a:fillRect/>
        </a:stretch>
      </xdr:blipFill>
      <xdr:spPr>
        <a:xfrm>
          <a:off x="2619375" y="14953615"/>
          <a:ext cx="0" cy="295275"/>
        </a:xfrm>
        <a:prstGeom prst="rect">
          <a:avLst/>
        </a:prstGeom>
        <a:noFill/>
        <a:ln w="9525">
          <a:noFill/>
          <a:miter lim="800000"/>
          <a:headEnd/>
          <a:tailEnd/>
        </a:ln>
      </xdr:spPr>
    </xdr:pic>
    <xdr:clientData/>
  </xdr:oneCellAnchor>
  <xdr:oneCellAnchor>
    <xdr:from>
      <xdr:col>1</xdr:col>
      <xdr:colOff>1933575</xdr:colOff>
      <xdr:row>93</xdr:row>
      <xdr:rowOff>9525</xdr:rowOff>
    </xdr:from>
    <xdr:ext cx="0" cy="295275"/>
    <xdr:pic>
      <xdr:nvPicPr>
        <xdr:cNvPr id="2163" name="ctl00_logoimage" descr="Danfoss Logo"/>
        <xdr:cNvPicPr>
          <a:picLocks noChangeAspect="1" noChangeArrowheads="1"/>
        </xdr:cNvPicPr>
      </xdr:nvPicPr>
      <xdr:blipFill>
        <a:blip r:embed="rId1"/>
        <a:srcRect/>
        <a:stretch>
          <a:fillRect/>
        </a:stretch>
      </xdr:blipFill>
      <xdr:spPr>
        <a:xfrm>
          <a:off x="2619375" y="14953615"/>
          <a:ext cx="0" cy="295275"/>
        </a:xfrm>
        <a:prstGeom prst="rect">
          <a:avLst/>
        </a:prstGeom>
        <a:noFill/>
        <a:ln w="9525">
          <a:noFill/>
          <a:miter lim="800000"/>
          <a:headEnd/>
          <a:tailEnd/>
        </a:ln>
      </xdr:spPr>
    </xdr:pic>
    <xdr:clientData/>
  </xdr:oneCellAnchor>
  <xdr:oneCellAnchor>
    <xdr:from>
      <xdr:col>1</xdr:col>
      <xdr:colOff>1933575</xdr:colOff>
      <xdr:row>94</xdr:row>
      <xdr:rowOff>9525</xdr:rowOff>
    </xdr:from>
    <xdr:ext cx="0" cy="295275"/>
    <xdr:pic>
      <xdr:nvPicPr>
        <xdr:cNvPr id="2164" name="ctl00_logoimage" descr="Danfoss Logo"/>
        <xdr:cNvPicPr>
          <a:picLocks noChangeAspect="1" noChangeArrowheads="1"/>
        </xdr:cNvPicPr>
      </xdr:nvPicPr>
      <xdr:blipFill>
        <a:blip r:embed="rId1"/>
        <a:srcRect/>
        <a:stretch>
          <a:fillRect/>
        </a:stretch>
      </xdr:blipFill>
      <xdr:spPr>
        <a:xfrm>
          <a:off x="2619375" y="15553690"/>
          <a:ext cx="0" cy="295275"/>
        </a:xfrm>
        <a:prstGeom prst="rect">
          <a:avLst/>
        </a:prstGeom>
        <a:noFill/>
        <a:ln w="9525">
          <a:noFill/>
          <a:miter lim="800000"/>
          <a:headEnd/>
          <a:tailEnd/>
        </a:ln>
      </xdr:spPr>
    </xdr:pic>
    <xdr:clientData/>
  </xdr:oneCellAnchor>
  <xdr:oneCellAnchor>
    <xdr:from>
      <xdr:col>1</xdr:col>
      <xdr:colOff>1933575</xdr:colOff>
      <xdr:row>94</xdr:row>
      <xdr:rowOff>9525</xdr:rowOff>
    </xdr:from>
    <xdr:ext cx="0" cy="295275"/>
    <xdr:pic>
      <xdr:nvPicPr>
        <xdr:cNvPr id="2165" name="ctl00_logoimage" descr="Danfoss Logo"/>
        <xdr:cNvPicPr>
          <a:picLocks noChangeAspect="1" noChangeArrowheads="1"/>
        </xdr:cNvPicPr>
      </xdr:nvPicPr>
      <xdr:blipFill>
        <a:blip r:embed="rId1"/>
        <a:srcRect/>
        <a:stretch>
          <a:fillRect/>
        </a:stretch>
      </xdr:blipFill>
      <xdr:spPr>
        <a:xfrm>
          <a:off x="2619375" y="15553690"/>
          <a:ext cx="0" cy="295275"/>
        </a:xfrm>
        <a:prstGeom prst="rect">
          <a:avLst/>
        </a:prstGeom>
        <a:noFill/>
        <a:ln w="9525">
          <a:noFill/>
          <a:miter lim="800000"/>
          <a:headEnd/>
          <a:tailEnd/>
        </a:ln>
      </xdr:spPr>
    </xdr:pic>
    <xdr:clientData/>
  </xdr:oneCellAnchor>
  <xdr:oneCellAnchor>
    <xdr:from>
      <xdr:col>1</xdr:col>
      <xdr:colOff>1933575</xdr:colOff>
      <xdr:row>94</xdr:row>
      <xdr:rowOff>9525</xdr:rowOff>
    </xdr:from>
    <xdr:ext cx="0" cy="295275"/>
    <xdr:pic>
      <xdr:nvPicPr>
        <xdr:cNvPr id="2166" name="ctl00_logoimage" descr="Danfoss Logo"/>
        <xdr:cNvPicPr>
          <a:picLocks noChangeAspect="1" noChangeArrowheads="1"/>
        </xdr:cNvPicPr>
      </xdr:nvPicPr>
      <xdr:blipFill>
        <a:blip r:embed="rId1"/>
        <a:srcRect/>
        <a:stretch>
          <a:fillRect/>
        </a:stretch>
      </xdr:blipFill>
      <xdr:spPr>
        <a:xfrm>
          <a:off x="2619375" y="15553690"/>
          <a:ext cx="0" cy="295275"/>
        </a:xfrm>
        <a:prstGeom prst="rect">
          <a:avLst/>
        </a:prstGeom>
        <a:noFill/>
        <a:ln w="9525">
          <a:noFill/>
          <a:miter lim="800000"/>
          <a:headEnd/>
          <a:tailEnd/>
        </a:ln>
      </xdr:spPr>
    </xdr:pic>
    <xdr:clientData/>
  </xdr:oneCellAnchor>
  <xdr:oneCellAnchor>
    <xdr:from>
      <xdr:col>1</xdr:col>
      <xdr:colOff>1933575</xdr:colOff>
      <xdr:row>94</xdr:row>
      <xdr:rowOff>9525</xdr:rowOff>
    </xdr:from>
    <xdr:ext cx="0" cy="295275"/>
    <xdr:pic>
      <xdr:nvPicPr>
        <xdr:cNvPr id="2167" name="ctl00_logoimage" descr="Danfoss Logo"/>
        <xdr:cNvPicPr>
          <a:picLocks noChangeAspect="1" noChangeArrowheads="1"/>
        </xdr:cNvPicPr>
      </xdr:nvPicPr>
      <xdr:blipFill>
        <a:blip r:embed="rId1"/>
        <a:srcRect/>
        <a:stretch>
          <a:fillRect/>
        </a:stretch>
      </xdr:blipFill>
      <xdr:spPr>
        <a:xfrm>
          <a:off x="2619375" y="15553690"/>
          <a:ext cx="0" cy="295275"/>
        </a:xfrm>
        <a:prstGeom prst="rect">
          <a:avLst/>
        </a:prstGeom>
        <a:noFill/>
        <a:ln w="9525">
          <a:noFill/>
          <a:miter lim="800000"/>
          <a:headEnd/>
          <a:tailEnd/>
        </a:ln>
      </xdr:spPr>
    </xdr:pic>
    <xdr:clientData/>
  </xdr:oneCellAnchor>
  <xdr:oneCellAnchor>
    <xdr:from>
      <xdr:col>1</xdr:col>
      <xdr:colOff>1933575</xdr:colOff>
      <xdr:row>95</xdr:row>
      <xdr:rowOff>9525</xdr:rowOff>
    </xdr:from>
    <xdr:ext cx="0" cy="295275"/>
    <xdr:pic>
      <xdr:nvPicPr>
        <xdr:cNvPr id="2168" name="ctl00_logoimage" descr="Danfoss Logo"/>
        <xdr:cNvPicPr>
          <a:picLocks noChangeAspect="1" noChangeArrowheads="1"/>
        </xdr:cNvPicPr>
      </xdr:nvPicPr>
      <xdr:blipFill>
        <a:blip r:embed="rId1"/>
        <a:srcRect/>
        <a:stretch>
          <a:fillRect/>
        </a:stretch>
      </xdr:blipFill>
      <xdr:spPr>
        <a:xfrm>
          <a:off x="2619375" y="15844520"/>
          <a:ext cx="0" cy="295275"/>
        </a:xfrm>
        <a:prstGeom prst="rect">
          <a:avLst/>
        </a:prstGeom>
        <a:noFill/>
        <a:ln w="9525">
          <a:noFill/>
          <a:miter lim="800000"/>
          <a:headEnd/>
          <a:tailEnd/>
        </a:ln>
      </xdr:spPr>
    </xdr:pic>
    <xdr:clientData/>
  </xdr:oneCellAnchor>
  <xdr:oneCellAnchor>
    <xdr:from>
      <xdr:col>1</xdr:col>
      <xdr:colOff>1933575</xdr:colOff>
      <xdr:row>95</xdr:row>
      <xdr:rowOff>9525</xdr:rowOff>
    </xdr:from>
    <xdr:ext cx="0" cy="295275"/>
    <xdr:pic>
      <xdr:nvPicPr>
        <xdr:cNvPr id="2169" name="ctl00_logoimage" descr="Danfoss Logo"/>
        <xdr:cNvPicPr>
          <a:picLocks noChangeAspect="1" noChangeArrowheads="1"/>
        </xdr:cNvPicPr>
      </xdr:nvPicPr>
      <xdr:blipFill>
        <a:blip r:embed="rId1"/>
        <a:srcRect/>
        <a:stretch>
          <a:fillRect/>
        </a:stretch>
      </xdr:blipFill>
      <xdr:spPr>
        <a:xfrm>
          <a:off x="2619375" y="15844520"/>
          <a:ext cx="0" cy="295275"/>
        </a:xfrm>
        <a:prstGeom prst="rect">
          <a:avLst/>
        </a:prstGeom>
        <a:noFill/>
        <a:ln w="9525">
          <a:noFill/>
          <a:miter lim="800000"/>
          <a:headEnd/>
          <a:tailEnd/>
        </a:ln>
      </xdr:spPr>
    </xdr:pic>
    <xdr:clientData/>
  </xdr:oneCellAnchor>
  <xdr:oneCellAnchor>
    <xdr:from>
      <xdr:col>1</xdr:col>
      <xdr:colOff>1933575</xdr:colOff>
      <xdr:row>95</xdr:row>
      <xdr:rowOff>9525</xdr:rowOff>
    </xdr:from>
    <xdr:ext cx="0" cy="295275"/>
    <xdr:pic>
      <xdr:nvPicPr>
        <xdr:cNvPr id="2170" name="ctl00_logoimage" descr="Danfoss Logo"/>
        <xdr:cNvPicPr>
          <a:picLocks noChangeAspect="1" noChangeArrowheads="1"/>
        </xdr:cNvPicPr>
      </xdr:nvPicPr>
      <xdr:blipFill>
        <a:blip r:embed="rId1"/>
        <a:srcRect/>
        <a:stretch>
          <a:fillRect/>
        </a:stretch>
      </xdr:blipFill>
      <xdr:spPr>
        <a:xfrm>
          <a:off x="2619375" y="15844520"/>
          <a:ext cx="0" cy="295275"/>
        </a:xfrm>
        <a:prstGeom prst="rect">
          <a:avLst/>
        </a:prstGeom>
        <a:noFill/>
        <a:ln w="9525">
          <a:noFill/>
          <a:miter lim="800000"/>
          <a:headEnd/>
          <a:tailEnd/>
        </a:ln>
      </xdr:spPr>
    </xdr:pic>
    <xdr:clientData/>
  </xdr:oneCellAnchor>
  <xdr:oneCellAnchor>
    <xdr:from>
      <xdr:col>1</xdr:col>
      <xdr:colOff>1933575</xdr:colOff>
      <xdr:row>95</xdr:row>
      <xdr:rowOff>9525</xdr:rowOff>
    </xdr:from>
    <xdr:ext cx="0" cy="295275"/>
    <xdr:pic>
      <xdr:nvPicPr>
        <xdr:cNvPr id="2171" name="ctl00_logoimage" descr="Danfoss Logo"/>
        <xdr:cNvPicPr>
          <a:picLocks noChangeAspect="1" noChangeArrowheads="1"/>
        </xdr:cNvPicPr>
      </xdr:nvPicPr>
      <xdr:blipFill>
        <a:blip r:embed="rId1"/>
        <a:srcRect/>
        <a:stretch>
          <a:fillRect/>
        </a:stretch>
      </xdr:blipFill>
      <xdr:spPr>
        <a:xfrm>
          <a:off x="2619375" y="15844520"/>
          <a:ext cx="0" cy="295275"/>
        </a:xfrm>
        <a:prstGeom prst="rect">
          <a:avLst/>
        </a:prstGeom>
        <a:noFill/>
        <a:ln w="9525">
          <a:noFill/>
          <a:miter lim="800000"/>
          <a:headEnd/>
          <a:tailEnd/>
        </a:ln>
      </xdr:spPr>
    </xdr:pic>
    <xdr:clientData/>
  </xdr:oneCellAnchor>
  <xdr:oneCellAnchor>
    <xdr:from>
      <xdr:col>1</xdr:col>
      <xdr:colOff>1933575</xdr:colOff>
      <xdr:row>96</xdr:row>
      <xdr:rowOff>9525</xdr:rowOff>
    </xdr:from>
    <xdr:ext cx="0" cy="295275"/>
    <xdr:pic>
      <xdr:nvPicPr>
        <xdr:cNvPr id="2172" name="ctl00_logoimage" descr="Danfoss Logo"/>
        <xdr:cNvPicPr>
          <a:picLocks noChangeAspect="1" noChangeArrowheads="1"/>
        </xdr:cNvPicPr>
      </xdr:nvPicPr>
      <xdr:blipFill>
        <a:blip r:embed="rId1"/>
        <a:srcRect/>
        <a:stretch>
          <a:fillRect/>
        </a:stretch>
      </xdr:blipFill>
      <xdr:spPr>
        <a:xfrm>
          <a:off x="2619375" y="16135350"/>
          <a:ext cx="0" cy="295275"/>
        </a:xfrm>
        <a:prstGeom prst="rect">
          <a:avLst/>
        </a:prstGeom>
        <a:noFill/>
        <a:ln w="9525">
          <a:noFill/>
          <a:miter lim="800000"/>
          <a:headEnd/>
          <a:tailEnd/>
        </a:ln>
      </xdr:spPr>
    </xdr:pic>
    <xdr:clientData/>
  </xdr:oneCellAnchor>
  <xdr:oneCellAnchor>
    <xdr:from>
      <xdr:col>1</xdr:col>
      <xdr:colOff>1933575</xdr:colOff>
      <xdr:row>96</xdr:row>
      <xdr:rowOff>9525</xdr:rowOff>
    </xdr:from>
    <xdr:ext cx="0" cy="295275"/>
    <xdr:pic>
      <xdr:nvPicPr>
        <xdr:cNvPr id="2173" name="ctl00_logoimage" descr="Danfoss Logo"/>
        <xdr:cNvPicPr>
          <a:picLocks noChangeAspect="1" noChangeArrowheads="1"/>
        </xdr:cNvPicPr>
      </xdr:nvPicPr>
      <xdr:blipFill>
        <a:blip r:embed="rId1"/>
        <a:srcRect/>
        <a:stretch>
          <a:fillRect/>
        </a:stretch>
      </xdr:blipFill>
      <xdr:spPr>
        <a:xfrm>
          <a:off x="2619375" y="16135350"/>
          <a:ext cx="0" cy="295275"/>
        </a:xfrm>
        <a:prstGeom prst="rect">
          <a:avLst/>
        </a:prstGeom>
        <a:noFill/>
        <a:ln w="9525">
          <a:noFill/>
          <a:miter lim="800000"/>
          <a:headEnd/>
          <a:tailEnd/>
        </a:ln>
      </xdr:spPr>
    </xdr:pic>
    <xdr:clientData/>
  </xdr:oneCellAnchor>
  <xdr:oneCellAnchor>
    <xdr:from>
      <xdr:col>1</xdr:col>
      <xdr:colOff>1933575</xdr:colOff>
      <xdr:row>96</xdr:row>
      <xdr:rowOff>9525</xdr:rowOff>
    </xdr:from>
    <xdr:ext cx="0" cy="295275"/>
    <xdr:pic>
      <xdr:nvPicPr>
        <xdr:cNvPr id="2174" name="ctl00_logoimage" descr="Danfoss Logo"/>
        <xdr:cNvPicPr>
          <a:picLocks noChangeAspect="1" noChangeArrowheads="1"/>
        </xdr:cNvPicPr>
      </xdr:nvPicPr>
      <xdr:blipFill>
        <a:blip r:embed="rId1"/>
        <a:srcRect/>
        <a:stretch>
          <a:fillRect/>
        </a:stretch>
      </xdr:blipFill>
      <xdr:spPr>
        <a:xfrm>
          <a:off x="2619375" y="16135350"/>
          <a:ext cx="0" cy="295275"/>
        </a:xfrm>
        <a:prstGeom prst="rect">
          <a:avLst/>
        </a:prstGeom>
        <a:noFill/>
        <a:ln w="9525">
          <a:noFill/>
          <a:miter lim="800000"/>
          <a:headEnd/>
          <a:tailEnd/>
        </a:ln>
      </xdr:spPr>
    </xdr:pic>
    <xdr:clientData/>
  </xdr:oneCellAnchor>
  <xdr:oneCellAnchor>
    <xdr:from>
      <xdr:col>1</xdr:col>
      <xdr:colOff>1933575</xdr:colOff>
      <xdr:row>96</xdr:row>
      <xdr:rowOff>9525</xdr:rowOff>
    </xdr:from>
    <xdr:ext cx="0" cy="295275"/>
    <xdr:pic>
      <xdr:nvPicPr>
        <xdr:cNvPr id="2175" name="ctl00_logoimage" descr="Danfoss Logo"/>
        <xdr:cNvPicPr>
          <a:picLocks noChangeAspect="1" noChangeArrowheads="1"/>
        </xdr:cNvPicPr>
      </xdr:nvPicPr>
      <xdr:blipFill>
        <a:blip r:embed="rId1"/>
        <a:srcRect/>
        <a:stretch>
          <a:fillRect/>
        </a:stretch>
      </xdr:blipFill>
      <xdr:spPr>
        <a:xfrm>
          <a:off x="2619375" y="16135350"/>
          <a:ext cx="0" cy="295275"/>
        </a:xfrm>
        <a:prstGeom prst="rect">
          <a:avLst/>
        </a:prstGeom>
        <a:noFill/>
        <a:ln w="9525">
          <a:noFill/>
          <a:miter lim="800000"/>
          <a:headEnd/>
          <a:tailEnd/>
        </a:ln>
      </xdr:spPr>
    </xdr:pic>
    <xdr:clientData/>
  </xdr:oneCellAnchor>
  <xdr:oneCellAnchor>
    <xdr:from>
      <xdr:col>1</xdr:col>
      <xdr:colOff>1933575</xdr:colOff>
      <xdr:row>97</xdr:row>
      <xdr:rowOff>9525</xdr:rowOff>
    </xdr:from>
    <xdr:ext cx="0" cy="295275"/>
    <xdr:pic>
      <xdr:nvPicPr>
        <xdr:cNvPr id="2176" name="ctl00_logoimage" descr="Danfoss Logo"/>
        <xdr:cNvPicPr>
          <a:picLocks noChangeAspect="1" noChangeArrowheads="1"/>
        </xdr:cNvPicPr>
      </xdr:nvPicPr>
      <xdr:blipFill>
        <a:blip r:embed="rId1"/>
        <a:srcRect/>
        <a:stretch>
          <a:fillRect/>
        </a:stretch>
      </xdr:blipFill>
      <xdr:spPr>
        <a:xfrm>
          <a:off x="2619375" y="16426180"/>
          <a:ext cx="0" cy="295275"/>
        </a:xfrm>
        <a:prstGeom prst="rect">
          <a:avLst/>
        </a:prstGeom>
        <a:noFill/>
        <a:ln w="9525">
          <a:noFill/>
          <a:miter lim="800000"/>
          <a:headEnd/>
          <a:tailEnd/>
        </a:ln>
      </xdr:spPr>
    </xdr:pic>
    <xdr:clientData/>
  </xdr:oneCellAnchor>
  <xdr:oneCellAnchor>
    <xdr:from>
      <xdr:col>1</xdr:col>
      <xdr:colOff>1933575</xdr:colOff>
      <xdr:row>97</xdr:row>
      <xdr:rowOff>9525</xdr:rowOff>
    </xdr:from>
    <xdr:ext cx="0" cy="295275"/>
    <xdr:pic>
      <xdr:nvPicPr>
        <xdr:cNvPr id="2177" name="ctl00_logoimage" descr="Danfoss Logo"/>
        <xdr:cNvPicPr>
          <a:picLocks noChangeAspect="1" noChangeArrowheads="1"/>
        </xdr:cNvPicPr>
      </xdr:nvPicPr>
      <xdr:blipFill>
        <a:blip r:embed="rId1"/>
        <a:srcRect/>
        <a:stretch>
          <a:fillRect/>
        </a:stretch>
      </xdr:blipFill>
      <xdr:spPr>
        <a:xfrm>
          <a:off x="2619375" y="16426180"/>
          <a:ext cx="0" cy="295275"/>
        </a:xfrm>
        <a:prstGeom prst="rect">
          <a:avLst/>
        </a:prstGeom>
        <a:noFill/>
        <a:ln w="9525">
          <a:noFill/>
          <a:miter lim="800000"/>
          <a:headEnd/>
          <a:tailEnd/>
        </a:ln>
      </xdr:spPr>
    </xdr:pic>
    <xdr:clientData/>
  </xdr:oneCellAnchor>
  <xdr:oneCellAnchor>
    <xdr:from>
      <xdr:col>1</xdr:col>
      <xdr:colOff>1933575</xdr:colOff>
      <xdr:row>97</xdr:row>
      <xdr:rowOff>9525</xdr:rowOff>
    </xdr:from>
    <xdr:ext cx="0" cy="295275"/>
    <xdr:pic>
      <xdr:nvPicPr>
        <xdr:cNvPr id="2178" name="ctl00_logoimage" descr="Danfoss Logo"/>
        <xdr:cNvPicPr>
          <a:picLocks noChangeAspect="1" noChangeArrowheads="1"/>
        </xdr:cNvPicPr>
      </xdr:nvPicPr>
      <xdr:blipFill>
        <a:blip r:embed="rId1"/>
        <a:srcRect/>
        <a:stretch>
          <a:fillRect/>
        </a:stretch>
      </xdr:blipFill>
      <xdr:spPr>
        <a:xfrm>
          <a:off x="2619375" y="16426180"/>
          <a:ext cx="0" cy="295275"/>
        </a:xfrm>
        <a:prstGeom prst="rect">
          <a:avLst/>
        </a:prstGeom>
        <a:noFill/>
        <a:ln w="9525">
          <a:noFill/>
          <a:miter lim="800000"/>
          <a:headEnd/>
          <a:tailEnd/>
        </a:ln>
      </xdr:spPr>
    </xdr:pic>
    <xdr:clientData/>
  </xdr:oneCellAnchor>
  <xdr:oneCellAnchor>
    <xdr:from>
      <xdr:col>1</xdr:col>
      <xdr:colOff>1933575</xdr:colOff>
      <xdr:row>97</xdr:row>
      <xdr:rowOff>9525</xdr:rowOff>
    </xdr:from>
    <xdr:ext cx="0" cy="295275"/>
    <xdr:pic>
      <xdr:nvPicPr>
        <xdr:cNvPr id="2179" name="ctl00_logoimage" descr="Danfoss Logo"/>
        <xdr:cNvPicPr>
          <a:picLocks noChangeAspect="1" noChangeArrowheads="1"/>
        </xdr:cNvPicPr>
      </xdr:nvPicPr>
      <xdr:blipFill>
        <a:blip r:embed="rId1"/>
        <a:srcRect/>
        <a:stretch>
          <a:fillRect/>
        </a:stretch>
      </xdr:blipFill>
      <xdr:spPr>
        <a:xfrm>
          <a:off x="2619375" y="16426180"/>
          <a:ext cx="0" cy="295275"/>
        </a:xfrm>
        <a:prstGeom prst="rect">
          <a:avLst/>
        </a:prstGeom>
        <a:noFill/>
        <a:ln w="9525">
          <a:noFill/>
          <a:miter lim="800000"/>
          <a:headEnd/>
          <a:tailEnd/>
        </a:ln>
      </xdr:spPr>
    </xdr:pic>
    <xdr:clientData/>
  </xdr:oneCellAnchor>
  <xdr:oneCellAnchor>
    <xdr:from>
      <xdr:col>1</xdr:col>
      <xdr:colOff>1933575</xdr:colOff>
      <xdr:row>98</xdr:row>
      <xdr:rowOff>9525</xdr:rowOff>
    </xdr:from>
    <xdr:ext cx="0" cy="295275"/>
    <xdr:pic>
      <xdr:nvPicPr>
        <xdr:cNvPr id="2180" name="ctl00_logoimage" descr="Danfoss Logo"/>
        <xdr:cNvPicPr>
          <a:picLocks noChangeAspect="1" noChangeArrowheads="1"/>
        </xdr:cNvPicPr>
      </xdr:nvPicPr>
      <xdr:blipFill>
        <a:blip r:embed="rId1"/>
        <a:srcRect/>
        <a:stretch>
          <a:fillRect/>
        </a:stretch>
      </xdr:blipFill>
      <xdr:spPr>
        <a:xfrm>
          <a:off x="2619375" y="16717010"/>
          <a:ext cx="0" cy="295275"/>
        </a:xfrm>
        <a:prstGeom prst="rect">
          <a:avLst/>
        </a:prstGeom>
        <a:noFill/>
        <a:ln w="9525">
          <a:noFill/>
          <a:miter lim="800000"/>
          <a:headEnd/>
          <a:tailEnd/>
        </a:ln>
      </xdr:spPr>
    </xdr:pic>
    <xdr:clientData/>
  </xdr:oneCellAnchor>
  <xdr:oneCellAnchor>
    <xdr:from>
      <xdr:col>1</xdr:col>
      <xdr:colOff>1933575</xdr:colOff>
      <xdr:row>98</xdr:row>
      <xdr:rowOff>9525</xdr:rowOff>
    </xdr:from>
    <xdr:ext cx="0" cy="295275"/>
    <xdr:pic>
      <xdr:nvPicPr>
        <xdr:cNvPr id="2181" name="ctl00_logoimage" descr="Danfoss Logo"/>
        <xdr:cNvPicPr>
          <a:picLocks noChangeAspect="1" noChangeArrowheads="1"/>
        </xdr:cNvPicPr>
      </xdr:nvPicPr>
      <xdr:blipFill>
        <a:blip r:embed="rId1"/>
        <a:srcRect/>
        <a:stretch>
          <a:fillRect/>
        </a:stretch>
      </xdr:blipFill>
      <xdr:spPr>
        <a:xfrm>
          <a:off x="2619375" y="16717010"/>
          <a:ext cx="0" cy="295275"/>
        </a:xfrm>
        <a:prstGeom prst="rect">
          <a:avLst/>
        </a:prstGeom>
        <a:noFill/>
        <a:ln w="9525">
          <a:noFill/>
          <a:miter lim="800000"/>
          <a:headEnd/>
          <a:tailEnd/>
        </a:ln>
      </xdr:spPr>
    </xdr:pic>
    <xdr:clientData/>
  </xdr:oneCellAnchor>
  <xdr:oneCellAnchor>
    <xdr:from>
      <xdr:col>1</xdr:col>
      <xdr:colOff>1933575</xdr:colOff>
      <xdr:row>98</xdr:row>
      <xdr:rowOff>9525</xdr:rowOff>
    </xdr:from>
    <xdr:ext cx="0" cy="295275"/>
    <xdr:pic>
      <xdr:nvPicPr>
        <xdr:cNvPr id="2182" name="ctl00_logoimage" descr="Danfoss Logo"/>
        <xdr:cNvPicPr>
          <a:picLocks noChangeAspect="1" noChangeArrowheads="1"/>
        </xdr:cNvPicPr>
      </xdr:nvPicPr>
      <xdr:blipFill>
        <a:blip r:embed="rId1"/>
        <a:srcRect/>
        <a:stretch>
          <a:fillRect/>
        </a:stretch>
      </xdr:blipFill>
      <xdr:spPr>
        <a:xfrm>
          <a:off x="2619375" y="16717010"/>
          <a:ext cx="0" cy="295275"/>
        </a:xfrm>
        <a:prstGeom prst="rect">
          <a:avLst/>
        </a:prstGeom>
        <a:noFill/>
        <a:ln w="9525">
          <a:noFill/>
          <a:miter lim="800000"/>
          <a:headEnd/>
          <a:tailEnd/>
        </a:ln>
      </xdr:spPr>
    </xdr:pic>
    <xdr:clientData/>
  </xdr:oneCellAnchor>
  <xdr:oneCellAnchor>
    <xdr:from>
      <xdr:col>1</xdr:col>
      <xdr:colOff>1933575</xdr:colOff>
      <xdr:row>98</xdr:row>
      <xdr:rowOff>9525</xdr:rowOff>
    </xdr:from>
    <xdr:ext cx="0" cy="295275"/>
    <xdr:pic>
      <xdr:nvPicPr>
        <xdr:cNvPr id="2183" name="ctl00_logoimage" descr="Danfoss Logo"/>
        <xdr:cNvPicPr>
          <a:picLocks noChangeAspect="1" noChangeArrowheads="1"/>
        </xdr:cNvPicPr>
      </xdr:nvPicPr>
      <xdr:blipFill>
        <a:blip r:embed="rId1"/>
        <a:srcRect/>
        <a:stretch>
          <a:fillRect/>
        </a:stretch>
      </xdr:blipFill>
      <xdr:spPr>
        <a:xfrm>
          <a:off x="2619375" y="16717010"/>
          <a:ext cx="0" cy="295275"/>
        </a:xfrm>
        <a:prstGeom prst="rect">
          <a:avLst/>
        </a:prstGeom>
        <a:noFill/>
        <a:ln w="9525">
          <a:noFill/>
          <a:miter lim="800000"/>
          <a:headEnd/>
          <a:tailEnd/>
        </a:ln>
      </xdr:spPr>
    </xdr:pic>
    <xdr:clientData/>
  </xdr:oneCellAnchor>
  <xdr:oneCellAnchor>
    <xdr:from>
      <xdr:col>1</xdr:col>
      <xdr:colOff>1933575</xdr:colOff>
      <xdr:row>99</xdr:row>
      <xdr:rowOff>9525</xdr:rowOff>
    </xdr:from>
    <xdr:ext cx="0" cy="295275"/>
    <xdr:pic>
      <xdr:nvPicPr>
        <xdr:cNvPr id="2184" name="ctl00_logoimage" descr="Danfoss Logo"/>
        <xdr:cNvPicPr>
          <a:picLocks noChangeAspect="1" noChangeArrowheads="1"/>
        </xdr:cNvPicPr>
      </xdr:nvPicPr>
      <xdr:blipFill>
        <a:blip r:embed="rId1"/>
        <a:srcRect/>
        <a:stretch>
          <a:fillRect/>
        </a:stretch>
      </xdr:blipFill>
      <xdr:spPr>
        <a:xfrm>
          <a:off x="2619375" y="17007840"/>
          <a:ext cx="0" cy="295275"/>
        </a:xfrm>
        <a:prstGeom prst="rect">
          <a:avLst/>
        </a:prstGeom>
        <a:noFill/>
        <a:ln w="9525">
          <a:noFill/>
          <a:miter lim="800000"/>
          <a:headEnd/>
          <a:tailEnd/>
        </a:ln>
      </xdr:spPr>
    </xdr:pic>
    <xdr:clientData/>
  </xdr:oneCellAnchor>
  <xdr:oneCellAnchor>
    <xdr:from>
      <xdr:col>1</xdr:col>
      <xdr:colOff>1933575</xdr:colOff>
      <xdr:row>99</xdr:row>
      <xdr:rowOff>9525</xdr:rowOff>
    </xdr:from>
    <xdr:ext cx="0" cy="295275"/>
    <xdr:pic>
      <xdr:nvPicPr>
        <xdr:cNvPr id="2185" name="ctl00_logoimage" descr="Danfoss Logo"/>
        <xdr:cNvPicPr>
          <a:picLocks noChangeAspect="1" noChangeArrowheads="1"/>
        </xdr:cNvPicPr>
      </xdr:nvPicPr>
      <xdr:blipFill>
        <a:blip r:embed="rId1"/>
        <a:srcRect/>
        <a:stretch>
          <a:fillRect/>
        </a:stretch>
      </xdr:blipFill>
      <xdr:spPr>
        <a:xfrm>
          <a:off x="2619375" y="17007840"/>
          <a:ext cx="0" cy="295275"/>
        </a:xfrm>
        <a:prstGeom prst="rect">
          <a:avLst/>
        </a:prstGeom>
        <a:noFill/>
        <a:ln w="9525">
          <a:noFill/>
          <a:miter lim="800000"/>
          <a:headEnd/>
          <a:tailEnd/>
        </a:ln>
      </xdr:spPr>
    </xdr:pic>
    <xdr:clientData/>
  </xdr:oneCellAnchor>
  <xdr:oneCellAnchor>
    <xdr:from>
      <xdr:col>1</xdr:col>
      <xdr:colOff>1933575</xdr:colOff>
      <xdr:row>99</xdr:row>
      <xdr:rowOff>9525</xdr:rowOff>
    </xdr:from>
    <xdr:ext cx="0" cy="295275"/>
    <xdr:pic>
      <xdr:nvPicPr>
        <xdr:cNvPr id="2186" name="ctl00_logoimage" descr="Danfoss Logo"/>
        <xdr:cNvPicPr>
          <a:picLocks noChangeAspect="1" noChangeArrowheads="1"/>
        </xdr:cNvPicPr>
      </xdr:nvPicPr>
      <xdr:blipFill>
        <a:blip r:embed="rId1"/>
        <a:srcRect/>
        <a:stretch>
          <a:fillRect/>
        </a:stretch>
      </xdr:blipFill>
      <xdr:spPr>
        <a:xfrm>
          <a:off x="2619375" y="17007840"/>
          <a:ext cx="0" cy="295275"/>
        </a:xfrm>
        <a:prstGeom prst="rect">
          <a:avLst/>
        </a:prstGeom>
        <a:noFill/>
        <a:ln w="9525">
          <a:noFill/>
          <a:miter lim="800000"/>
          <a:headEnd/>
          <a:tailEnd/>
        </a:ln>
      </xdr:spPr>
    </xdr:pic>
    <xdr:clientData/>
  </xdr:oneCellAnchor>
  <xdr:oneCellAnchor>
    <xdr:from>
      <xdr:col>1</xdr:col>
      <xdr:colOff>1933575</xdr:colOff>
      <xdr:row>99</xdr:row>
      <xdr:rowOff>9525</xdr:rowOff>
    </xdr:from>
    <xdr:ext cx="0" cy="295275"/>
    <xdr:pic>
      <xdr:nvPicPr>
        <xdr:cNvPr id="2187" name="ctl00_logoimage" descr="Danfoss Logo"/>
        <xdr:cNvPicPr>
          <a:picLocks noChangeAspect="1" noChangeArrowheads="1"/>
        </xdr:cNvPicPr>
      </xdr:nvPicPr>
      <xdr:blipFill>
        <a:blip r:embed="rId1"/>
        <a:srcRect/>
        <a:stretch>
          <a:fillRect/>
        </a:stretch>
      </xdr:blipFill>
      <xdr:spPr>
        <a:xfrm>
          <a:off x="2619375" y="17007840"/>
          <a:ext cx="0" cy="295275"/>
        </a:xfrm>
        <a:prstGeom prst="rect">
          <a:avLst/>
        </a:prstGeom>
        <a:noFill/>
        <a:ln w="9525">
          <a:noFill/>
          <a:miter lim="800000"/>
          <a:headEnd/>
          <a:tailEnd/>
        </a:ln>
      </xdr:spPr>
    </xdr:pic>
    <xdr:clientData/>
  </xdr:oneCellAnchor>
  <xdr:oneCellAnchor>
    <xdr:from>
      <xdr:col>1</xdr:col>
      <xdr:colOff>1933575</xdr:colOff>
      <xdr:row>100</xdr:row>
      <xdr:rowOff>9525</xdr:rowOff>
    </xdr:from>
    <xdr:ext cx="0" cy="295275"/>
    <xdr:pic>
      <xdr:nvPicPr>
        <xdr:cNvPr id="2188" name="ctl00_logoimage" descr="Danfoss Logo"/>
        <xdr:cNvPicPr>
          <a:picLocks noChangeAspect="1" noChangeArrowheads="1"/>
        </xdr:cNvPicPr>
      </xdr:nvPicPr>
      <xdr:blipFill>
        <a:blip r:embed="rId1"/>
        <a:srcRect/>
        <a:stretch>
          <a:fillRect/>
        </a:stretch>
      </xdr:blipFill>
      <xdr:spPr>
        <a:xfrm>
          <a:off x="2619375" y="17298670"/>
          <a:ext cx="0" cy="295275"/>
        </a:xfrm>
        <a:prstGeom prst="rect">
          <a:avLst/>
        </a:prstGeom>
        <a:noFill/>
        <a:ln w="9525">
          <a:noFill/>
          <a:miter lim="800000"/>
          <a:headEnd/>
          <a:tailEnd/>
        </a:ln>
      </xdr:spPr>
    </xdr:pic>
    <xdr:clientData/>
  </xdr:oneCellAnchor>
  <xdr:oneCellAnchor>
    <xdr:from>
      <xdr:col>1</xdr:col>
      <xdr:colOff>1933575</xdr:colOff>
      <xdr:row>100</xdr:row>
      <xdr:rowOff>9525</xdr:rowOff>
    </xdr:from>
    <xdr:ext cx="0" cy="295275"/>
    <xdr:pic>
      <xdr:nvPicPr>
        <xdr:cNvPr id="2189" name="ctl00_logoimage" descr="Danfoss Logo"/>
        <xdr:cNvPicPr>
          <a:picLocks noChangeAspect="1" noChangeArrowheads="1"/>
        </xdr:cNvPicPr>
      </xdr:nvPicPr>
      <xdr:blipFill>
        <a:blip r:embed="rId1"/>
        <a:srcRect/>
        <a:stretch>
          <a:fillRect/>
        </a:stretch>
      </xdr:blipFill>
      <xdr:spPr>
        <a:xfrm>
          <a:off x="2619375" y="17298670"/>
          <a:ext cx="0" cy="295275"/>
        </a:xfrm>
        <a:prstGeom prst="rect">
          <a:avLst/>
        </a:prstGeom>
        <a:noFill/>
        <a:ln w="9525">
          <a:noFill/>
          <a:miter lim="800000"/>
          <a:headEnd/>
          <a:tailEnd/>
        </a:ln>
      </xdr:spPr>
    </xdr:pic>
    <xdr:clientData/>
  </xdr:oneCellAnchor>
  <xdr:oneCellAnchor>
    <xdr:from>
      <xdr:col>1</xdr:col>
      <xdr:colOff>1933575</xdr:colOff>
      <xdr:row>100</xdr:row>
      <xdr:rowOff>9525</xdr:rowOff>
    </xdr:from>
    <xdr:ext cx="0" cy="295275"/>
    <xdr:pic>
      <xdr:nvPicPr>
        <xdr:cNvPr id="2190" name="ctl00_logoimage" descr="Danfoss Logo"/>
        <xdr:cNvPicPr>
          <a:picLocks noChangeAspect="1" noChangeArrowheads="1"/>
        </xdr:cNvPicPr>
      </xdr:nvPicPr>
      <xdr:blipFill>
        <a:blip r:embed="rId1"/>
        <a:srcRect/>
        <a:stretch>
          <a:fillRect/>
        </a:stretch>
      </xdr:blipFill>
      <xdr:spPr>
        <a:xfrm>
          <a:off x="2619375" y="17298670"/>
          <a:ext cx="0" cy="295275"/>
        </a:xfrm>
        <a:prstGeom prst="rect">
          <a:avLst/>
        </a:prstGeom>
        <a:noFill/>
        <a:ln w="9525">
          <a:noFill/>
          <a:miter lim="800000"/>
          <a:headEnd/>
          <a:tailEnd/>
        </a:ln>
      </xdr:spPr>
    </xdr:pic>
    <xdr:clientData/>
  </xdr:oneCellAnchor>
  <xdr:oneCellAnchor>
    <xdr:from>
      <xdr:col>1</xdr:col>
      <xdr:colOff>1933575</xdr:colOff>
      <xdr:row>100</xdr:row>
      <xdr:rowOff>9525</xdr:rowOff>
    </xdr:from>
    <xdr:ext cx="0" cy="295275"/>
    <xdr:pic>
      <xdr:nvPicPr>
        <xdr:cNvPr id="2191" name="ctl00_logoimage" descr="Danfoss Logo"/>
        <xdr:cNvPicPr>
          <a:picLocks noChangeAspect="1" noChangeArrowheads="1"/>
        </xdr:cNvPicPr>
      </xdr:nvPicPr>
      <xdr:blipFill>
        <a:blip r:embed="rId1"/>
        <a:srcRect/>
        <a:stretch>
          <a:fillRect/>
        </a:stretch>
      </xdr:blipFill>
      <xdr:spPr>
        <a:xfrm>
          <a:off x="2619375" y="17298670"/>
          <a:ext cx="0" cy="295275"/>
        </a:xfrm>
        <a:prstGeom prst="rect">
          <a:avLst/>
        </a:prstGeom>
        <a:noFill/>
        <a:ln w="9525">
          <a:noFill/>
          <a:miter lim="800000"/>
          <a:headEnd/>
          <a:tailEnd/>
        </a:ln>
      </xdr:spPr>
    </xdr:pic>
    <xdr:clientData/>
  </xdr:oneCellAnchor>
  <xdr:oneCellAnchor>
    <xdr:from>
      <xdr:col>1</xdr:col>
      <xdr:colOff>1933575</xdr:colOff>
      <xdr:row>101</xdr:row>
      <xdr:rowOff>9525</xdr:rowOff>
    </xdr:from>
    <xdr:ext cx="0" cy="295275"/>
    <xdr:pic>
      <xdr:nvPicPr>
        <xdr:cNvPr id="2192" name="ctl00_logoimage" descr="Danfoss Logo"/>
        <xdr:cNvPicPr>
          <a:picLocks noChangeAspect="1" noChangeArrowheads="1"/>
        </xdr:cNvPicPr>
      </xdr:nvPicPr>
      <xdr:blipFill>
        <a:blip r:embed="rId1"/>
        <a:srcRect/>
        <a:stretch>
          <a:fillRect/>
        </a:stretch>
      </xdr:blipFill>
      <xdr:spPr>
        <a:xfrm>
          <a:off x="2619375" y="17589500"/>
          <a:ext cx="0" cy="295275"/>
        </a:xfrm>
        <a:prstGeom prst="rect">
          <a:avLst/>
        </a:prstGeom>
        <a:noFill/>
        <a:ln w="9525">
          <a:noFill/>
          <a:miter lim="800000"/>
          <a:headEnd/>
          <a:tailEnd/>
        </a:ln>
      </xdr:spPr>
    </xdr:pic>
    <xdr:clientData/>
  </xdr:oneCellAnchor>
  <xdr:oneCellAnchor>
    <xdr:from>
      <xdr:col>1</xdr:col>
      <xdr:colOff>1933575</xdr:colOff>
      <xdr:row>101</xdr:row>
      <xdr:rowOff>9525</xdr:rowOff>
    </xdr:from>
    <xdr:ext cx="0" cy="295275"/>
    <xdr:pic>
      <xdr:nvPicPr>
        <xdr:cNvPr id="2193" name="ctl00_logoimage" descr="Danfoss Logo"/>
        <xdr:cNvPicPr>
          <a:picLocks noChangeAspect="1" noChangeArrowheads="1"/>
        </xdr:cNvPicPr>
      </xdr:nvPicPr>
      <xdr:blipFill>
        <a:blip r:embed="rId1"/>
        <a:srcRect/>
        <a:stretch>
          <a:fillRect/>
        </a:stretch>
      </xdr:blipFill>
      <xdr:spPr>
        <a:xfrm>
          <a:off x="2619375" y="17589500"/>
          <a:ext cx="0" cy="295275"/>
        </a:xfrm>
        <a:prstGeom prst="rect">
          <a:avLst/>
        </a:prstGeom>
        <a:noFill/>
        <a:ln w="9525">
          <a:noFill/>
          <a:miter lim="800000"/>
          <a:headEnd/>
          <a:tailEnd/>
        </a:ln>
      </xdr:spPr>
    </xdr:pic>
    <xdr:clientData/>
  </xdr:oneCellAnchor>
  <xdr:oneCellAnchor>
    <xdr:from>
      <xdr:col>1</xdr:col>
      <xdr:colOff>1933575</xdr:colOff>
      <xdr:row>101</xdr:row>
      <xdr:rowOff>9525</xdr:rowOff>
    </xdr:from>
    <xdr:ext cx="0" cy="295275"/>
    <xdr:pic>
      <xdr:nvPicPr>
        <xdr:cNvPr id="2194" name="ctl00_logoimage" descr="Danfoss Logo"/>
        <xdr:cNvPicPr>
          <a:picLocks noChangeAspect="1" noChangeArrowheads="1"/>
        </xdr:cNvPicPr>
      </xdr:nvPicPr>
      <xdr:blipFill>
        <a:blip r:embed="rId1"/>
        <a:srcRect/>
        <a:stretch>
          <a:fillRect/>
        </a:stretch>
      </xdr:blipFill>
      <xdr:spPr>
        <a:xfrm>
          <a:off x="2619375" y="17589500"/>
          <a:ext cx="0" cy="295275"/>
        </a:xfrm>
        <a:prstGeom prst="rect">
          <a:avLst/>
        </a:prstGeom>
        <a:noFill/>
        <a:ln w="9525">
          <a:noFill/>
          <a:miter lim="800000"/>
          <a:headEnd/>
          <a:tailEnd/>
        </a:ln>
      </xdr:spPr>
    </xdr:pic>
    <xdr:clientData/>
  </xdr:oneCellAnchor>
  <xdr:oneCellAnchor>
    <xdr:from>
      <xdr:col>1</xdr:col>
      <xdr:colOff>1933575</xdr:colOff>
      <xdr:row>101</xdr:row>
      <xdr:rowOff>9525</xdr:rowOff>
    </xdr:from>
    <xdr:ext cx="0" cy="295275"/>
    <xdr:pic>
      <xdr:nvPicPr>
        <xdr:cNvPr id="2195" name="ctl00_logoimage" descr="Danfoss Logo"/>
        <xdr:cNvPicPr>
          <a:picLocks noChangeAspect="1" noChangeArrowheads="1"/>
        </xdr:cNvPicPr>
      </xdr:nvPicPr>
      <xdr:blipFill>
        <a:blip r:embed="rId1"/>
        <a:srcRect/>
        <a:stretch>
          <a:fillRect/>
        </a:stretch>
      </xdr:blipFill>
      <xdr:spPr>
        <a:xfrm>
          <a:off x="2619375" y="17589500"/>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2196"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2197"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2198"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2199"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108</xdr:row>
      <xdr:rowOff>9525</xdr:rowOff>
    </xdr:from>
    <xdr:ext cx="0" cy="295275"/>
    <xdr:pic>
      <xdr:nvPicPr>
        <xdr:cNvPr id="2200" name="ctl00_logoimage" descr="Danfoss Logo"/>
        <xdr:cNvPicPr>
          <a:picLocks noChangeAspect="1" noChangeArrowheads="1"/>
        </xdr:cNvPicPr>
      </xdr:nvPicPr>
      <xdr:blipFill>
        <a:blip r:embed="rId1"/>
        <a:srcRect/>
        <a:stretch>
          <a:fillRect/>
        </a:stretch>
      </xdr:blipFill>
      <xdr:spPr>
        <a:xfrm>
          <a:off x="2619375" y="18589625"/>
          <a:ext cx="0" cy="295275"/>
        </a:xfrm>
        <a:prstGeom prst="rect">
          <a:avLst/>
        </a:prstGeom>
        <a:noFill/>
        <a:ln w="9525">
          <a:noFill/>
          <a:miter lim="800000"/>
          <a:headEnd/>
          <a:tailEnd/>
        </a:ln>
      </xdr:spPr>
    </xdr:pic>
    <xdr:clientData/>
  </xdr:oneCellAnchor>
  <xdr:oneCellAnchor>
    <xdr:from>
      <xdr:col>1</xdr:col>
      <xdr:colOff>1933575</xdr:colOff>
      <xdr:row>108</xdr:row>
      <xdr:rowOff>9525</xdr:rowOff>
    </xdr:from>
    <xdr:ext cx="0" cy="295275"/>
    <xdr:pic>
      <xdr:nvPicPr>
        <xdr:cNvPr id="2201" name="ctl00_logoimage" descr="Danfoss Logo"/>
        <xdr:cNvPicPr>
          <a:picLocks noChangeAspect="1" noChangeArrowheads="1"/>
        </xdr:cNvPicPr>
      </xdr:nvPicPr>
      <xdr:blipFill>
        <a:blip r:embed="rId1"/>
        <a:srcRect/>
        <a:stretch>
          <a:fillRect/>
        </a:stretch>
      </xdr:blipFill>
      <xdr:spPr>
        <a:xfrm>
          <a:off x="2619375" y="18589625"/>
          <a:ext cx="0" cy="295275"/>
        </a:xfrm>
        <a:prstGeom prst="rect">
          <a:avLst/>
        </a:prstGeom>
        <a:noFill/>
        <a:ln w="9525">
          <a:noFill/>
          <a:miter lim="800000"/>
          <a:headEnd/>
          <a:tailEnd/>
        </a:ln>
      </xdr:spPr>
    </xdr:pic>
    <xdr:clientData/>
  </xdr:oneCellAnchor>
  <xdr:oneCellAnchor>
    <xdr:from>
      <xdr:col>1</xdr:col>
      <xdr:colOff>1933575</xdr:colOff>
      <xdr:row>108</xdr:row>
      <xdr:rowOff>9525</xdr:rowOff>
    </xdr:from>
    <xdr:ext cx="0" cy="295275"/>
    <xdr:pic>
      <xdr:nvPicPr>
        <xdr:cNvPr id="2202" name="ctl00_logoimage" descr="Danfoss Logo"/>
        <xdr:cNvPicPr>
          <a:picLocks noChangeAspect="1" noChangeArrowheads="1"/>
        </xdr:cNvPicPr>
      </xdr:nvPicPr>
      <xdr:blipFill>
        <a:blip r:embed="rId1"/>
        <a:srcRect/>
        <a:stretch>
          <a:fillRect/>
        </a:stretch>
      </xdr:blipFill>
      <xdr:spPr>
        <a:xfrm>
          <a:off x="2619375" y="18589625"/>
          <a:ext cx="0" cy="295275"/>
        </a:xfrm>
        <a:prstGeom prst="rect">
          <a:avLst/>
        </a:prstGeom>
        <a:noFill/>
        <a:ln w="9525">
          <a:noFill/>
          <a:miter lim="800000"/>
          <a:headEnd/>
          <a:tailEnd/>
        </a:ln>
      </xdr:spPr>
    </xdr:pic>
    <xdr:clientData/>
  </xdr:oneCellAnchor>
  <xdr:oneCellAnchor>
    <xdr:from>
      <xdr:col>1</xdr:col>
      <xdr:colOff>1933575</xdr:colOff>
      <xdr:row>108</xdr:row>
      <xdr:rowOff>9525</xdr:rowOff>
    </xdr:from>
    <xdr:ext cx="0" cy="295275"/>
    <xdr:pic>
      <xdr:nvPicPr>
        <xdr:cNvPr id="2203" name="ctl00_logoimage" descr="Danfoss Logo"/>
        <xdr:cNvPicPr>
          <a:picLocks noChangeAspect="1" noChangeArrowheads="1"/>
        </xdr:cNvPicPr>
      </xdr:nvPicPr>
      <xdr:blipFill>
        <a:blip r:embed="rId1"/>
        <a:srcRect/>
        <a:stretch>
          <a:fillRect/>
        </a:stretch>
      </xdr:blipFill>
      <xdr:spPr>
        <a:xfrm>
          <a:off x="2619375" y="18589625"/>
          <a:ext cx="0" cy="295275"/>
        </a:xfrm>
        <a:prstGeom prst="rect">
          <a:avLst/>
        </a:prstGeom>
        <a:noFill/>
        <a:ln w="9525">
          <a:noFill/>
          <a:miter lim="800000"/>
          <a:headEnd/>
          <a:tailEnd/>
        </a:ln>
      </xdr:spPr>
    </xdr:pic>
    <xdr:clientData/>
  </xdr:oneCellAnchor>
  <xdr:oneCellAnchor>
    <xdr:from>
      <xdr:col>1</xdr:col>
      <xdr:colOff>1933575</xdr:colOff>
      <xdr:row>109</xdr:row>
      <xdr:rowOff>9525</xdr:rowOff>
    </xdr:from>
    <xdr:ext cx="0" cy="295275"/>
    <xdr:pic>
      <xdr:nvPicPr>
        <xdr:cNvPr id="2204" name="ctl00_logoimage" descr="Danfoss Logo"/>
        <xdr:cNvPicPr>
          <a:picLocks noChangeAspect="1" noChangeArrowheads="1"/>
        </xdr:cNvPicPr>
      </xdr:nvPicPr>
      <xdr:blipFill>
        <a:blip r:embed="rId1"/>
        <a:srcRect/>
        <a:stretch>
          <a:fillRect/>
        </a:stretch>
      </xdr:blipFill>
      <xdr:spPr>
        <a:xfrm>
          <a:off x="2619375" y="18732500"/>
          <a:ext cx="0" cy="295275"/>
        </a:xfrm>
        <a:prstGeom prst="rect">
          <a:avLst/>
        </a:prstGeom>
        <a:noFill/>
        <a:ln w="9525">
          <a:noFill/>
          <a:miter lim="800000"/>
          <a:headEnd/>
          <a:tailEnd/>
        </a:ln>
      </xdr:spPr>
    </xdr:pic>
    <xdr:clientData/>
  </xdr:oneCellAnchor>
  <xdr:oneCellAnchor>
    <xdr:from>
      <xdr:col>1</xdr:col>
      <xdr:colOff>1933575</xdr:colOff>
      <xdr:row>109</xdr:row>
      <xdr:rowOff>9525</xdr:rowOff>
    </xdr:from>
    <xdr:ext cx="0" cy="295275"/>
    <xdr:pic>
      <xdr:nvPicPr>
        <xdr:cNvPr id="2205" name="ctl00_logoimage" descr="Danfoss Logo"/>
        <xdr:cNvPicPr>
          <a:picLocks noChangeAspect="1" noChangeArrowheads="1"/>
        </xdr:cNvPicPr>
      </xdr:nvPicPr>
      <xdr:blipFill>
        <a:blip r:embed="rId1"/>
        <a:srcRect/>
        <a:stretch>
          <a:fillRect/>
        </a:stretch>
      </xdr:blipFill>
      <xdr:spPr>
        <a:xfrm>
          <a:off x="2619375" y="18732500"/>
          <a:ext cx="0" cy="295275"/>
        </a:xfrm>
        <a:prstGeom prst="rect">
          <a:avLst/>
        </a:prstGeom>
        <a:noFill/>
        <a:ln w="9525">
          <a:noFill/>
          <a:miter lim="800000"/>
          <a:headEnd/>
          <a:tailEnd/>
        </a:ln>
      </xdr:spPr>
    </xdr:pic>
    <xdr:clientData/>
  </xdr:oneCellAnchor>
  <xdr:oneCellAnchor>
    <xdr:from>
      <xdr:col>1</xdr:col>
      <xdr:colOff>1933575</xdr:colOff>
      <xdr:row>109</xdr:row>
      <xdr:rowOff>9525</xdr:rowOff>
    </xdr:from>
    <xdr:ext cx="0" cy="295275"/>
    <xdr:pic>
      <xdr:nvPicPr>
        <xdr:cNvPr id="2206" name="ctl00_logoimage" descr="Danfoss Logo"/>
        <xdr:cNvPicPr>
          <a:picLocks noChangeAspect="1" noChangeArrowheads="1"/>
        </xdr:cNvPicPr>
      </xdr:nvPicPr>
      <xdr:blipFill>
        <a:blip r:embed="rId1"/>
        <a:srcRect/>
        <a:stretch>
          <a:fillRect/>
        </a:stretch>
      </xdr:blipFill>
      <xdr:spPr>
        <a:xfrm>
          <a:off x="2619375" y="18732500"/>
          <a:ext cx="0" cy="295275"/>
        </a:xfrm>
        <a:prstGeom prst="rect">
          <a:avLst/>
        </a:prstGeom>
        <a:noFill/>
        <a:ln w="9525">
          <a:noFill/>
          <a:miter lim="800000"/>
          <a:headEnd/>
          <a:tailEnd/>
        </a:ln>
      </xdr:spPr>
    </xdr:pic>
    <xdr:clientData/>
  </xdr:oneCellAnchor>
  <xdr:oneCellAnchor>
    <xdr:from>
      <xdr:col>1</xdr:col>
      <xdr:colOff>1933575</xdr:colOff>
      <xdr:row>109</xdr:row>
      <xdr:rowOff>9525</xdr:rowOff>
    </xdr:from>
    <xdr:ext cx="0" cy="295275"/>
    <xdr:pic>
      <xdr:nvPicPr>
        <xdr:cNvPr id="2207" name="ctl00_logoimage" descr="Danfoss Logo"/>
        <xdr:cNvPicPr>
          <a:picLocks noChangeAspect="1" noChangeArrowheads="1"/>
        </xdr:cNvPicPr>
      </xdr:nvPicPr>
      <xdr:blipFill>
        <a:blip r:embed="rId1"/>
        <a:srcRect/>
        <a:stretch>
          <a:fillRect/>
        </a:stretch>
      </xdr:blipFill>
      <xdr:spPr>
        <a:xfrm>
          <a:off x="2619375" y="18732500"/>
          <a:ext cx="0" cy="295275"/>
        </a:xfrm>
        <a:prstGeom prst="rect">
          <a:avLst/>
        </a:prstGeom>
        <a:noFill/>
        <a:ln w="9525">
          <a:noFill/>
          <a:miter lim="800000"/>
          <a:headEnd/>
          <a:tailEnd/>
        </a:ln>
      </xdr:spPr>
    </xdr:pic>
    <xdr:clientData/>
  </xdr:oneCellAnchor>
  <xdr:oneCellAnchor>
    <xdr:from>
      <xdr:col>1</xdr:col>
      <xdr:colOff>1933575</xdr:colOff>
      <xdr:row>111</xdr:row>
      <xdr:rowOff>9525</xdr:rowOff>
    </xdr:from>
    <xdr:ext cx="0" cy="295275"/>
    <xdr:pic>
      <xdr:nvPicPr>
        <xdr:cNvPr id="2208" name="ctl00_logoimage" descr="Danfoss Logo"/>
        <xdr:cNvPicPr>
          <a:picLocks noChangeAspect="1" noChangeArrowheads="1"/>
        </xdr:cNvPicPr>
      </xdr:nvPicPr>
      <xdr:blipFill>
        <a:blip r:embed="rId1"/>
        <a:srcRect/>
        <a:stretch>
          <a:fillRect/>
        </a:stretch>
      </xdr:blipFill>
      <xdr:spPr>
        <a:xfrm>
          <a:off x="2619375" y="19018250"/>
          <a:ext cx="0" cy="295275"/>
        </a:xfrm>
        <a:prstGeom prst="rect">
          <a:avLst/>
        </a:prstGeom>
        <a:noFill/>
        <a:ln w="9525">
          <a:noFill/>
          <a:miter lim="800000"/>
          <a:headEnd/>
          <a:tailEnd/>
        </a:ln>
      </xdr:spPr>
    </xdr:pic>
    <xdr:clientData/>
  </xdr:oneCellAnchor>
  <xdr:oneCellAnchor>
    <xdr:from>
      <xdr:col>1</xdr:col>
      <xdr:colOff>1933575</xdr:colOff>
      <xdr:row>111</xdr:row>
      <xdr:rowOff>9525</xdr:rowOff>
    </xdr:from>
    <xdr:ext cx="0" cy="295275"/>
    <xdr:pic>
      <xdr:nvPicPr>
        <xdr:cNvPr id="2209" name="ctl00_logoimage" descr="Danfoss Logo"/>
        <xdr:cNvPicPr>
          <a:picLocks noChangeAspect="1" noChangeArrowheads="1"/>
        </xdr:cNvPicPr>
      </xdr:nvPicPr>
      <xdr:blipFill>
        <a:blip r:embed="rId1"/>
        <a:srcRect/>
        <a:stretch>
          <a:fillRect/>
        </a:stretch>
      </xdr:blipFill>
      <xdr:spPr>
        <a:xfrm>
          <a:off x="2619375" y="19018250"/>
          <a:ext cx="0" cy="295275"/>
        </a:xfrm>
        <a:prstGeom prst="rect">
          <a:avLst/>
        </a:prstGeom>
        <a:noFill/>
        <a:ln w="9525">
          <a:noFill/>
          <a:miter lim="800000"/>
          <a:headEnd/>
          <a:tailEnd/>
        </a:ln>
      </xdr:spPr>
    </xdr:pic>
    <xdr:clientData/>
  </xdr:oneCellAnchor>
  <xdr:oneCellAnchor>
    <xdr:from>
      <xdr:col>1</xdr:col>
      <xdr:colOff>1933575</xdr:colOff>
      <xdr:row>111</xdr:row>
      <xdr:rowOff>9525</xdr:rowOff>
    </xdr:from>
    <xdr:ext cx="0" cy="295275"/>
    <xdr:pic>
      <xdr:nvPicPr>
        <xdr:cNvPr id="2210" name="ctl00_logoimage" descr="Danfoss Logo"/>
        <xdr:cNvPicPr>
          <a:picLocks noChangeAspect="1" noChangeArrowheads="1"/>
        </xdr:cNvPicPr>
      </xdr:nvPicPr>
      <xdr:blipFill>
        <a:blip r:embed="rId1"/>
        <a:srcRect/>
        <a:stretch>
          <a:fillRect/>
        </a:stretch>
      </xdr:blipFill>
      <xdr:spPr>
        <a:xfrm>
          <a:off x="2619375" y="19018250"/>
          <a:ext cx="0" cy="295275"/>
        </a:xfrm>
        <a:prstGeom prst="rect">
          <a:avLst/>
        </a:prstGeom>
        <a:noFill/>
        <a:ln w="9525">
          <a:noFill/>
          <a:miter lim="800000"/>
          <a:headEnd/>
          <a:tailEnd/>
        </a:ln>
      </xdr:spPr>
    </xdr:pic>
    <xdr:clientData/>
  </xdr:oneCellAnchor>
  <xdr:oneCellAnchor>
    <xdr:from>
      <xdr:col>1</xdr:col>
      <xdr:colOff>1933575</xdr:colOff>
      <xdr:row>111</xdr:row>
      <xdr:rowOff>9525</xdr:rowOff>
    </xdr:from>
    <xdr:ext cx="0" cy="295275"/>
    <xdr:pic>
      <xdr:nvPicPr>
        <xdr:cNvPr id="2211" name="ctl00_logoimage" descr="Danfoss Logo"/>
        <xdr:cNvPicPr>
          <a:picLocks noChangeAspect="1" noChangeArrowheads="1"/>
        </xdr:cNvPicPr>
      </xdr:nvPicPr>
      <xdr:blipFill>
        <a:blip r:embed="rId1"/>
        <a:srcRect/>
        <a:stretch>
          <a:fillRect/>
        </a:stretch>
      </xdr:blipFill>
      <xdr:spPr>
        <a:xfrm>
          <a:off x="2619375" y="19018250"/>
          <a:ext cx="0" cy="295275"/>
        </a:xfrm>
        <a:prstGeom prst="rect">
          <a:avLst/>
        </a:prstGeom>
        <a:noFill/>
        <a:ln w="9525">
          <a:noFill/>
          <a:miter lim="800000"/>
          <a:headEnd/>
          <a:tailEnd/>
        </a:ln>
      </xdr:spPr>
    </xdr:pic>
    <xdr:clientData/>
  </xdr:oneCellAnchor>
  <xdr:oneCellAnchor>
    <xdr:from>
      <xdr:col>1</xdr:col>
      <xdr:colOff>1933575</xdr:colOff>
      <xdr:row>112</xdr:row>
      <xdr:rowOff>9525</xdr:rowOff>
    </xdr:from>
    <xdr:ext cx="0" cy="295275"/>
    <xdr:pic>
      <xdr:nvPicPr>
        <xdr:cNvPr id="2212" name="ctl00_logoimage" descr="Danfoss Logo"/>
        <xdr:cNvPicPr>
          <a:picLocks noChangeAspect="1" noChangeArrowheads="1"/>
        </xdr:cNvPicPr>
      </xdr:nvPicPr>
      <xdr:blipFill>
        <a:blip r:embed="rId1"/>
        <a:srcRect/>
        <a:stretch>
          <a:fillRect/>
        </a:stretch>
      </xdr:blipFill>
      <xdr:spPr>
        <a:xfrm>
          <a:off x="2619375" y="19161125"/>
          <a:ext cx="0" cy="295275"/>
        </a:xfrm>
        <a:prstGeom prst="rect">
          <a:avLst/>
        </a:prstGeom>
        <a:noFill/>
        <a:ln w="9525">
          <a:noFill/>
          <a:miter lim="800000"/>
          <a:headEnd/>
          <a:tailEnd/>
        </a:ln>
      </xdr:spPr>
    </xdr:pic>
    <xdr:clientData/>
  </xdr:oneCellAnchor>
  <xdr:oneCellAnchor>
    <xdr:from>
      <xdr:col>1</xdr:col>
      <xdr:colOff>1933575</xdr:colOff>
      <xdr:row>112</xdr:row>
      <xdr:rowOff>9525</xdr:rowOff>
    </xdr:from>
    <xdr:ext cx="0" cy="295275"/>
    <xdr:pic>
      <xdr:nvPicPr>
        <xdr:cNvPr id="2213" name="ctl00_logoimage" descr="Danfoss Logo"/>
        <xdr:cNvPicPr>
          <a:picLocks noChangeAspect="1" noChangeArrowheads="1"/>
        </xdr:cNvPicPr>
      </xdr:nvPicPr>
      <xdr:blipFill>
        <a:blip r:embed="rId1"/>
        <a:srcRect/>
        <a:stretch>
          <a:fillRect/>
        </a:stretch>
      </xdr:blipFill>
      <xdr:spPr>
        <a:xfrm>
          <a:off x="2619375" y="19161125"/>
          <a:ext cx="0" cy="295275"/>
        </a:xfrm>
        <a:prstGeom prst="rect">
          <a:avLst/>
        </a:prstGeom>
        <a:noFill/>
        <a:ln w="9525">
          <a:noFill/>
          <a:miter lim="800000"/>
          <a:headEnd/>
          <a:tailEnd/>
        </a:ln>
      </xdr:spPr>
    </xdr:pic>
    <xdr:clientData/>
  </xdr:oneCellAnchor>
  <xdr:oneCellAnchor>
    <xdr:from>
      <xdr:col>1</xdr:col>
      <xdr:colOff>1933575</xdr:colOff>
      <xdr:row>112</xdr:row>
      <xdr:rowOff>9525</xdr:rowOff>
    </xdr:from>
    <xdr:ext cx="0" cy="295275"/>
    <xdr:pic>
      <xdr:nvPicPr>
        <xdr:cNvPr id="2214" name="ctl00_logoimage" descr="Danfoss Logo"/>
        <xdr:cNvPicPr>
          <a:picLocks noChangeAspect="1" noChangeArrowheads="1"/>
        </xdr:cNvPicPr>
      </xdr:nvPicPr>
      <xdr:blipFill>
        <a:blip r:embed="rId1"/>
        <a:srcRect/>
        <a:stretch>
          <a:fillRect/>
        </a:stretch>
      </xdr:blipFill>
      <xdr:spPr>
        <a:xfrm>
          <a:off x="2619375" y="19161125"/>
          <a:ext cx="0" cy="295275"/>
        </a:xfrm>
        <a:prstGeom prst="rect">
          <a:avLst/>
        </a:prstGeom>
        <a:noFill/>
        <a:ln w="9525">
          <a:noFill/>
          <a:miter lim="800000"/>
          <a:headEnd/>
          <a:tailEnd/>
        </a:ln>
      </xdr:spPr>
    </xdr:pic>
    <xdr:clientData/>
  </xdr:oneCellAnchor>
  <xdr:oneCellAnchor>
    <xdr:from>
      <xdr:col>1</xdr:col>
      <xdr:colOff>1933575</xdr:colOff>
      <xdr:row>112</xdr:row>
      <xdr:rowOff>9525</xdr:rowOff>
    </xdr:from>
    <xdr:ext cx="0" cy="295275"/>
    <xdr:pic>
      <xdr:nvPicPr>
        <xdr:cNvPr id="2215" name="ctl00_logoimage" descr="Danfoss Logo"/>
        <xdr:cNvPicPr>
          <a:picLocks noChangeAspect="1" noChangeArrowheads="1"/>
        </xdr:cNvPicPr>
      </xdr:nvPicPr>
      <xdr:blipFill>
        <a:blip r:embed="rId1"/>
        <a:srcRect/>
        <a:stretch>
          <a:fillRect/>
        </a:stretch>
      </xdr:blipFill>
      <xdr:spPr>
        <a:xfrm>
          <a:off x="2619375" y="1916112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16"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17"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18"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19"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20"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21"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22"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23"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24"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25"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26"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27"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28"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29"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30"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31"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32"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33"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34"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35"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36"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37"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38"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39"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40"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41"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42"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43"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44"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45"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46"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47"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48"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49"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50"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51"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52"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53"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54"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0</xdr:rowOff>
    </xdr:from>
    <xdr:ext cx="0" cy="295275"/>
    <xdr:pic>
      <xdr:nvPicPr>
        <xdr:cNvPr id="2255" name="ctl00_logoimage" descr="Danfoss Logo"/>
        <xdr:cNvPicPr>
          <a:picLocks noChangeAspect="1" noChangeArrowheads="1"/>
        </xdr:cNvPicPr>
      </xdr:nvPicPr>
      <xdr:blipFill>
        <a:blip r:embed="rId1"/>
        <a:srcRect/>
        <a:stretch>
          <a:fillRect/>
        </a:stretch>
      </xdr:blipFill>
      <xdr:spPr>
        <a:xfrm>
          <a:off x="2619375" y="19294475"/>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2256"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2257"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2258"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2259"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2260"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2261"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2262"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2263"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2264"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2265"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2266"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113</xdr:row>
      <xdr:rowOff>9525</xdr:rowOff>
    </xdr:from>
    <xdr:ext cx="0" cy="295275"/>
    <xdr:pic>
      <xdr:nvPicPr>
        <xdr:cNvPr id="2267" name="ctl00_logoimage" descr="Danfoss Logo"/>
        <xdr:cNvPicPr>
          <a:picLocks noChangeAspect="1" noChangeArrowheads="1"/>
        </xdr:cNvPicPr>
      </xdr:nvPicPr>
      <xdr:blipFill>
        <a:blip r:embed="rId1"/>
        <a:srcRect/>
        <a:stretch>
          <a:fillRect/>
        </a:stretch>
      </xdr:blipFill>
      <xdr:spPr>
        <a:xfrm>
          <a:off x="2619375" y="19304000"/>
          <a:ext cx="0" cy="295275"/>
        </a:xfrm>
        <a:prstGeom prst="rect">
          <a:avLst/>
        </a:prstGeom>
        <a:noFill/>
        <a:ln w="9525">
          <a:noFill/>
          <a:miter lim="800000"/>
          <a:headEnd/>
          <a:tailEnd/>
        </a:ln>
      </xdr:spPr>
    </xdr:pic>
    <xdr:clientData/>
  </xdr:oneCellAnchor>
  <xdr:oneCellAnchor>
    <xdr:from>
      <xdr:col>1</xdr:col>
      <xdr:colOff>1933575</xdr:colOff>
      <xdr:row>114</xdr:row>
      <xdr:rowOff>9525</xdr:rowOff>
    </xdr:from>
    <xdr:ext cx="0" cy="295275"/>
    <xdr:pic>
      <xdr:nvPicPr>
        <xdr:cNvPr id="2268" name="ctl00_logoimage" descr="Danfoss Logo"/>
        <xdr:cNvPicPr>
          <a:picLocks noChangeAspect="1" noChangeArrowheads="1"/>
        </xdr:cNvPicPr>
      </xdr:nvPicPr>
      <xdr:blipFill>
        <a:blip r:embed="rId1"/>
        <a:srcRect/>
        <a:stretch>
          <a:fillRect/>
        </a:stretch>
      </xdr:blipFill>
      <xdr:spPr>
        <a:xfrm>
          <a:off x="2619375" y="19589750"/>
          <a:ext cx="0" cy="295275"/>
        </a:xfrm>
        <a:prstGeom prst="rect">
          <a:avLst/>
        </a:prstGeom>
        <a:noFill/>
        <a:ln w="9525">
          <a:noFill/>
          <a:miter lim="800000"/>
          <a:headEnd/>
          <a:tailEnd/>
        </a:ln>
      </xdr:spPr>
    </xdr:pic>
    <xdr:clientData/>
  </xdr:oneCellAnchor>
  <xdr:oneCellAnchor>
    <xdr:from>
      <xdr:col>1</xdr:col>
      <xdr:colOff>1933575</xdr:colOff>
      <xdr:row>114</xdr:row>
      <xdr:rowOff>9525</xdr:rowOff>
    </xdr:from>
    <xdr:ext cx="0" cy="295275"/>
    <xdr:pic>
      <xdr:nvPicPr>
        <xdr:cNvPr id="2269" name="ctl00_logoimage" descr="Danfoss Logo"/>
        <xdr:cNvPicPr>
          <a:picLocks noChangeAspect="1" noChangeArrowheads="1"/>
        </xdr:cNvPicPr>
      </xdr:nvPicPr>
      <xdr:blipFill>
        <a:blip r:embed="rId1"/>
        <a:srcRect/>
        <a:stretch>
          <a:fillRect/>
        </a:stretch>
      </xdr:blipFill>
      <xdr:spPr>
        <a:xfrm>
          <a:off x="2619375" y="19589750"/>
          <a:ext cx="0" cy="295275"/>
        </a:xfrm>
        <a:prstGeom prst="rect">
          <a:avLst/>
        </a:prstGeom>
        <a:noFill/>
        <a:ln w="9525">
          <a:noFill/>
          <a:miter lim="800000"/>
          <a:headEnd/>
          <a:tailEnd/>
        </a:ln>
      </xdr:spPr>
    </xdr:pic>
    <xdr:clientData/>
  </xdr:oneCellAnchor>
  <xdr:oneCellAnchor>
    <xdr:from>
      <xdr:col>1</xdr:col>
      <xdr:colOff>1933575</xdr:colOff>
      <xdr:row>114</xdr:row>
      <xdr:rowOff>9525</xdr:rowOff>
    </xdr:from>
    <xdr:ext cx="0" cy="295275"/>
    <xdr:pic>
      <xdr:nvPicPr>
        <xdr:cNvPr id="2270" name="ctl00_logoimage" descr="Danfoss Logo"/>
        <xdr:cNvPicPr>
          <a:picLocks noChangeAspect="1" noChangeArrowheads="1"/>
        </xdr:cNvPicPr>
      </xdr:nvPicPr>
      <xdr:blipFill>
        <a:blip r:embed="rId1"/>
        <a:srcRect/>
        <a:stretch>
          <a:fillRect/>
        </a:stretch>
      </xdr:blipFill>
      <xdr:spPr>
        <a:xfrm>
          <a:off x="2619375" y="19589750"/>
          <a:ext cx="0" cy="295275"/>
        </a:xfrm>
        <a:prstGeom prst="rect">
          <a:avLst/>
        </a:prstGeom>
        <a:noFill/>
        <a:ln w="9525">
          <a:noFill/>
          <a:miter lim="800000"/>
          <a:headEnd/>
          <a:tailEnd/>
        </a:ln>
      </xdr:spPr>
    </xdr:pic>
    <xdr:clientData/>
  </xdr:oneCellAnchor>
  <xdr:oneCellAnchor>
    <xdr:from>
      <xdr:col>1</xdr:col>
      <xdr:colOff>1933575</xdr:colOff>
      <xdr:row>114</xdr:row>
      <xdr:rowOff>9525</xdr:rowOff>
    </xdr:from>
    <xdr:ext cx="0" cy="295275"/>
    <xdr:pic>
      <xdr:nvPicPr>
        <xdr:cNvPr id="2271" name="ctl00_logoimage" descr="Danfoss Logo"/>
        <xdr:cNvPicPr>
          <a:picLocks noChangeAspect="1" noChangeArrowheads="1"/>
        </xdr:cNvPicPr>
      </xdr:nvPicPr>
      <xdr:blipFill>
        <a:blip r:embed="rId1"/>
        <a:srcRect/>
        <a:stretch>
          <a:fillRect/>
        </a:stretch>
      </xdr:blipFill>
      <xdr:spPr>
        <a:xfrm>
          <a:off x="2619375" y="19589750"/>
          <a:ext cx="0" cy="295275"/>
        </a:xfrm>
        <a:prstGeom prst="rect">
          <a:avLst/>
        </a:prstGeom>
        <a:noFill/>
        <a:ln w="9525">
          <a:noFill/>
          <a:miter lim="800000"/>
          <a:headEnd/>
          <a:tailEnd/>
        </a:ln>
      </xdr:spPr>
    </xdr:pic>
    <xdr:clientData/>
  </xdr:oneCellAnchor>
  <xdr:oneCellAnchor>
    <xdr:from>
      <xdr:col>1</xdr:col>
      <xdr:colOff>1933575</xdr:colOff>
      <xdr:row>115</xdr:row>
      <xdr:rowOff>9525</xdr:rowOff>
    </xdr:from>
    <xdr:ext cx="0" cy="295275"/>
    <xdr:pic>
      <xdr:nvPicPr>
        <xdr:cNvPr id="2272" name="ctl00_logoimage" descr="Danfoss Logo"/>
        <xdr:cNvPicPr>
          <a:picLocks noChangeAspect="1" noChangeArrowheads="1"/>
        </xdr:cNvPicPr>
      </xdr:nvPicPr>
      <xdr:blipFill>
        <a:blip r:embed="rId1"/>
        <a:srcRect/>
        <a:stretch>
          <a:fillRect/>
        </a:stretch>
      </xdr:blipFill>
      <xdr:spPr>
        <a:xfrm>
          <a:off x="2619375" y="19875500"/>
          <a:ext cx="0" cy="295275"/>
        </a:xfrm>
        <a:prstGeom prst="rect">
          <a:avLst/>
        </a:prstGeom>
        <a:noFill/>
        <a:ln w="9525">
          <a:noFill/>
          <a:miter lim="800000"/>
          <a:headEnd/>
          <a:tailEnd/>
        </a:ln>
      </xdr:spPr>
    </xdr:pic>
    <xdr:clientData/>
  </xdr:oneCellAnchor>
  <xdr:oneCellAnchor>
    <xdr:from>
      <xdr:col>1</xdr:col>
      <xdr:colOff>1933575</xdr:colOff>
      <xdr:row>115</xdr:row>
      <xdr:rowOff>9525</xdr:rowOff>
    </xdr:from>
    <xdr:ext cx="0" cy="295275"/>
    <xdr:pic>
      <xdr:nvPicPr>
        <xdr:cNvPr id="2273" name="ctl00_logoimage" descr="Danfoss Logo"/>
        <xdr:cNvPicPr>
          <a:picLocks noChangeAspect="1" noChangeArrowheads="1"/>
        </xdr:cNvPicPr>
      </xdr:nvPicPr>
      <xdr:blipFill>
        <a:blip r:embed="rId1"/>
        <a:srcRect/>
        <a:stretch>
          <a:fillRect/>
        </a:stretch>
      </xdr:blipFill>
      <xdr:spPr>
        <a:xfrm>
          <a:off x="2619375" y="19875500"/>
          <a:ext cx="0" cy="295275"/>
        </a:xfrm>
        <a:prstGeom prst="rect">
          <a:avLst/>
        </a:prstGeom>
        <a:noFill/>
        <a:ln w="9525">
          <a:noFill/>
          <a:miter lim="800000"/>
          <a:headEnd/>
          <a:tailEnd/>
        </a:ln>
      </xdr:spPr>
    </xdr:pic>
    <xdr:clientData/>
  </xdr:oneCellAnchor>
  <xdr:oneCellAnchor>
    <xdr:from>
      <xdr:col>1</xdr:col>
      <xdr:colOff>1933575</xdr:colOff>
      <xdr:row>115</xdr:row>
      <xdr:rowOff>9525</xdr:rowOff>
    </xdr:from>
    <xdr:ext cx="0" cy="295275"/>
    <xdr:pic>
      <xdr:nvPicPr>
        <xdr:cNvPr id="2274" name="ctl00_logoimage" descr="Danfoss Logo"/>
        <xdr:cNvPicPr>
          <a:picLocks noChangeAspect="1" noChangeArrowheads="1"/>
        </xdr:cNvPicPr>
      </xdr:nvPicPr>
      <xdr:blipFill>
        <a:blip r:embed="rId1"/>
        <a:srcRect/>
        <a:stretch>
          <a:fillRect/>
        </a:stretch>
      </xdr:blipFill>
      <xdr:spPr>
        <a:xfrm>
          <a:off x="2619375" y="19875500"/>
          <a:ext cx="0" cy="295275"/>
        </a:xfrm>
        <a:prstGeom prst="rect">
          <a:avLst/>
        </a:prstGeom>
        <a:noFill/>
        <a:ln w="9525">
          <a:noFill/>
          <a:miter lim="800000"/>
          <a:headEnd/>
          <a:tailEnd/>
        </a:ln>
      </xdr:spPr>
    </xdr:pic>
    <xdr:clientData/>
  </xdr:oneCellAnchor>
  <xdr:oneCellAnchor>
    <xdr:from>
      <xdr:col>1</xdr:col>
      <xdr:colOff>1933575</xdr:colOff>
      <xdr:row>115</xdr:row>
      <xdr:rowOff>9525</xdr:rowOff>
    </xdr:from>
    <xdr:ext cx="0" cy="295275"/>
    <xdr:pic>
      <xdr:nvPicPr>
        <xdr:cNvPr id="2275" name="ctl00_logoimage" descr="Danfoss Logo"/>
        <xdr:cNvPicPr>
          <a:picLocks noChangeAspect="1" noChangeArrowheads="1"/>
        </xdr:cNvPicPr>
      </xdr:nvPicPr>
      <xdr:blipFill>
        <a:blip r:embed="rId1"/>
        <a:srcRect/>
        <a:stretch>
          <a:fillRect/>
        </a:stretch>
      </xdr:blipFill>
      <xdr:spPr>
        <a:xfrm>
          <a:off x="2619375" y="19875500"/>
          <a:ext cx="0" cy="295275"/>
        </a:xfrm>
        <a:prstGeom prst="rect">
          <a:avLst/>
        </a:prstGeom>
        <a:noFill/>
        <a:ln w="9525">
          <a:noFill/>
          <a:miter lim="800000"/>
          <a:headEnd/>
          <a:tailEnd/>
        </a:ln>
      </xdr:spPr>
    </xdr:pic>
    <xdr:clientData/>
  </xdr:oneCellAnchor>
  <xdr:oneCellAnchor>
    <xdr:from>
      <xdr:col>1</xdr:col>
      <xdr:colOff>1933575</xdr:colOff>
      <xdr:row>116</xdr:row>
      <xdr:rowOff>9525</xdr:rowOff>
    </xdr:from>
    <xdr:ext cx="0" cy="295275"/>
    <xdr:pic>
      <xdr:nvPicPr>
        <xdr:cNvPr id="2276" name="ctl00_logoimage" descr="Danfoss Logo"/>
        <xdr:cNvPicPr>
          <a:picLocks noChangeAspect="1" noChangeArrowheads="1"/>
        </xdr:cNvPicPr>
      </xdr:nvPicPr>
      <xdr:blipFill>
        <a:blip r:embed="rId1"/>
        <a:srcRect/>
        <a:stretch>
          <a:fillRect/>
        </a:stretch>
      </xdr:blipFill>
      <xdr:spPr>
        <a:xfrm>
          <a:off x="2619375" y="20018375"/>
          <a:ext cx="0" cy="295275"/>
        </a:xfrm>
        <a:prstGeom prst="rect">
          <a:avLst/>
        </a:prstGeom>
        <a:noFill/>
        <a:ln w="9525">
          <a:noFill/>
          <a:miter lim="800000"/>
          <a:headEnd/>
          <a:tailEnd/>
        </a:ln>
      </xdr:spPr>
    </xdr:pic>
    <xdr:clientData/>
  </xdr:oneCellAnchor>
  <xdr:oneCellAnchor>
    <xdr:from>
      <xdr:col>1</xdr:col>
      <xdr:colOff>1933575</xdr:colOff>
      <xdr:row>116</xdr:row>
      <xdr:rowOff>9525</xdr:rowOff>
    </xdr:from>
    <xdr:ext cx="0" cy="295275"/>
    <xdr:pic>
      <xdr:nvPicPr>
        <xdr:cNvPr id="2277" name="ctl00_logoimage" descr="Danfoss Logo"/>
        <xdr:cNvPicPr>
          <a:picLocks noChangeAspect="1" noChangeArrowheads="1"/>
        </xdr:cNvPicPr>
      </xdr:nvPicPr>
      <xdr:blipFill>
        <a:blip r:embed="rId1"/>
        <a:srcRect/>
        <a:stretch>
          <a:fillRect/>
        </a:stretch>
      </xdr:blipFill>
      <xdr:spPr>
        <a:xfrm>
          <a:off x="2619375" y="20018375"/>
          <a:ext cx="0" cy="295275"/>
        </a:xfrm>
        <a:prstGeom prst="rect">
          <a:avLst/>
        </a:prstGeom>
        <a:noFill/>
        <a:ln w="9525">
          <a:noFill/>
          <a:miter lim="800000"/>
          <a:headEnd/>
          <a:tailEnd/>
        </a:ln>
      </xdr:spPr>
    </xdr:pic>
    <xdr:clientData/>
  </xdr:oneCellAnchor>
  <xdr:oneCellAnchor>
    <xdr:from>
      <xdr:col>1</xdr:col>
      <xdr:colOff>1933575</xdr:colOff>
      <xdr:row>116</xdr:row>
      <xdr:rowOff>9525</xdr:rowOff>
    </xdr:from>
    <xdr:ext cx="0" cy="295275"/>
    <xdr:pic>
      <xdr:nvPicPr>
        <xdr:cNvPr id="2278" name="ctl00_logoimage" descr="Danfoss Logo"/>
        <xdr:cNvPicPr>
          <a:picLocks noChangeAspect="1" noChangeArrowheads="1"/>
        </xdr:cNvPicPr>
      </xdr:nvPicPr>
      <xdr:blipFill>
        <a:blip r:embed="rId1"/>
        <a:srcRect/>
        <a:stretch>
          <a:fillRect/>
        </a:stretch>
      </xdr:blipFill>
      <xdr:spPr>
        <a:xfrm>
          <a:off x="2619375" y="20018375"/>
          <a:ext cx="0" cy="295275"/>
        </a:xfrm>
        <a:prstGeom prst="rect">
          <a:avLst/>
        </a:prstGeom>
        <a:noFill/>
        <a:ln w="9525">
          <a:noFill/>
          <a:miter lim="800000"/>
          <a:headEnd/>
          <a:tailEnd/>
        </a:ln>
      </xdr:spPr>
    </xdr:pic>
    <xdr:clientData/>
  </xdr:oneCellAnchor>
  <xdr:oneCellAnchor>
    <xdr:from>
      <xdr:col>1</xdr:col>
      <xdr:colOff>1933575</xdr:colOff>
      <xdr:row>116</xdr:row>
      <xdr:rowOff>9525</xdr:rowOff>
    </xdr:from>
    <xdr:ext cx="0" cy="295275"/>
    <xdr:pic>
      <xdr:nvPicPr>
        <xdr:cNvPr id="2279" name="ctl00_logoimage" descr="Danfoss Logo"/>
        <xdr:cNvPicPr>
          <a:picLocks noChangeAspect="1" noChangeArrowheads="1"/>
        </xdr:cNvPicPr>
      </xdr:nvPicPr>
      <xdr:blipFill>
        <a:blip r:embed="rId1"/>
        <a:srcRect/>
        <a:stretch>
          <a:fillRect/>
        </a:stretch>
      </xdr:blipFill>
      <xdr:spPr>
        <a:xfrm>
          <a:off x="2619375" y="20018375"/>
          <a:ext cx="0" cy="295275"/>
        </a:xfrm>
        <a:prstGeom prst="rect">
          <a:avLst/>
        </a:prstGeom>
        <a:noFill/>
        <a:ln w="9525">
          <a:noFill/>
          <a:miter lim="800000"/>
          <a:headEnd/>
          <a:tailEnd/>
        </a:ln>
      </xdr:spPr>
    </xdr:pic>
    <xdr:clientData/>
  </xdr:oneCellAnchor>
  <xdr:oneCellAnchor>
    <xdr:from>
      <xdr:col>1</xdr:col>
      <xdr:colOff>1933575</xdr:colOff>
      <xdr:row>117</xdr:row>
      <xdr:rowOff>9525</xdr:rowOff>
    </xdr:from>
    <xdr:ext cx="0" cy="295275"/>
    <xdr:pic>
      <xdr:nvPicPr>
        <xdr:cNvPr id="2280" name="ctl00_logoimage" descr="Danfoss Logo"/>
        <xdr:cNvPicPr>
          <a:picLocks noChangeAspect="1" noChangeArrowheads="1"/>
        </xdr:cNvPicPr>
      </xdr:nvPicPr>
      <xdr:blipFill>
        <a:blip r:embed="rId1"/>
        <a:srcRect/>
        <a:stretch>
          <a:fillRect/>
        </a:stretch>
      </xdr:blipFill>
      <xdr:spPr>
        <a:xfrm>
          <a:off x="2619375" y="20161250"/>
          <a:ext cx="0" cy="295275"/>
        </a:xfrm>
        <a:prstGeom prst="rect">
          <a:avLst/>
        </a:prstGeom>
        <a:noFill/>
        <a:ln w="9525">
          <a:noFill/>
          <a:miter lim="800000"/>
          <a:headEnd/>
          <a:tailEnd/>
        </a:ln>
      </xdr:spPr>
    </xdr:pic>
    <xdr:clientData/>
  </xdr:oneCellAnchor>
  <xdr:oneCellAnchor>
    <xdr:from>
      <xdr:col>1</xdr:col>
      <xdr:colOff>1933575</xdr:colOff>
      <xdr:row>117</xdr:row>
      <xdr:rowOff>9525</xdr:rowOff>
    </xdr:from>
    <xdr:ext cx="0" cy="295275"/>
    <xdr:pic>
      <xdr:nvPicPr>
        <xdr:cNvPr id="2281" name="ctl00_logoimage" descr="Danfoss Logo"/>
        <xdr:cNvPicPr>
          <a:picLocks noChangeAspect="1" noChangeArrowheads="1"/>
        </xdr:cNvPicPr>
      </xdr:nvPicPr>
      <xdr:blipFill>
        <a:blip r:embed="rId1"/>
        <a:srcRect/>
        <a:stretch>
          <a:fillRect/>
        </a:stretch>
      </xdr:blipFill>
      <xdr:spPr>
        <a:xfrm>
          <a:off x="2619375" y="20161250"/>
          <a:ext cx="0" cy="295275"/>
        </a:xfrm>
        <a:prstGeom prst="rect">
          <a:avLst/>
        </a:prstGeom>
        <a:noFill/>
        <a:ln w="9525">
          <a:noFill/>
          <a:miter lim="800000"/>
          <a:headEnd/>
          <a:tailEnd/>
        </a:ln>
      </xdr:spPr>
    </xdr:pic>
    <xdr:clientData/>
  </xdr:oneCellAnchor>
  <xdr:oneCellAnchor>
    <xdr:from>
      <xdr:col>1</xdr:col>
      <xdr:colOff>1933575</xdr:colOff>
      <xdr:row>117</xdr:row>
      <xdr:rowOff>9525</xdr:rowOff>
    </xdr:from>
    <xdr:ext cx="0" cy="295275"/>
    <xdr:pic>
      <xdr:nvPicPr>
        <xdr:cNvPr id="2282" name="ctl00_logoimage" descr="Danfoss Logo"/>
        <xdr:cNvPicPr>
          <a:picLocks noChangeAspect="1" noChangeArrowheads="1"/>
        </xdr:cNvPicPr>
      </xdr:nvPicPr>
      <xdr:blipFill>
        <a:blip r:embed="rId1"/>
        <a:srcRect/>
        <a:stretch>
          <a:fillRect/>
        </a:stretch>
      </xdr:blipFill>
      <xdr:spPr>
        <a:xfrm>
          <a:off x="2619375" y="20161250"/>
          <a:ext cx="0" cy="295275"/>
        </a:xfrm>
        <a:prstGeom prst="rect">
          <a:avLst/>
        </a:prstGeom>
        <a:noFill/>
        <a:ln w="9525">
          <a:noFill/>
          <a:miter lim="800000"/>
          <a:headEnd/>
          <a:tailEnd/>
        </a:ln>
      </xdr:spPr>
    </xdr:pic>
    <xdr:clientData/>
  </xdr:oneCellAnchor>
  <xdr:oneCellAnchor>
    <xdr:from>
      <xdr:col>1</xdr:col>
      <xdr:colOff>1933575</xdr:colOff>
      <xdr:row>117</xdr:row>
      <xdr:rowOff>9525</xdr:rowOff>
    </xdr:from>
    <xdr:ext cx="0" cy="295275"/>
    <xdr:pic>
      <xdr:nvPicPr>
        <xdr:cNvPr id="2283" name="ctl00_logoimage" descr="Danfoss Logo"/>
        <xdr:cNvPicPr>
          <a:picLocks noChangeAspect="1" noChangeArrowheads="1"/>
        </xdr:cNvPicPr>
      </xdr:nvPicPr>
      <xdr:blipFill>
        <a:blip r:embed="rId1"/>
        <a:srcRect/>
        <a:stretch>
          <a:fillRect/>
        </a:stretch>
      </xdr:blipFill>
      <xdr:spPr>
        <a:xfrm>
          <a:off x="2619375" y="20161250"/>
          <a:ext cx="0" cy="295275"/>
        </a:xfrm>
        <a:prstGeom prst="rect">
          <a:avLst/>
        </a:prstGeom>
        <a:noFill/>
        <a:ln w="9525">
          <a:noFill/>
          <a:miter lim="800000"/>
          <a:headEnd/>
          <a:tailEnd/>
        </a:ln>
      </xdr:spPr>
    </xdr:pic>
    <xdr:clientData/>
  </xdr:oneCellAnchor>
  <xdr:oneCellAnchor>
    <xdr:from>
      <xdr:col>1</xdr:col>
      <xdr:colOff>1933575</xdr:colOff>
      <xdr:row>118</xdr:row>
      <xdr:rowOff>9525</xdr:rowOff>
    </xdr:from>
    <xdr:ext cx="0" cy="295275"/>
    <xdr:pic>
      <xdr:nvPicPr>
        <xdr:cNvPr id="2284" name="ctl00_logoimage" descr="Danfoss Logo"/>
        <xdr:cNvPicPr>
          <a:picLocks noChangeAspect="1" noChangeArrowheads="1"/>
        </xdr:cNvPicPr>
      </xdr:nvPicPr>
      <xdr:blipFill>
        <a:blip r:embed="rId1"/>
        <a:srcRect/>
        <a:stretch>
          <a:fillRect/>
        </a:stretch>
      </xdr:blipFill>
      <xdr:spPr>
        <a:xfrm>
          <a:off x="2619375" y="20304125"/>
          <a:ext cx="0" cy="295275"/>
        </a:xfrm>
        <a:prstGeom prst="rect">
          <a:avLst/>
        </a:prstGeom>
        <a:noFill/>
        <a:ln w="9525">
          <a:noFill/>
          <a:miter lim="800000"/>
          <a:headEnd/>
          <a:tailEnd/>
        </a:ln>
      </xdr:spPr>
    </xdr:pic>
    <xdr:clientData/>
  </xdr:oneCellAnchor>
  <xdr:oneCellAnchor>
    <xdr:from>
      <xdr:col>1</xdr:col>
      <xdr:colOff>1933575</xdr:colOff>
      <xdr:row>118</xdr:row>
      <xdr:rowOff>9525</xdr:rowOff>
    </xdr:from>
    <xdr:ext cx="0" cy="295275"/>
    <xdr:pic>
      <xdr:nvPicPr>
        <xdr:cNvPr id="2285" name="ctl00_logoimage" descr="Danfoss Logo"/>
        <xdr:cNvPicPr>
          <a:picLocks noChangeAspect="1" noChangeArrowheads="1"/>
        </xdr:cNvPicPr>
      </xdr:nvPicPr>
      <xdr:blipFill>
        <a:blip r:embed="rId1"/>
        <a:srcRect/>
        <a:stretch>
          <a:fillRect/>
        </a:stretch>
      </xdr:blipFill>
      <xdr:spPr>
        <a:xfrm>
          <a:off x="2619375" y="20304125"/>
          <a:ext cx="0" cy="295275"/>
        </a:xfrm>
        <a:prstGeom prst="rect">
          <a:avLst/>
        </a:prstGeom>
        <a:noFill/>
        <a:ln w="9525">
          <a:noFill/>
          <a:miter lim="800000"/>
          <a:headEnd/>
          <a:tailEnd/>
        </a:ln>
      </xdr:spPr>
    </xdr:pic>
    <xdr:clientData/>
  </xdr:oneCellAnchor>
  <xdr:oneCellAnchor>
    <xdr:from>
      <xdr:col>1</xdr:col>
      <xdr:colOff>1933575</xdr:colOff>
      <xdr:row>118</xdr:row>
      <xdr:rowOff>9525</xdr:rowOff>
    </xdr:from>
    <xdr:ext cx="0" cy="295275"/>
    <xdr:pic>
      <xdr:nvPicPr>
        <xdr:cNvPr id="2286" name="ctl00_logoimage" descr="Danfoss Logo"/>
        <xdr:cNvPicPr>
          <a:picLocks noChangeAspect="1" noChangeArrowheads="1"/>
        </xdr:cNvPicPr>
      </xdr:nvPicPr>
      <xdr:blipFill>
        <a:blip r:embed="rId1"/>
        <a:srcRect/>
        <a:stretch>
          <a:fillRect/>
        </a:stretch>
      </xdr:blipFill>
      <xdr:spPr>
        <a:xfrm>
          <a:off x="2619375" y="20304125"/>
          <a:ext cx="0" cy="295275"/>
        </a:xfrm>
        <a:prstGeom prst="rect">
          <a:avLst/>
        </a:prstGeom>
        <a:noFill/>
        <a:ln w="9525">
          <a:noFill/>
          <a:miter lim="800000"/>
          <a:headEnd/>
          <a:tailEnd/>
        </a:ln>
      </xdr:spPr>
    </xdr:pic>
    <xdr:clientData/>
  </xdr:oneCellAnchor>
  <xdr:oneCellAnchor>
    <xdr:from>
      <xdr:col>1</xdr:col>
      <xdr:colOff>1933575</xdr:colOff>
      <xdr:row>118</xdr:row>
      <xdr:rowOff>9525</xdr:rowOff>
    </xdr:from>
    <xdr:ext cx="0" cy="295275"/>
    <xdr:pic>
      <xdr:nvPicPr>
        <xdr:cNvPr id="2287" name="ctl00_logoimage" descr="Danfoss Logo"/>
        <xdr:cNvPicPr>
          <a:picLocks noChangeAspect="1" noChangeArrowheads="1"/>
        </xdr:cNvPicPr>
      </xdr:nvPicPr>
      <xdr:blipFill>
        <a:blip r:embed="rId1"/>
        <a:srcRect/>
        <a:stretch>
          <a:fillRect/>
        </a:stretch>
      </xdr:blipFill>
      <xdr:spPr>
        <a:xfrm>
          <a:off x="2619375" y="2030412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288"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289"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290"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291"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292"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293"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294"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295"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296"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297"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298"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299"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300"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301"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302"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0</xdr:rowOff>
    </xdr:from>
    <xdr:ext cx="0" cy="295275"/>
    <xdr:pic>
      <xdr:nvPicPr>
        <xdr:cNvPr id="2303" name="ctl00_logoimage" descr="Danfoss Logo"/>
        <xdr:cNvPicPr>
          <a:picLocks noChangeAspect="1" noChangeArrowheads="1"/>
        </xdr:cNvPicPr>
      </xdr:nvPicPr>
      <xdr:blipFill>
        <a:blip r:embed="rId1"/>
        <a:srcRect/>
        <a:stretch>
          <a:fillRect/>
        </a:stretch>
      </xdr:blipFill>
      <xdr:spPr>
        <a:xfrm>
          <a:off x="2619375" y="20437475"/>
          <a:ext cx="0" cy="295275"/>
        </a:xfrm>
        <a:prstGeom prst="rect">
          <a:avLst/>
        </a:prstGeom>
        <a:noFill/>
        <a:ln w="9525">
          <a:noFill/>
          <a:miter lim="800000"/>
          <a:headEnd/>
          <a:tailEnd/>
        </a:ln>
      </xdr:spPr>
    </xdr:pic>
    <xdr:clientData/>
  </xdr:oneCellAnchor>
  <xdr:oneCellAnchor>
    <xdr:from>
      <xdr:col>1</xdr:col>
      <xdr:colOff>1933575</xdr:colOff>
      <xdr:row>119</xdr:row>
      <xdr:rowOff>9525</xdr:rowOff>
    </xdr:from>
    <xdr:ext cx="0" cy="295275"/>
    <xdr:pic>
      <xdr:nvPicPr>
        <xdr:cNvPr id="2304" name="ctl00_logoimage" descr="Danfoss Logo"/>
        <xdr:cNvPicPr>
          <a:picLocks noChangeAspect="1" noChangeArrowheads="1"/>
        </xdr:cNvPicPr>
      </xdr:nvPicPr>
      <xdr:blipFill>
        <a:blip r:embed="rId1"/>
        <a:srcRect/>
        <a:stretch>
          <a:fillRect/>
        </a:stretch>
      </xdr:blipFill>
      <xdr:spPr>
        <a:xfrm>
          <a:off x="2619375" y="20447000"/>
          <a:ext cx="0" cy="295275"/>
        </a:xfrm>
        <a:prstGeom prst="rect">
          <a:avLst/>
        </a:prstGeom>
        <a:noFill/>
        <a:ln w="9525">
          <a:noFill/>
          <a:miter lim="800000"/>
          <a:headEnd/>
          <a:tailEnd/>
        </a:ln>
      </xdr:spPr>
    </xdr:pic>
    <xdr:clientData/>
  </xdr:oneCellAnchor>
  <xdr:oneCellAnchor>
    <xdr:from>
      <xdr:col>1</xdr:col>
      <xdr:colOff>1933575</xdr:colOff>
      <xdr:row>119</xdr:row>
      <xdr:rowOff>9525</xdr:rowOff>
    </xdr:from>
    <xdr:ext cx="0" cy="295275"/>
    <xdr:pic>
      <xdr:nvPicPr>
        <xdr:cNvPr id="2305" name="ctl00_logoimage" descr="Danfoss Logo"/>
        <xdr:cNvPicPr>
          <a:picLocks noChangeAspect="1" noChangeArrowheads="1"/>
        </xdr:cNvPicPr>
      </xdr:nvPicPr>
      <xdr:blipFill>
        <a:blip r:embed="rId1"/>
        <a:srcRect/>
        <a:stretch>
          <a:fillRect/>
        </a:stretch>
      </xdr:blipFill>
      <xdr:spPr>
        <a:xfrm>
          <a:off x="2619375" y="20447000"/>
          <a:ext cx="0" cy="295275"/>
        </a:xfrm>
        <a:prstGeom prst="rect">
          <a:avLst/>
        </a:prstGeom>
        <a:noFill/>
        <a:ln w="9525">
          <a:noFill/>
          <a:miter lim="800000"/>
          <a:headEnd/>
          <a:tailEnd/>
        </a:ln>
      </xdr:spPr>
    </xdr:pic>
    <xdr:clientData/>
  </xdr:oneCellAnchor>
  <xdr:oneCellAnchor>
    <xdr:from>
      <xdr:col>1</xdr:col>
      <xdr:colOff>1933575</xdr:colOff>
      <xdr:row>119</xdr:row>
      <xdr:rowOff>9525</xdr:rowOff>
    </xdr:from>
    <xdr:ext cx="0" cy="295275"/>
    <xdr:pic>
      <xdr:nvPicPr>
        <xdr:cNvPr id="2306" name="ctl00_logoimage" descr="Danfoss Logo"/>
        <xdr:cNvPicPr>
          <a:picLocks noChangeAspect="1" noChangeArrowheads="1"/>
        </xdr:cNvPicPr>
      </xdr:nvPicPr>
      <xdr:blipFill>
        <a:blip r:embed="rId1"/>
        <a:srcRect/>
        <a:stretch>
          <a:fillRect/>
        </a:stretch>
      </xdr:blipFill>
      <xdr:spPr>
        <a:xfrm>
          <a:off x="2619375" y="20447000"/>
          <a:ext cx="0" cy="295275"/>
        </a:xfrm>
        <a:prstGeom prst="rect">
          <a:avLst/>
        </a:prstGeom>
        <a:noFill/>
        <a:ln w="9525">
          <a:noFill/>
          <a:miter lim="800000"/>
          <a:headEnd/>
          <a:tailEnd/>
        </a:ln>
      </xdr:spPr>
    </xdr:pic>
    <xdr:clientData/>
  </xdr:oneCellAnchor>
  <xdr:oneCellAnchor>
    <xdr:from>
      <xdr:col>1</xdr:col>
      <xdr:colOff>1933575</xdr:colOff>
      <xdr:row>119</xdr:row>
      <xdr:rowOff>9525</xdr:rowOff>
    </xdr:from>
    <xdr:ext cx="0" cy="295275"/>
    <xdr:pic>
      <xdr:nvPicPr>
        <xdr:cNvPr id="2307" name="ctl00_logoimage" descr="Danfoss Logo"/>
        <xdr:cNvPicPr>
          <a:picLocks noChangeAspect="1" noChangeArrowheads="1"/>
        </xdr:cNvPicPr>
      </xdr:nvPicPr>
      <xdr:blipFill>
        <a:blip r:embed="rId1"/>
        <a:srcRect/>
        <a:stretch>
          <a:fillRect/>
        </a:stretch>
      </xdr:blipFill>
      <xdr:spPr>
        <a:xfrm>
          <a:off x="2619375" y="20447000"/>
          <a:ext cx="0" cy="295275"/>
        </a:xfrm>
        <a:prstGeom prst="rect">
          <a:avLst/>
        </a:prstGeom>
        <a:noFill/>
        <a:ln w="9525">
          <a:noFill/>
          <a:miter lim="800000"/>
          <a:headEnd/>
          <a:tailEnd/>
        </a:ln>
      </xdr:spPr>
    </xdr:pic>
    <xdr:clientData/>
  </xdr:oneCellAnchor>
  <xdr:oneCellAnchor>
    <xdr:from>
      <xdr:col>1</xdr:col>
      <xdr:colOff>1933575</xdr:colOff>
      <xdr:row>120</xdr:row>
      <xdr:rowOff>9525</xdr:rowOff>
    </xdr:from>
    <xdr:ext cx="0" cy="295275"/>
    <xdr:pic>
      <xdr:nvPicPr>
        <xdr:cNvPr id="2308" name="ctl00_logoimage" descr="Danfoss Logo"/>
        <xdr:cNvPicPr>
          <a:picLocks noChangeAspect="1" noChangeArrowheads="1"/>
        </xdr:cNvPicPr>
      </xdr:nvPicPr>
      <xdr:blipFill>
        <a:blip r:embed="rId1"/>
        <a:srcRect/>
        <a:stretch>
          <a:fillRect/>
        </a:stretch>
      </xdr:blipFill>
      <xdr:spPr>
        <a:xfrm>
          <a:off x="2619375" y="21294725"/>
          <a:ext cx="0" cy="295275"/>
        </a:xfrm>
        <a:prstGeom prst="rect">
          <a:avLst/>
        </a:prstGeom>
        <a:noFill/>
        <a:ln w="9525">
          <a:noFill/>
          <a:miter lim="800000"/>
          <a:headEnd/>
          <a:tailEnd/>
        </a:ln>
      </xdr:spPr>
    </xdr:pic>
    <xdr:clientData/>
  </xdr:oneCellAnchor>
  <xdr:oneCellAnchor>
    <xdr:from>
      <xdr:col>1</xdr:col>
      <xdr:colOff>1933575</xdr:colOff>
      <xdr:row>120</xdr:row>
      <xdr:rowOff>9525</xdr:rowOff>
    </xdr:from>
    <xdr:ext cx="0" cy="295275"/>
    <xdr:pic>
      <xdr:nvPicPr>
        <xdr:cNvPr id="2309" name="ctl00_logoimage" descr="Danfoss Logo"/>
        <xdr:cNvPicPr>
          <a:picLocks noChangeAspect="1" noChangeArrowheads="1"/>
        </xdr:cNvPicPr>
      </xdr:nvPicPr>
      <xdr:blipFill>
        <a:blip r:embed="rId1"/>
        <a:srcRect/>
        <a:stretch>
          <a:fillRect/>
        </a:stretch>
      </xdr:blipFill>
      <xdr:spPr>
        <a:xfrm>
          <a:off x="2619375" y="21294725"/>
          <a:ext cx="0" cy="295275"/>
        </a:xfrm>
        <a:prstGeom prst="rect">
          <a:avLst/>
        </a:prstGeom>
        <a:noFill/>
        <a:ln w="9525">
          <a:noFill/>
          <a:miter lim="800000"/>
          <a:headEnd/>
          <a:tailEnd/>
        </a:ln>
      </xdr:spPr>
    </xdr:pic>
    <xdr:clientData/>
  </xdr:oneCellAnchor>
  <xdr:oneCellAnchor>
    <xdr:from>
      <xdr:col>1</xdr:col>
      <xdr:colOff>1933575</xdr:colOff>
      <xdr:row>120</xdr:row>
      <xdr:rowOff>9525</xdr:rowOff>
    </xdr:from>
    <xdr:ext cx="0" cy="295275"/>
    <xdr:pic>
      <xdr:nvPicPr>
        <xdr:cNvPr id="2310" name="ctl00_logoimage" descr="Danfoss Logo"/>
        <xdr:cNvPicPr>
          <a:picLocks noChangeAspect="1" noChangeArrowheads="1"/>
        </xdr:cNvPicPr>
      </xdr:nvPicPr>
      <xdr:blipFill>
        <a:blip r:embed="rId1"/>
        <a:srcRect/>
        <a:stretch>
          <a:fillRect/>
        </a:stretch>
      </xdr:blipFill>
      <xdr:spPr>
        <a:xfrm>
          <a:off x="2619375" y="21294725"/>
          <a:ext cx="0" cy="295275"/>
        </a:xfrm>
        <a:prstGeom prst="rect">
          <a:avLst/>
        </a:prstGeom>
        <a:noFill/>
        <a:ln w="9525">
          <a:noFill/>
          <a:miter lim="800000"/>
          <a:headEnd/>
          <a:tailEnd/>
        </a:ln>
      </xdr:spPr>
    </xdr:pic>
    <xdr:clientData/>
  </xdr:oneCellAnchor>
  <xdr:oneCellAnchor>
    <xdr:from>
      <xdr:col>1</xdr:col>
      <xdr:colOff>1933575</xdr:colOff>
      <xdr:row>120</xdr:row>
      <xdr:rowOff>9525</xdr:rowOff>
    </xdr:from>
    <xdr:ext cx="0" cy="295275"/>
    <xdr:pic>
      <xdr:nvPicPr>
        <xdr:cNvPr id="2311" name="ctl00_logoimage" descr="Danfoss Logo"/>
        <xdr:cNvPicPr>
          <a:picLocks noChangeAspect="1" noChangeArrowheads="1"/>
        </xdr:cNvPicPr>
      </xdr:nvPicPr>
      <xdr:blipFill>
        <a:blip r:embed="rId1"/>
        <a:srcRect/>
        <a:stretch>
          <a:fillRect/>
        </a:stretch>
      </xdr:blipFill>
      <xdr:spPr>
        <a:xfrm>
          <a:off x="2619375" y="21294725"/>
          <a:ext cx="0" cy="295275"/>
        </a:xfrm>
        <a:prstGeom prst="rect">
          <a:avLst/>
        </a:prstGeom>
        <a:noFill/>
        <a:ln w="9525">
          <a:noFill/>
          <a:miter lim="800000"/>
          <a:headEnd/>
          <a:tailEnd/>
        </a:ln>
      </xdr:spPr>
    </xdr:pic>
    <xdr:clientData/>
  </xdr:oneCellAnchor>
  <xdr:oneCellAnchor>
    <xdr:from>
      <xdr:col>1</xdr:col>
      <xdr:colOff>1933575</xdr:colOff>
      <xdr:row>121</xdr:row>
      <xdr:rowOff>0</xdr:rowOff>
    </xdr:from>
    <xdr:ext cx="0" cy="295275"/>
    <xdr:pic>
      <xdr:nvPicPr>
        <xdr:cNvPr id="2312" name="ctl00_logoimage" descr="Danfoss Logo"/>
        <xdr:cNvPicPr>
          <a:picLocks noChangeAspect="1" noChangeArrowheads="1"/>
        </xdr:cNvPicPr>
      </xdr:nvPicPr>
      <xdr:blipFill>
        <a:blip r:embed="rId1"/>
        <a:srcRect/>
        <a:stretch>
          <a:fillRect/>
        </a:stretch>
      </xdr:blipFill>
      <xdr:spPr>
        <a:xfrm>
          <a:off x="2619375" y="21428075"/>
          <a:ext cx="0" cy="295275"/>
        </a:xfrm>
        <a:prstGeom prst="rect">
          <a:avLst/>
        </a:prstGeom>
        <a:noFill/>
        <a:ln w="9525">
          <a:noFill/>
          <a:miter lim="800000"/>
          <a:headEnd/>
          <a:tailEnd/>
        </a:ln>
      </xdr:spPr>
    </xdr:pic>
    <xdr:clientData/>
  </xdr:oneCellAnchor>
  <xdr:oneCellAnchor>
    <xdr:from>
      <xdr:col>1</xdr:col>
      <xdr:colOff>1933575</xdr:colOff>
      <xdr:row>121</xdr:row>
      <xdr:rowOff>0</xdr:rowOff>
    </xdr:from>
    <xdr:ext cx="0" cy="295275"/>
    <xdr:pic>
      <xdr:nvPicPr>
        <xdr:cNvPr id="2313" name="ctl00_logoimage" descr="Danfoss Logo"/>
        <xdr:cNvPicPr>
          <a:picLocks noChangeAspect="1" noChangeArrowheads="1"/>
        </xdr:cNvPicPr>
      </xdr:nvPicPr>
      <xdr:blipFill>
        <a:blip r:embed="rId1"/>
        <a:srcRect/>
        <a:stretch>
          <a:fillRect/>
        </a:stretch>
      </xdr:blipFill>
      <xdr:spPr>
        <a:xfrm>
          <a:off x="2619375" y="21428075"/>
          <a:ext cx="0" cy="295275"/>
        </a:xfrm>
        <a:prstGeom prst="rect">
          <a:avLst/>
        </a:prstGeom>
        <a:noFill/>
        <a:ln w="9525">
          <a:noFill/>
          <a:miter lim="800000"/>
          <a:headEnd/>
          <a:tailEnd/>
        </a:ln>
      </xdr:spPr>
    </xdr:pic>
    <xdr:clientData/>
  </xdr:oneCellAnchor>
  <xdr:oneCellAnchor>
    <xdr:from>
      <xdr:col>1</xdr:col>
      <xdr:colOff>1933575</xdr:colOff>
      <xdr:row>121</xdr:row>
      <xdr:rowOff>0</xdr:rowOff>
    </xdr:from>
    <xdr:ext cx="0" cy="295275"/>
    <xdr:pic>
      <xdr:nvPicPr>
        <xdr:cNvPr id="2314" name="ctl00_logoimage" descr="Danfoss Logo"/>
        <xdr:cNvPicPr>
          <a:picLocks noChangeAspect="1" noChangeArrowheads="1"/>
        </xdr:cNvPicPr>
      </xdr:nvPicPr>
      <xdr:blipFill>
        <a:blip r:embed="rId1"/>
        <a:srcRect/>
        <a:stretch>
          <a:fillRect/>
        </a:stretch>
      </xdr:blipFill>
      <xdr:spPr>
        <a:xfrm>
          <a:off x="2619375" y="21428075"/>
          <a:ext cx="0" cy="295275"/>
        </a:xfrm>
        <a:prstGeom prst="rect">
          <a:avLst/>
        </a:prstGeom>
        <a:noFill/>
        <a:ln w="9525">
          <a:noFill/>
          <a:miter lim="800000"/>
          <a:headEnd/>
          <a:tailEnd/>
        </a:ln>
      </xdr:spPr>
    </xdr:pic>
    <xdr:clientData/>
  </xdr:oneCellAnchor>
  <xdr:oneCellAnchor>
    <xdr:from>
      <xdr:col>1</xdr:col>
      <xdr:colOff>1933575</xdr:colOff>
      <xdr:row>121</xdr:row>
      <xdr:rowOff>0</xdr:rowOff>
    </xdr:from>
    <xdr:ext cx="0" cy="295275"/>
    <xdr:pic>
      <xdr:nvPicPr>
        <xdr:cNvPr id="2315" name="ctl00_logoimage" descr="Danfoss Logo"/>
        <xdr:cNvPicPr>
          <a:picLocks noChangeAspect="1" noChangeArrowheads="1"/>
        </xdr:cNvPicPr>
      </xdr:nvPicPr>
      <xdr:blipFill>
        <a:blip r:embed="rId1"/>
        <a:srcRect/>
        <a:stretch>
          <a:fillRect/>
        </a:stretch>
      </xdr:blipFill>
      <xdr:spPr>
        <a:xfrm>
          <a:off x="2619375" y="21428075"/>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2316"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2317"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2318"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2319"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2320"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2321"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2322"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2323"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2324"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2325"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2326"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121</xdr:row>
      <xdr:rowOff>9525</xdr:rowOff>
    </xdr:from>
    <xdr:ext cx="0" cy="295275"/>
    <xdr:pic>
      <xdr:nvPicPr>
        <xdr:cNvPr id="2327" name="ctl00_logoimage" descr="Danfoss Logo"/>
        <xdr:cNvPicPr>
          <a:picLocks noChangeAspect="1" noChangeArrowheads="1"/>
        </xdr:cNvPicPr>
      </xdr:nvPicPr>
      <xdr:blipFill>
        <a:blip r:embed="rId1"/>
        <a:srcRect/>
        <a:stretch>
          <a:fillRect/>
        </a:stretch>
      </xdr:blipFill>
      <xdr:spPr>
        <a:xfrm>
          <a:off x="2619375" y="21437600"/>
          <a:ext cx="0" cy="295275"/>
        </a:xfrm>
        <a:prstGeom prst="rect">
          <a:avLst/>
        </a:prstGeom>
        <a:noFill/>
        <a:ln w="9525">
          <a:noFill/>
          <a:miter lim="800000"/>
          <a:headEnd/>
          <a:tailEnd/>
        </a:ln>
      </xdr:spPr>
    </xdr:pic>
    <xdr:clientData/>
  </xdr:oneCellAnchor>
  <xdr:oneCellAnchor>
    <xdr:from>
      <xdr:col>1</xdr:col>
      <xdr:colOff>1933575</xdr:colOff>
      <xdr:row>122</xdr:row>
      <xdr:rowOff>9525</xdr:rowOff>
    </xdr:from>
    <xdr:ext cx="0" cy="295275"/>
    <xdr:pic>
      <xdr:nvPicPr>
        <xdr:cNvPr id="2328" name="ctl00_logoimage" descr="Danfoss Logo"/>
        <xdr:cNvPicPr>
          <a:picLocks noChangeAspect="1" noChangeArrowheads="1"/>
        </xdr:cNvPicPr>
      </xdr:nvPicPr>
      <xdr:blipFill>
        <a:blip r:embed="rId1"/>
        <a:srcRect/>
        <a:stretch>
          <a:fillRect/>
        </a:stretch>
      </xdr:blipFill>
      <xdr:spPr>
        <a:xfrm>
          <a:off x="2619375" y="21580475"/>
          <a:ext cx="0" cy="295275"/>
        </a:xfrm>
        <a:prstGeom prst="rect">
          <a:avLst/>
        </a:prstGeom>
        <a:noFill/>
        <a:ln w="9525">
          <a:noFill/>
          <a:miter lim="800000"/>
          <a:headEnd/>
          <a:tailEnd/>
        </a:ln>
      </xdr:spPr>
    </xdr:pic>
    <xdr:clientData/>
  </xdr:oneCellAnchor>
  <xdr:oneCellAnchor>
    <xdr:from>
      <xdr:col>1</xdr:col>
      <xdr:colOff>1933575</xdr:colOff>
      <xdr:row>122</xdr:row>
      <xdr:rowOff>9525</xdr:rowOff>
    </xdr:from>
    <xdr:ext cx="0" cy="295275"/>
    <xdr:pic>
      <xdr:nvPicPr>
        <xdr:cNvPr id="2329" name="ctl00_logoimage" descr="Danfoss Logo"/>
        <xdr:cNvPicPr>
          <a:picLocks noChangeAspect="1" noChangeArrowheads="1"/>
        </xdr:cNvPicPr>
      </xdr:nvPicPr>
      <xdr:blipFill>
        <a:blip r:embed="rId1"/>
        <a:srcRect/>
        <a:stretch>
          <a:fillRect/>
        </a:stretch>
      </xdr:blipFill>
      <xdr:spPr>
        <a:xfrm>
          <a:off x="2619375" y="21580475"/>
          <a:ext cx="0" cy="295275"/>
        </a:xfrm>
        <a:prstGeom prst="rect">
          <a:avLst/>
        </a:prstGeom>
        <a:noFill/>
        <a:ln w="9525">
          <a:noFill/>
          <a:miter lim="800000"/>
          <a:headEnd/>
          <a:tailEnd/>
        </a:ln>
      </xdr:spPr>
    </xdr:pic>
    <xdr:clientData/>
  </xdr:oneCellAnchor>
  <xdr:oneCellAnchor>
    <xdr:from>
      <xdr:col>1</xdr:col>
      <xdr:colOff>1933575</xdr:colOff>
      <xdr:row>122</xdr:row>
      <xdr:rowOff>9525</xdr:rowOff>
    </xdr:from>
    <xdr:ext cx="0" cy="295275"/>
    <xdr:pic>
      <xdr:nvPicPr>
        <xdr:cNvPr id="2330" name="ctl00_logoimage" descr="Danfoss Logo"/>
        <xdr:cNvPicPr>
          <a:picLocks noChangeAspect="1" noChangeArrowheads="1"/>
        </xdr:cNvPicPr>
      </xdr:nvPicPr>
      <xdr:blipFill>
        <a:blip r:embed="rId1"/>
        <a:srcRect/>
        <a:stretch>
          <a:fillRect/>
        </a:stretch>
      </xdr:blipFill>
      <xdr:spPr>
        <a:xfrm>
          <a:off x="2619375" y="21580475"/>
          <a:ext cx="0" cy="295275"/>
        </a:xfrm>
        <a:prstGeom prst="rect">
          <a:avLst/>
        </a:prstGeom>
        <a:noFill/>
        <a:ln w="9525">
          <a:noFill/>
          <a:miter lim="800000"/>
          <a:headEnd/>
          <a:tailEnd/>
        </a:ln>
      </xdr:spPr>
    </xdr:pic>
    <xdr:clientData/>
  </xdr:oneCellAnchor>
  <xdr:oneCellAnchor>
    <xdr:from>
      <xdr:col>1</xdr:col>
      <xdr:colOff>1933575</xdr:colOff>
      <xdr:row>122</xdr:row>
      <xdr:rowOff>9525</xdr:rowOff>
    </xdr:from>
    <xdr:ext cx="0" cy="295275"/>
    <xdr:pic>
      <xdr:nvPicPr>
        <xdr:cNvPr id="2331" name="ctl00_logoimage" descr="Danfoss Logo"/>
        <xdr:cNvPicPr>
          <a:picLocks noChangeAspect="1" noChangeArrowheads="1"/>
        </xdr:cNvPicPr>
      </xdr:nvPicPr>
      <xdr:blipFill>
        <a:blip r:embed="rId1"/>
        <a:srcRect/>
        <a:stretch>
          <a:fillRect/>
        </a:stretch>
      </xdr:blipFill>
      <xdr:spPr>
        <a:xfrm>
          <a:off x="2619375" y="21580475"/>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2332"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2333"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2334"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2335"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2336"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2337"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2338"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123</xdr:row>
      <xdr:rowOff>9525</xdr:rowOff>
    </xdr:from>
    <xdr:ext cx="0" cy="295275"/>
    <xdr:pic>
      <xdr:nvPicPr>
        <xdr:cNvPr id="2339" name="ctl00_logoimage" descr="Danfoss Logo"/>
        <xdr:cNvPicPr>
          <a:picLocks noChangeAspect="1" noChangeArrowheads="1"/>
        </xdr:cNvPicPr>
      </xdr:nvPicPr>
      <xdr:blipFill>
        <a:blip r:embed="rId1"/>
        <a:srcRect/>
        <a:stretch>
          <a:fillRect/>
        </a:stretch>
      </xdr:blipFill>
      <xdr:spPr>
        <a:xfrm>
          <a:off x="2619375" y="22256750"/>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2340"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2341"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2342"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2343"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2344"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2345"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2346"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2347"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2348"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2349"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2350"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124</xdr:row>
      <xdr:rowOff>9525</xdr:rowOff>
    </xdr:from>
    <xdr:ext cx="0" cy="295275"/>
    <xdr:pic>
      <xdr:nvPicPr>
        <xdr:cNvPr id="2351" name="ctl00_logoimage" descr="Danfoss Logo"/>
        <xdr:cNvPicPr>
          <a:picLocks noChangeAspect="1" noChangeArrowheads="1"/>
        </xdr:cNvPicPr>
      </xdr:nvPicPr>
      <xdr:blipFill>
        <a:blip r:embed="rId1"/>
        <a:srcRect/>
        <a:stretch>
          <a:fillRect/>
        </a:stretch>
      </xdr:blipFill>
      <xdr:spPr>
        <a:xfrm>
          <a:off x="2619375" y="22399625"/>
          <a:ext cx="0" cy="295275"/>
        </a:xfrm>
        <a:prstGeom prst="rect">
          <a:avLst/>
        </a:prstGeom>
        <a:noFill/>
        <a:ln w="9525">
          <a:noFill/>
          <a:miter lim="800000"/>
          <a:headEnd/>
          <a:tailEnd/>
        </a:ln>
      </xdr:spPr>
    </xdr:pic>
    <xdr:clientData/>
  </xdr:oneCellAnchor>
  <xdr:oneCellAnchor>
    <xdr:from>
      <xdr:col>1</xdr:col>
      <xdr:colOff>1933575</xdr:colOff>
      <xdr:row>125</xdr:row>
      <xdr:rowOff>9525</xdr:rowOff>
    </xdr:from>
    <xdr:ext cx="0" cy="295275"/>
    <xdr:pic>
      <xdr:nvPicPr>
        <xdr:cNvPr id="2352" name="ctl00_logoimage" descr="Danfoss Logo"/>
        <xdr:cNvPicPr>
          <a:picLocks noChangeAspect="1" noChangeArrowheads="1"/>
        </xdr:cNvPicPr>
      </xdr:nvPicPr>
      <xdr:blipFill>
        <a:blip r:embed="rId1"/>
        <a:srcRect/>
        <a:stretch>
          <a:fillRect/>
        </a:stretch>
      </xdr:blipFill>
      <xdr:spPr>
        <a:xfrm>
          <a:off x="2619375" y="22542500"/>
          <a:ext cx="0" cy="295275"/>
        </a:xfrm>
        <a:prstGeom prst="rect">
          <a:avLst/>
        </a:prstGeom>
        <a:noFill/>
        <a:ln w="9525">
          <a:noFill/>
          <a:miter lim="800000"/>
          <a:headEnd/>
          <a:tailEnd/>
        </a:ln>
      </xdr:spPr>
    </xdr:pic>
    <xdr:clientData/>
  </xdr:oneCellAnchor>
  <xdr:oneCellAnchor>
    <xdr:from>
      <xdr:col>1</xdr:col>
      <xdr:colOff>1933575</xdr:colOff>
      <xdr:row>125</xdr:row>
      <xdr:rowOff>9525</xdr:rowOff>
    </xdr:from>
    <xdr:ext cx="0" cy="295275"/>
    <xdr:pic>
      <xdr:nvPicPr>
        <xdr:cNvPr id="2353" name="ctl00_logoimage" descr="Danfoss Logo"/>
        <xdr:cNvPicPr>
          <a:picLocks noChangeAspect="1" noChangeArrowheads="1"/>
        </xdr:cNvPicPr>
      </xdr:nvPicPr>
      <xdr:blipFill>
        <a:blip r:embed="rId1"/>
        <a:srcRect/>
        <a:stretch>
          <a:fillRect/>
        </a:stretch>
      </xdr:blipFill>
      <xdr:spPr>
        <a:xfrm>
          <a:off x="2619375" y="22542500"/>
          <a:ext cx="0" cy="295275"/>
        </a:xfrm>
        <a:prstGeom prst="rect">
          <a:avLst/>
        </a:prstGeom>
        <a:noFill/>
        <a:ln w="9525">
          <a:noFill/>
          <a:miter lim="800000"/>
          <a:headEnd/>
          <a:tailEnd/>
        </a:ln>
      </xdr:spPr>
    </xdr:pic>
    <xdr:clientData/>
  </xdr:oneCellAnchor>
  <xdr:oneCellAnchor>
    <xdr:from>
      <xdr:col>1</xdr:col>
      <xdr:colOff>1933575</xdr:colOff>
      <xdr:row>125</xdr:row>
      <xdr:rowOff>9525</xdr:rowOff>
    </xdr:from>
    <xdr:ext cx="0" cy="295275"/>
    <xdr:pic>
      <xdr:nvPicPr>
        <xdr:cNvPr id="2354" name="ctl00_logoimage" descr="Danfoss Logo"/>
        <xdr:cNvPicPr>
          <a:picLocks noChangeAspect="1" noChangeArrowheads="1"/>
        </xdr:cNvPicPr>
      </xdr:nvPicPr>
      <xdr:blipFill>
        <a:blip r:embed="rId1"/>
        <a:srcRect/>
        <a:stretch>
          <a:fillRect/>
        </a:stretch>
      </xdr:blipFill>
      <xdr:spPr>
        <a:xfrm>
          <a:off x="2619375" y="22542500"/>
          <a:ext cx="0" cy="295275"/>
        </a:xfrm>
        <a:prstGeom prst="rect">
          <a:avLst/>
        </a:prstGeom>
        <a:noFill/>
        <a:ln w="9525">
          <a:noFill/>
          <a:miter lim="800000"/>
          <a:headEnd/>
          <a:tailEnd/>
        </a:ln>
      </xdr:spPr>
    </xdr:pic>
    <xdr:clientData/>
  </xdr:oneCellAnchor>
  <xdr:oneCellAnchor>
    <xdr:from>
      <xdr:col>1</xdr:col>
      <xdr:colOff>1933575</xdr:colOff>
      <xdr:row>125</xdr:row>
      <xdr:rowOff>9525</xdr:rowOff>
    </xdr:from>
    <xdr:ext cx="0" cy="295275"/>
    <xdr:pic>
      <xdr:nvPicPr>
        <xdr:cNvPr id="2355" name="ctl00_logoimage" descr="Danfoss Logo"/>
        <xdr:cNvPicPr>
          <a:picLocks noChangeAspect="1" noChangeArrowheads="1"/>
        </xdr:cNvPicPr>
      </xdr:nvPicPr>
      <xdr:blipFill>
        <a:blip r:embed="rId1"/>
        <a:srcRect/>
        <a:stretch>
          <a:fillRect/>
        </a:stretch>
      </xdr:blipFill>
      <xdr:spPr>
        <a:xfrm>
          <a:off x="2619375" y="22542500"/>
          <a:ext cx="0" cy="295275"/>
        </a:xfrm>
        <a:prstGeom prst="rect">
          <a:avLst/>
        </a:prstGeom>
        <a:noFill/>
        <a:ln w="9525">
          <a:noFill/>
          <a:miter lim="800000"/>
          <a:headEnd/>
          <a:tailEnd/>
        </a:ln>
      </xdr:spPr>
    </xdr:pic>
    <xdr:clientData/>
  </xdr:oneCellAnchor>
  <xdr:oneCellAnchor>
    <xdr:from>
      <xdr:col>1</xdr:col>
      <xdr:colOff>1933575</xdr:colOff>
      <xdr:row>126</xdr:row>
      <xdr:rowOff>9525</xdr:rowOff>
    </xdr:from>
    <xdr:ext cx="0" cy="295275"/>
    <xdr:pic>
      <xdr:nvPicPr>
        <xdr:cNvPr id="2356" name="ctl00_logoimage" descr="Danfoss Logo"/>
        <xdr:cNvPicPr>
          <a:picLocks noChangeAspect="1" noChangeArrowheads="1"/>
        </xdr:cNvPicPr>
      </xdr:nvPicPr>
      <xdr:blipFill>
        <a:blip r:embed="rId1"/>
        <a:srcRect/>
        <a:stretch>
          <a:fillRect/>
        </a:stretch>
      </xdr:blipFill>
      <xdr:spPr>
        <a:xfrm>
          <a:off x="2619375" y="22685375"/>
          <a:ext cx="0" cy="295275"/>
        </a:xfrm>
        <a:prstGeom prst="rect">
          <a:avLst/>
        </a:prstGeom>
        <a:noFill/>
        <a:ln w="9525">
          <a:noFill/>
          <a:miter lim="800000"/>
          <a:headEnd/>
          <a:tailEnd/>
        </a:ln>
      </xdr:spPr>
    </xdr:pic>
    <xdr:clientData/>
  </xdr:oneCellAnchor>
  <xdr:oneCellAnchor>
    <xdr:from>
      <xdr:col>1</xdr:col>
      <xdr:colOff>1933575</xdr:colOff>
      <xdr:row>126</xdr:row>
      <xdr:rowOff>9525</xdr:rowOff>
    </xdr:from>
    <xdr:ext cx="0" cy="295275"/>
    <xdr:pic>
      <xdr:nvPicPr>
        <xdr:cNvPr id="2357" name="ctl00_logoimage" descr="Danfoss Logo"/>
        <xdr:cNvPicPr>
          <a:picLocks noChangeAspect="1" noChangeArrowheads="1"/>
        </xdr:cNvPicPr>
      </xdr:nvPicPr>
      <xdr:blipFill>
        <a:blip r:embed="rId1"/>
        <a:srcRect/>
        <a:stretch>
          <a:fillRect/>
        </a:stretch>
      </xdr:blipFill>
      <xdr:spPr>
        <a:xfrm>
          <a:off x="2619375" y="22685375"/>
          <a:ext cx="0" cy="295275"/>
        </a:xfrm>
        <a:prstGeom prst="rect">
          <a:avLst/>
        </a:prstGeom>
        <a:noFill/>
        <a:ln w="9525">
          <a:noFill/>
          <a:miter lim="800000"/>
          <a:headEnd/>
          <a:tailEnd/>
        </a:ln>
      </xdr:spPr>
    </xdr:pic>
    <xdr:clientData/>
  </xdr:oneCellAnchor>
  <xdr:oneCellAnchor>
    <xdr:from>
      <xdr:col>1</xdr:col>
      <xdr:colOff>1933575</xdr:colOff>
      <xdr:row>126</xdr:row>
      <xdr:rowOff>9525</xdr:rowOff>
    </xdr:from>
    <xdr:ext cx="0" cy="295275"/>
    <xdr:pic>
      <xdr:nvPicPr>
        <xdr:cNvPr id="2358" name="ctl00_logoimage" descr="Danfoss Logo"/>
        <xdr:cNvPicPr>
          <a:picLocks noChangeAspect="1" noChangeArrowheads="1"/>
        </xdr:cNvPicPr>
      </xdr:nvPicPr>
      <xdr:blipFill>
        <a:blip r:embed="rId1"/>
        <a:srcRect/>
        <a:stretch>
          <a:fillRect/>
        </a:stretch>
      </xdr:blipFill>
      <xdr:spPr>
        <a:xfrm>
          <a:off x="2619375" y="22685375"/>
          <a:ext cx="0" cy="295275"/>
        </a:xfrm>
        <a:prstGeom prst="rect">
          <a:avLst/>
        </a:prstGeom>
        <a:noFill/>
        <a:ln w="9525">
          <a:noFill/>
          <a:miter lim="800000"/>
          <a:headEnd/>
          <a:tailEnd/>
        </a:ln>
      </xdr:spPr>
    </xdr:pic>
    <xdr:clientData/>
  </xdr:oneCellAnchor>
  <xdr:oneCellAnchor>
    <xdr:from>
      <xdr:col>1</xdr:col>
      <xdr:colOff>1933575</xdr:colOff>
      <xdr:row>126</xdr:row>
      <xdr:rowOff>9525</xdr:rowOff>
    </xdr:from>
    <xdr:ext cx="0" cy="295275"/>
    <xdr:pic>
      <xdr:nvPicPr>
        <xdr:cNvPr id="2359" name="ctl00_logoimage" descr="Danfoss Logo"/>
        <xdr:cNvPicPr>
          <a:picLocks noChangeAspect="1" noChangeArrowheads="1"/>
        </xdr:cNvPicPr>
      </xdr:nvPicPr>
      <xdr:blipFill>
        <a:blip r:embed="rId1"/>
        <a:srcRect/>
        <a:stretch>
          <a:fillRect/>
        </a:stretch>
      </xdr:blipFill>
      <xdr:spPr>
        <a:xfrm>
          <a:off x="2619375" y="22685375"/>
          <a:ext cx="0" cy="295275"/>
        </a:xfrm>
        <a:prstGeom prst="rect">
          <a:avLst/>
        </a:prstGeom>
        <a:noFill/>
        <a:ln w="9525">
          <a:noFill/>
          <a:miter lim="800000"/>
          <a:headEnd/>
          <a:tailEnd/>
        </a:ln>
      </xdr:spPr>
    </xdr:pic>
    <xdr:clientData/>
  </xdr:oneCellAnchor>
  <xdr:oneCellAnchor>
    <xdr:from>
      <xdr:col>1</xdr:col>
      <xdr:colOff>1933575</xdr:colOff>
      <xdr:row>127</xdr:row>
      <xdr:rowOff>9525</xdr:rowOff>
    </xdr:from>
    <xdr:ext cx="0" cy="295275"/>
    <xdr:pic>
      <xdr:nvPicPr>
        <xdr:cNvPr id="2360" name="ctl00_logoimage" descr="Danfoss Logo"/>
        <xdr:cNvPicPr>
          <a:picLocks noChangeAspect="1" noChangeArrowheads="1"/>
        </xdr:cNvPicPr>
      </xdr:nvPicPr>
      <xdr:blipFill>
        <a:blip r:embed="rId1"/>
        <a:srcRect/>
        <a:stretch>
          <a:fillRect/>
        </a:stretch>
      </xdr:blipFill>
      <xdr:spPr>
        <a:xfrm>
          <a:off x="2619375" y="22828250"/>
          <a:ext cx="0" cy="295275"/>
        </a:xfrm>
        <a:prstGeom prst="rect">
          <a:avLst/>
        </a:prstGeom>
        <a:noFill/>
        <a:ln w="9525">
          <a:noFill/>
          <a:miter lim="800000"/>
          <a:headEnd/>
          <a:tailEnd/>
        </a:ln>
      </xdr:spPr>
    </xdr:pic>
    <xdr:clientData/>
  </xdr:oneCellAnchor>
  <xdr:oneCellAnchor>
    <xdr:from>
      <xdr:col>1</xdr:col>
      <xdr:colOff>1933575</xdr:colOff>
      <xdr:row>127</xdr:row>
      <xdr:rowOff>9525</xdr:rowOff>
    </xdr:from>
    <xdr:ext cx="0" cy="295275"/>
    <xdr:pic>
      <xdr:nvPicPr>
        <xdr:cNvPr id="2361" name="ctl00_logoimage" descr="Danfoss Logo"/>
        <xdr:cNvPicPr>
          <a:picLocks noChangeAspect="1" noChangeArrowheads="1"/>
        </xdr:cNvPicPr>
      </xdr:nvPicPr>
      <xdr:blipFill>
        <a:blip r:embed="rId1"/>
        <a:srcRect/>
        <a:stretch>
          <a:fillRect/>
        </a:stretch>
      </xdr:blipFill>
      <xdr:spPr>
        <a:xfrm>
          <a:off x="2619375" y="22828250"/>
          <a:ext cx="0" cy="295275"/>
        </a:xfrm>
        <a:prstGeom prst="rect">
          <a:avLst/>
        </a:prstGeom>
        <a:noFill/>
        <a:ln w="9525">
          <a:noFill/>
          <a:miter lim="800000"/>
          <a:headEnd/>
          <a:tailEnd/>
        </a:ln>
      </xdr:spPr>
    </xdr:pic>
    <xdr:clientData/>
  </xdr:oneCellAnchor>
  <xdr:oneCellAnchor>
    <xdr:from>
      <xdr:col>1</xdr:col>
      <xdr:colOff>1933575</xdr:colOff>
      <xdr:row>127</xdr:row>
      <xdr:rowOff>9525</xdr:rowOff>
    </xdr:from>
    <xdr:ext cx="0" cy="295275"/>
    <xdr:pic>
      <xdr:nvPicPr>
        <xdr:cNvPr id="2362" name="ctl00_logoimage" descr="Danfoss Logo"/>
        <xdr:cNvPicPr>
          <a:picLocks noChangeAspect="1" noChangeArrowheads="1"/>
        </xdr:cNvPicPr>
      </xdr:nvPicPr>
      <xdr:blipFill>
        <a:blip r:embed="rId1"/>
        <a:srcRect/>
        <a:stretch>
          <a:fillRect/>
        </a:stretch>
      </xdr:blipFill>
      <xdr:spPr>
        <a:xfrm>
          <a:off x="2619375" y="22828250"/>
          <a:ext cx="0" cy="295275"/>
        </a:xfrm>
        <a:prstGeom prst="rect">
          <a:avLst/>
        </a:prstGeom>
        <a:noFill/>
        <a:ln w="9525">
          <a:noFill/>
          <a:miter lim="800000"/>
          <a:headEnd/>
          <a:tailEnd/>
        </a:ln>
      </xdr:spPr>
    </xdr:pic>
    <xdr:clientData/>
  </xdr:oneCellAnchor>
  <xdr:oneCellAnchor>
    <xdr:from>
      <xdr:col>1</xdr:col>
      <xdr:colOff>1933575</xdr:colOff>
      <xdr:row>127</xdr:row>
      <xdr:rowOff>9525</xdr:rowOff>
    </xdr:from>
    <xdr:ext cx="0" cy="295275"/>
    <xdr:pic>
      <xdr:nvPicPr>
        <xdr:cNvPr id="2363" name="ctl00_logoimage" descr="Danfoss Logo"/>
        <xdr:cNvPicPr>
          <a:picLocks noChangeAspect="1" noChangeArrowheads="1"/>
        </xdr:cNvPicPr>
      </xdr:nvPicPr>
      <xdr:blipFill>
        <a:blip r:embed="rId1"/>
        <a:srcRect/>
        <a:stretch>
          <a:fillRect/>
        </a:stretch>
      </xdr:blipFill>
      <xdr:spPr>
        <a:xfrm>
          <a:off x="2619375" y="22828250"/>
          <a:ext cx="0" cy="295275"/>
        </a:xfrm>
        <a:prstGeom prst="rect">
          <a:avLst/>
        </a:prstGeom>
        <a:noFill/>
        <a:ln w="9525">
          <a:noFill/>
          <a:miter lim="800000"/>
          <a:headEnd/>
          <a:tailEnd/>
        </a:ln>
      </xdr:spPr>
    </xdr:pic>
    <xdr:clientData/>
  </xdr:oneCellAnchor>
  <xdr:oneCellAnchor>
    <xdr:from>
      <xdr:col>1</xdr:col>
      <xdr:colOff>1933575</xdr:colOff>
      <xdr:row>128</xdr:row>
      <xdr:rowOff>9525</xdr:rowOff>
    </xdr:from>
    <xdr:ext cx="0" cy="295275"/>
    <xdr:pic>
      <xdr:nvPicPr>
        <xdr:cNvPr id="2364" name="ctl00_logoimage" descr="Danfoss Logo"/>
        <xdr:cNvPicPr>
          <a:picLocks noChangeAspect="1" noChangeArrowheads="1"/>
        </xdr:cNvPicPr>
      </xdr:nvPicPr>
      <xdr:blipFill>
        <a:blip r:embed="rId1"/>
        <a:srcRect/>
        <a:stretch>
          <a:fillRect/>
        </a:stretch>
      </xdr:blipFill>
      <xdr:spPr>
        <a:xfrm>
          <a:off x="2619375" y="22971125"/>
          <a:ext cx="0" cy="295275"/>
        </a:xfrm>
        <a:prstGeom prst="rect">
          <a:avLst/>
        </a:prstGeom>
        <a:noFill/>
        <a:ln w="9525">
          <a:noFill/>
          <a:miter lim="800000"/>
          <a:headEnd/>
          <a:tailEnd/>
        </a:ln>
      </xdr:spPr>
    </xdr:pic>
    <xdr:clientData/>
  </xdr:oneCellAnchor>
  <xdr:oneCellAnchor>
    <xdr:from>
      <xdr:col>1</xdr:col>
      <xdr:colOff>1933575</xdr:colOff>
      <xdr:row>128</xdr:row>
      <xdr:rowOff>9525</xdr:rowOff>
    </xdr:from>
    <xdr:ext cx="0" cy="295275"/>
    <xdr:pic>
      <xdr:nvPicPr>
        <xdr:cNvPr id="2365" name="ctl00_logoimage" descr="Danfoss Logo"/>
        <xdr:cNvPicPr>
          <a:picLocks noChangeAspect="1" noChangeArrowheads="1"/>
        </xdr:cNvPicPr>
      </xdr:nvPicPr>
      <xdr:blipFill>
        <a:blip r:embed="rId1"/>
        <a:srcRect/>
        <a:stretch>
          <a:fillRect/>
        </a:stretch>
      </xdr:blipFill>
      <xdr:spPr>
        <a:xfrm>
          <a:off x="2619375" y="22971125"/>
          <a:ext cx="0" cy="295275"/>
        </a:xfrm>
        <a:prstGeom prst="rect">
          <a:avLst/>
        </a:prstGeom>
        <a:noFill/>
        <a:ln w="9525">
          <a:noFill/>
          <a:miter lim="800000"/>
          <a:headEnd/>
          <a:tailEnd/>
        </a:ln>
      </xdr:spPr>
    </xdr:pic>
    <xdr:clientData/>
  </xdr:oneCellAnchor>
  <xdr:oneCellAnchor>
    <xdr:from>
      <xdr:col>1</xdr:col>
      <xdr:colOff>1933575</xdr:colOff>
      <xdr:row>128</xdr:row>
      <xdr:rowOff>9525</xdr:rowOff>
    </xdr:from>
    <xdr:ext cx="0" cy="295275"/>
    <xdr:pic>
      <xdr:nvPicPr>
        <xdr:cNvPr id="2366" name="ctl00_logoimage" descr="Danfoss Logo"/>
        <xdr:cNvPicPr>
          <a:picLocks noChangeAspect="1" noChangeArrowheads="1"/>
        </xdr:cNvPicPr>
      </xdr:nvPicPr>
      <xdr:blipFill>
        <a:blip r:embed="rId1"/>
        <a:srcRect/>
        <a:stretch>
          <a:fillRect/>
        </a:stretch>
      </xdr:blipFill>
      <xdr:spPr>
        <a:xfrm>
          <a:off x="2619375" y="22971125"/>
          <a:ext cx="0" cy="295275"/>
        </a:xfrm>
        <a:prstGeom prst="rect">
          <a:avLst/>
        </a:prstGeom>
        <a:noFill/>
        <a:ln w="9525">
          <a:noFill/>
          <a:miter lim="800000"/>
          <a:headEnd/>
          <a:tailEnd/>
        </a:ln>
      </xdr:spPr>
    </xdr:pic>
    <xdr:clientData/>
  </xdr:oneCellAnchor>
  <xdr:oneCellAnchor>
    <xdr:from>
      <xdr:col>1</xdr:col>
      <xdr:colOff>1933575</xdr:colOff>
      <xdr:row>128</xdr:row>
      <xdr:rowOff>9525</xdr:rowOff>
    </xdr:from>
    <xdr:ext cx="0" cy="295275"/>
    <xdr:pic>
      <xdr:nvPicPr>
        <xdr:cNvPr id="2367" name="ctl00_logoimage" descr="Danfoss Logo"/>
        <xdr:cNvPicPr>
          <a:picLocks noChangeAspect="1" noChangeArrowheads="1"/>
        </xdr:cNvPicPr>
      </xdr:nvPicPr>
      <xdr:blipFill>
        <a:blip r:embed="rId1"/>
        <a:srcRect/>
        <a:stretch>
          <a:fillRect/>
        </a:stretch>
      </xdr:blipFill>
      <xdr:spPr>
        <a:xfrm>
          <a:off x="2619375" y="22971125"/>
          <a:ext cx="0" cy="295275"/>
        </a:xfrm>
        <a:prstGeom prst="rect">
          <a:avLst/>
        </a:prstGeom>
        <a:noFill/>
        <a:ln w="9525">
          <a:noFill/>
          <a:miter lim="800000"/>
          <a:headEnd/>
          <a:tailEnd/>
        </a:ln>
      </xdr:spPr>
    </xdr:pic>
    <xdr:clientData/>
  </xdr:oneCellAnchor>
  <xdr:oneCellAnchor>
    <xdr:from>
      <xdr:col>1</xdr:col>
      <xdr:colOff>1933575</xdr:colOff>
      <xdr:row>129</xdr:row>
      <xdr:rowOff>9525</xdr:rowOff>
    </xdr:from>
    <xdr:ext cx="0" cy="295275"/>
    <xdr:pic>
      <xdr:nvPicPr>
        <xdr:cNvPr id="2368" name="ctl00_logoimage" descr="Danfoss Logo"/>
        <xdr:cNvPicPr>
          <a:picLocks noChangeAspect="1" noChangeArrowheads="1"/>
        </xdr:cNvPicPr>
      </xdr:nvPicPr>
      <xdr:blipFill>
        <a:blip r:embed="rId1"/>
        <a:srcRect/>
        <a:stretch>
          <a:fillRect/>
        </a:stretch>
      </xdr:blipFill>
      <xdr:spPr>
        <a:xfrm>
          <a:off x="2619375" y="23114000"/>
          <a:ext cx="0" cy="295275"/>
        </a:xfrm>
        <a:prstGeom prst="rect">
          <a:avLst/>
        </a:prstGeom>
        <a:noFill/>
        <a:ln w="9525">
          <a:noFill/>
          <a:miter lim="800000"/>
          <a:headEnd/>
          <a:tailEnd/>
        </a:ln>
      </xdr:spPr>
    </xdr:pic>
    <xdr:clientData/>
  </xdr:oneCellAnchor>
  <xdr:oneCellAnchor>
    <xdr:from>
      <xdr:col>1</xdr:col>
      <xdr:colOff>1933575</xdr:colOff>
      <xdr:row>129</xdr:row>
      <xdr:rowOff>9525</xdr:rowOff>
    </xdr:from>
    <xdr:ext cx="0" cy="295275"/>
    <xdr:pic>
      <xdr:nvPicPr>
        <xdr:cNvPr id="2369" name="ctl00_logoimage" descr="Danfoss Logo"/>
        <xdr:cNvPicPr>
          <a:picLocks noChangeAspect="1" noChangeArrowheads="1"/>
        </xdr:cNvPicPr>
      </xdr:nvPicPr>
      <xdr:blipFill>
        <a:blip r:embed="rId1"/>
        <a:srcRect/>
        <a:stretch>
          <a:fillRect/>
        </a:stretch>
      </xdr:blipFill>
      <xdr:spPr>
        <a:xfrm>
          <a:off x="2619375" y="23114000"/>
          <a:ext cx="0" cy="295275"/>
        </a:xfrm>
        <a:prstGeom prst="rect">
          <a:avLst/>
        </a:prstGeom>
        <a:noFill/>
        <a:ln w="9525">
          <a:noFill/>
          <a:miter lim="800000"/>
          <a:headEnd/>
          <a:tailEnd/>
        </a:ln>
      </xdr:spPr>
    </xdr:pic>
    <xdr:clientData/>
  </xdr:oneCellAnchor>
  <xdr:oneCellAnchor>
    <xdr:from>
      <xdr:col>1</xdr:col>
      <xdr:colOff>1933575</xdr:colOff>
      <xdr:row>129</xdr:row>
      <xdr:rowOff>9525</xdr:rowOff>
    </xdr:from>
    <xdr:ext cx="0" cy="295275"/>
    <xdr:pic>
      <xdr:nvPicPr>
        <xdr:cNvPr id="2370" name="ctl00_logoimage" descr="Danfoss Logo"/>
        <xdr:cNvPicPr>
          <a:picLocks noChangeAspect="1" noChangeArrowheads="1"/>
        </xdr:cNvPicPr>
      </xdr:nvPicPr>
      <xdr:blipFill>
        <a:blip r:embed="rId1"/>
        <a:srcRect/>
        <a:stretch>
          <a:fillRect/>
        </a:stretch>
      </xdr:blipFill>
      <xdr:spPr>
        <a:xfrm>
          <a:off x="2619375" y="23114000"/>
          <a:ext cx="0" cy="295275"/>
        </a:xfrm>
        <a:prstGeom prst="rect">
          <a:avLst/>
        </a:prstGeom>
        <a:noFill/>
        <a:ln w="9525">
          <a:noFill/>
          <a:miter lim="800000"/>
          <a:headEnd/>
          <a:tailEnd/>
        </a:ln>
      </xdr:spPr>
    </xdr:pic>
    <xdr:clientData/>
  </xdr:oneCellAnchor>
  <xdr:oneCellAnchor>
    <xdr:from>
      <xdr:col>1</xdr:col>
      <xdr:colOff>1933575</xdr:colOff>
      <xdr:row>129</xdr:row>
      <xdr:rowOff>9525</xdr:rowOff>
    </xdr:from>
    <xdr:ext cx="0" cy="295275"/>
    <xdr:pic>
      <xdr:nvPicPr>
        <xdr:cNvPr id="2371" name="ctl00_logoimage" descr="Danfoss Logo"/>
        <xdr:cNvPicPr>
          <a:picLocks noChangeAspect="1" noChangeArrowheads="1"/>
        </xdr:cNvPicPr>
      </xdr:nvPicPr>
      <xdr:blipFill>
        <a:blip r:embed="rId1"/>
        <a:srcRect/>
        <a:stretch>
          <a:fillRect/>
        </a:stretch>
      </xdr:blipFill>
      <xdr:spPr>
        <a:xfrm>
          <a:off x="2619375" y="23114000"/>
          <a:ext cx="0" cy="295275"/>
        </a:xfrm>
        <a:prstGeom prst="rect">
          <a:avLst/>
        </a:prstGeom>
        <a:noFill/>
        <a:ln w="9525">
          <a:noFill/>
          <a:miter lim="800000"/>
          <a:headEnd/>
          <a:tailEnd/>
        </a:ln>
      </xdr:spPr>
    </xdr:pic>
    <xdr:clientData/>
  </xdr:oneCellAnchor>
  <xdr:oneCellAnchor>
    <xdr:from>
      <xdr:col>1</xdr:col>
      <xdr:colOff>1933575</xdr:colOff>
      <xdr:row>130</xdr:row>
      <xdr:rowOff>9525</xdr:rowOff>
    </xdr:from>
    <xdr:ext cx="0" cy="295275"/>
    <xdr:pic>
      <xdr:nvPicPr>
        <xdr:cNvPr id="2372" name="ctl00_logoimage" descr="Danfoss Logo"/>
        <xdr:cNvPicPr>
          <a:picLocks noChangeAspect="1" noChangeArrowheads="1"/>
        </xdr:cNvPicPr>
      </xdr:nvPicPr>
      <xdr:blipFill>
        <a:blip r:embed="rId1"/>
        <a:srcRect/>
        <a:stretch>
          <a:fillRect/>
        </a:stretch>
      </xdr:blipFill>
      <xdr:spPr>
        <a:xfrm>
          <a:off x="2619375" y="23256875"/>
          <a:ext cx="0" cy="295275"/>
        </a:xfrm>
        <a:prstGeom prst="rect">
          <a:avLst/>
        </a:prstGeom>
        <a:noFill/>
        <a:ln w="9525">
          <a:noFill/>
          <a:miter lim="800000"/>
          <a:headEnd/>
          <a:tailEnd/>
        </a:ln>
      </xdr:spPr>
    </xdr:pic>
    <xdr:clientData/>
  </xdr:oneCellAnchor>
  <xdr:oneCellAnchor>
    <xdr:from>
      <xdr:col>1</xdr:col>
      <xdr:colOff>1933575</xdr:colOff>
      <xdr:row>130</xdr:row>
      <xdr:rowOff>9525</xdr:rowOff>
    </xdr:from>
    <xdr:ext cx="0" cy="295275"/>
    <xdr:pic>
      <xdr:nvPicPr>
        <xdr:cNvPr id="2373" name="ctl00_logoimage" descr="Danfoss Logo"/>
        <xdr:cNvPicPr>
          <a:picLocks noChangeAspect="1" noChangeArrowheads="1"/>
        </xdr:cNvPicPr>
      </xdr:nvPicPr>
      <xdr:blipFill>
        <a:blip r:embed="rId1"/>
        <a:srcRect/>
        <a:stretch>
          <a:fillRect/>
        </a:stretch>
      </xdr:blipFill>
      <xdr:spPr>
        <a:xfrm>
          <a:off x="2619375" y="23256875"/>
          <a:ext cx="0" cy="295275"/>
        </a:xfrm>
        <a:prstGeom prst="rect">
          <a:avLst/>
        </a:prstGeom>
        <a:noFill/>
        <a:ln w="9525">
          <a:noFill/>
          <a:miter lim="800000"/>
          <a:headEnd/>
          <a:tailEnd/>
        </a:ln>
      </xdr:spPr>
    </xdr:pic>
    <xdr:clientData/>
  </xdr:oneCellAnchor>
  <xdr:oneCellAnchor>
    <xdr:from>
      <xdr:col>1</xdr:col>
      <xdr:colOff>1933575</xdr:colOff>
      <xdr:row>130</xdr:row>
      <xdr:rowOff>9525</xdr:rowOff>
    </xdr:from>
    <xdr:ext cx="0" cy="295275"/>
    <xdr:pic>
      <xdr:nvPicPr>
        <xdr:cNvPr id="2374" name="ctl00_logoimage" descr="Danfoss Logo"/>
        <xdr:cNvPicPr>
          <a:picLocks noChangeAspect="1" noChangeArrowheads="1"/>
        </xdr:cNvPicPr>
      </xdr:nvPicPr>
      <xdr:blipFill>
        <a:blip r:embed="rId1"/>
        <a:srcRect/>
        <a:stretch>
          <a:fillRect/>
        </a:stretch>
      </xdr:blipFill>
      <xdr:spPr>
        <a:xfrm>
          <a:off x="2619375" y="23256875"/>
          <a:ext cx="0" cy="295275"/>
        </a:xfrm>
        <a:prstGeom prst="rect">
          <a:avLst/>
        </a:prstGeom>
        <a:noFill/>
        <a:ln w="9525">
          <a:noFill/>
          <a:miter lim="800000"/>
          <a:headEnd/>
          <a:tailEnd/>
        </a:ln>
      </xdr:spPr>
    </xdr:pic>
    <xdr:clientData/>
  </xdr:oneCellAnchor>
  <xdr:oneCellAnchor>
    <xdr:from>
      <xdr:col>1</xdr:col>
      <xdr:colOff>1933575</xdr:colOff>
      <xdr:row>130</xdr:row>
      <xdr:rowOff>9525</xdr:rowOff>
    </xdr:from>
    <xdr:ext cx="0" cy="295275"/>
    <xdr:pic>
      <xdr:nvPicPr>
        <xdr:cNvPr id="2375" name="ctl00_logoimage" descr="Danfoss Logo"/>
        <xdr:cNvPicPr>
          <a:picLocks noChangeAspect="1" noChangeArrowheads="1"/>
        </xdr:cNvPicPr>
      </xdr:nvPicPr>
      <xdr:blipFill>
        <a:blip r:embed="rId1"/>
        <a:srcRect/>
        <a:stretch>
          <a:fillRect/>
        </a:stretch>
      </xdr:blipFill>
      <xdr:spPr>
        <a:xfrm>
          <a:off x="2619375" y="23256875"/>
          <a:ext cx="0" cy="295275"/>
        </a:xfrm>
        <a:prstGeom prst="rect">
          <a:avLst/>
        </a:prstGeom>
        <a:noFill/>
        <a:ln w="9525">
          <a:noFill/>
          <a:miter lim="800000"/>
          <a:headEnd/>
          <a:tailEnd/>
        </a:ln>
      </xdr:spPr>
    </xdr:pic>
    <xdr:clientData/>
  </xdr:oneCellAnchor>
  <xdr:oneCellAnchor>
    <xdr:from>
      <xdr:col>1</xdr:col>
      <xdr:colOff>1933575</xdr:colOff>
      <xdr:row>131</xdr:row>
      <xdr:rowOff>9525</xdr:rowOff>
    </xdr:from>
    <xdr:ext cx="0" cy="295275"/>
    <xdr:pic>
      <xdr:nvPicPr>
        <xdr:cNvPr id="2376" name="ctl00_logoimage" descr="Danfoss Logo"/>
        <xdr:cNvPicPr>
          <a:picLocks noChangeAspect="1" noChangeArrowheads="1"/>
        </xdr:cNvPicPr>
      </xdr:nvPicPr>
      <xdr:blipFill>
        <a:blip r:embed="rId1"/>
        <a:srcRect/>
        <a:stretch>
          <a:fillRect/>
        </a:stretch>
      </xdr:blipFill>
      <xdr:spPr>
        <a:xfrm>
          <a:off x="2619375" y="23399750"/>
          <a:ext cx="0" cy="295275"/>
        </a:xfrm>
        <a:prstGeom prst="rect">
          <a:avLst/>
        </a:prstGeom>
        <a:noFill/>
        <a:ln w="9525">
          <a:noFill/>
          <a:miter lim="800000"/>
          <a:headEnd/>
          <a:tailEnd/>
        </a:ln>
      </xdr:spPr>
    </xdr:pic>
    <xdr:clientData/>
  </xdr:oneCellAnchor>
  <xdr:oneCellAnchor>
    <xdr:from>
      <xdr:col>1</xdr:col>
      <xdr:colOff>1933575</xdr:colOff>
      <xdr:row>131</xdr:row>
      <xdr:rowOff>9525</xdr:rowOff>
    </xdr:from>
    <xdr:ext cx="0" cy="295275"/>
    <xdr:pic>
      <xdr:nvPicPr>
        <xdr:cNvPr id="2377" name="ctl00_logoimage" descr="Danfoss Logo"/>
        <xdr:cNvPicPr>
          <a:picLocks noChangeAspect="1" noChangeArrowheads="1"/>
        </xdr:cNvPicPr>
      </xdr:nvPicPr>
      <xdr:blipFill>
        <a:blip r:embed="rId1"/>
        <a:srcRect/>
        <a:stretch>
          <a:fillRect/>
        </a:stretch>
      </xdr:blipFill>
      <xdr:spPr>
        <a:xfrm>
          <a:off x="2619375" y="23399750"/>
          <a:ext cx="0" cy="295275"/>
        </a:xfrm>
        <a:prstGeom prst="rect">
          <a:avLst/>
        </a:prstGeom>
        <a:noFill/>
        <a:ln w="9525">
          <a:noFill/>
          <a:miter lim="800000"/>
          <a:headEnd/>
          <a:tailEnd/>
        </a:ln>
      </xdr:spPr>
    </xdr:pic>
    <xdr:clientData/>
  </xdr:oneCellAnchor>
  <xdr:oneCellAnchor>
    <xdr:from>
      <xdr:col>1</xdr:col>
      <xdr:colOff>1933575</xdr:colOff>
      <xdr:row>131</xdr:row>
      <xdr:rowOff>9525</xdr:rowOff>
    </xdr:from>
    <xdr:ext cx="0" cy="295275"/>
    <xdr:pic>
      <xdr:nvPicPr>
        <xdr:cNvPr id="2378" name="ctl00_logoimage" descr="Danfoss Logo"/>
        <xdr:cNvPicPr>
          <a:picLocks noChangeAspect="1" noChangeArrowheads="1"/>
        </xdr:cNvPicPr>
      </xdr:nvPicPr>
      <xdr:blipFill>
        <a:blip r:embed="rId1"/>
        <a:srcRect/>
        <a:stretch>
          <a:fillRect/>
        </a:stretch>
      </xdr:blipFill>
      <xdr:spPr>
        <a:xfrm>
          <a:off x="2619375" y="23399750"/>
          <a:ext cx="0" cy="295275"/>
        </a:xfrm>
        <a:prstGeom prst="rect">
          <a:avLst/>
        </a:prstGeom>
        <a:noFill/>
        <a:ln w="9525">
          <a:noFill/>
          <a:miter lim="800000"/>
          <a:headEnd/>
          <a:tailEnd/>
        </a:ln>
      </xdr:spPr>
    </xdr:pic>
    <xdr:clientData/>
  </xdr:oneCellAnchor>
  <xdr:oneCellAnchor>
    <xdr:from>
      <xdr:col>1</xdr:col>
      <xdr:colOff>1933575</xdr:colOff>
      <xdr:row>131</xdr:row>
      <xdr:rowOff>9525</xdr:rowOff>
    </xdr:from>
    <xdr:ext cx="0" cy="295275"/>
    <xdr:pic>
      <xdr:nvPicPr>
        <xdr:cNvPr id="2379" name="ctl00_logoimage" descr="Danfoss Logo"/>
        <xdr:cNvPicPr>
          <a:picLocks noChangeAspect="1" noChangeArrowheads="1"/>
        </xdr:cNvPicPr>
      </xdr:nvPicPr>
      <xdr:blipFill>
        <a:blip r:embed="rId1"/>
        <a:srcRect/>
        <a:stretch>
          <a:fillRect/>
        </a:stretch>
      </xdr:blipFill>
      <xdr:spPr>
        <a:xfrm>
          <a:off x="2619375" y="23399750"/>
          <a:ext cx="0" cy="295275"/>
        </a:xfrm>
        <a:prstGeom prst="rect">
          <a:avLst/>
        </a:prstGeom>
        <a:noFill/>
        <a:ln w="9525">
          <a:noFill/>
          <a:miter lim="800000"/>
          <a:headEnd/>
          <a:tailEnd/>
        </a:ln>
      </xdr:spPr>
    </xdr:pic>
    <xdr:clientData/>
  </xdr:oneCellAnchor>
  <xdr:oneCellAnchor>
    <xdr:from>
      <xdr:col>1</xdr:col>
      <xdr:colOff>1933575</xdr:colOff>
      <xdr:row>132</xdr:row>
      <xdr:rowOff>9525</xdr:rowOff>
    </xdr:from>
    <xdr:ext cx="0" cy="295275"/>
    <xdr:pic>
      <xdr:nvPicPr>
        <xdr:cNvPr id="2380" name="ctl00_logoimage" descr="Danfoss Logo"/>
        <xdr:cNvPicPr>
          <a:picLocks noChangeAspect="1" noChangeArrowheads="1"/>
        </xdr:cNvPicPr>
      </xdr:nvPicPr>
      <xdr:blipFill>
        <a:blip r:embed="rId1"/>
        <a:srcRect/>
        <a:stretch>
          <a:fillRect/>
        </a:stretch>
      </xdr:blipFill>
      <xdr:spPr>
        <a:xfrm>
          <a:off x="2619375" y="23542625"/>
          <a:ext cx="0" cy="295275"/>
        </a:xfrm>
        <a:prstGeom prst="rect">
          <a:avLst/>
        </a:prstGeom>
        <a:noFill/>
        <a:ln w="9525">
          <a:noFill/>
          <a:miter lim="800000"/>
          <a:headEnd/>
          <a:tailEnd/>
        </a:ln>
      </xdr:spPr>
    </xdr:pic>
    <xdr:clientData/>
  </xdr:oneCellAnchor>
  <xdr:oneCellAnchor>
    <xdr:from>
      <xdr:col>1</xdr:col>
      <xdr:colOff>1933575</xdr:colOff>
      <xdr:row>132</xdr:row>
      <xdr:rowOff>9525</xdr:rowOff>
    </xdr:from>
    <xdr:ext cx="0" cy="295275"/>
    <xdr:pic>
      <xdr:nvPicPr>
        <xdr:cNvPr id="2381" name="ctl00_logoimage" descr="Danfoss Logo"/>
        <xdr:cNvPicPr>
          <a:picLocks noChangeAspect="1" noChangeArrowheads="1"/>
        </xdr:cNvPicPr>
      </xdr:nvPicPr>
      <xdr:blipFill>
        <a:blip r:embed="rId1"/>
        <a:srcRect/>
        <a:stretch>
          <a:fillRect/>
        </a:stretch>
      </xdr:blipFill>
      <xdr:spPr>
        <a:xfrm>
          <a:off x="2619375" y="23542625"/>
          <a:ext cx="0" cy="295275"/>
        </a:xfrm>
        <a:prstGeom prst="rect">
          <a:avLst/>
        </a:prstGeom>
        <a:noFill/>
        <a:ln w="9525">
          <a:noFill/>
          <a:miter lim="800000"/>
          <a:headEnd/>
          <a:tailEnd/>
        </a:ln>
      </xdr:spPr>
    </xdr:pic>
    <xdr:clientData/>
  </xdr:oneCellAnchor>
  <xdr:oneCellAnchor>
    <xdr:from>
      <xdr:col>1</xdr:col>
      <xdr:colOff>1933575</xdr:colOff>
      <xdr:row>132</xdr:row>
      <xdr:rowOff>9525</xdr:rowOff>
    </xdr:from>
    <xdr:ext cx="0" cy="295275"/>
    <xdr:pic>
      <xdr:nvPicPr>
        <xdr:cNvPr id="2382" name="ctl00_logoimage" descr="Danfoss Logo"/>
        <xdr:cNvPicPr>
          <a:picLocks noChangeAspect="1" noChangeArrowheads="1"/>
        </xdr:cNvPicPr>
      </xdr:nvPicPr>
      <xdr:blipFill>
        <a:blip r:embed="rId1"/>
        <a:srcRect/>
        <a:stretch>
          <a:fillRect/>
        </a:stretch>
      </xdr:blipFill>
      <xdr:spPr>
        <a:xfrm>
          <a:off x="2619375" y="23542625"/>
          <a:ext cx="0" cy="295275"/>
        </a:xfrm>
        <a:prstGeom prst="rect">
          <a:avLst/>
        </a:prstGeom>
        <a:noFill/>
        <a:ln w="9525">
          <a:noFill/>
          <a:miter lim="800000"/>
          <a:headEnd/>
          <a:tailEnd/>
        </a:ln>
      </xdr:spPr>
    </xdr:pic>
    <xdr:clientData/>
  </xdr:oneCellAnchor>
  <xdr:oneCellAnchor>
    <xdr:from>
      <xdr:col>1</xdr:col>
      <xdr:colOff>1933575</xdr:colOff>
      <xdr:row>132</xdr:row>
      <xdr:rowOff>9525</xdr:rowOff>
    </xdr:from>
    <xdr:ext cx="0" cy="295275"/>
    <xdr:pic>
      <xdr:nvPicPr>
        <xdr:cNvPr id="2383" name="ctl00_logoimage" descr="Danfoss Logo"/>
        <xdr:cNvPicPr>
          <a:picLocks noChangeAspect="1" noChangeArrowheads="1"/>
        </xdr:cNvPicPr>
      </xdr:nvPicPr>
      <xdr:blipFill>
        <a:blip r:embed="rId1"/>
        <a:srcRect/>
        <a:stretch>
          <a:fillRect/>
        </a:stretch>
      </xdr:blipFill>
      <xdr:spPr>
        <a:xfrm>
          <a:off x="2619375" y="23542625"/>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2384"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2385"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2386"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2387"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2388"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2389"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2390"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133</xdr:row>
      <xdr:rowOff>9525</xdr:rowOff>
    </xdr:from>
    <xdr:ext cx="0" cy="295275"/>
    <xdr:pic>
      <xdr:nvPicPr>
        <xdr:cNvPr id="2391" name="ctl00_logoimage" descr="Danfoss Logo"/>
        <xdr:cNvPicPr>
          <a:picLocks noChangeAspect="1" noChangeArrowheads="1"/>
        </xdr:cNvPicPr>
      </xdr:nvPicPr>
      <xdr:blipFill>
        <a:blip r:embed="rId1"/>
        <a:srcRect/>
        <a:stretch>
          <a:fillRect/>
        </a:stretch>
      </xdr:blipFill>
      <xdr:spPr>
        <a:xfrm>
          <a:off x="2619375" y="23685500"/>
          <a:ext cx="0" cy="295275"/>
        </a:xfrm>
        <a:prstGeom prst="rect">
          <a:avLst/>
        </a:prstGeom>
        <a:noFill/>
        <a:ln w="9525">
          <a:noFill/>
          <a:miter lim="800000"/>
          <a:headEnd/>
          <a:tailEnd/>
        </a:ln>
      </xdr:spPr>
    </xdr:pic>
    <xdr:clientData/>
  </xdr:oneCellAnchor>
  <xdr:oneCellAnchor>
    <xdr:from>
      <xdr:col>1</xdr:col>
      <xdr:colOff>1933575</xdr:colOff>
      <xdr:row>134</xdr:row>
      <xdr:rowOff>9525</xdr:rowOff>
    </xdr:from>
    <xdr:ext cx="0" cy="295275"/>
    <xdr:pic>
      <xdr:nvPicPr>
        <xdr:cNvPr id="2392" name="ctl00_logoimage" descr="Danfoss Logo"/>
        <xdr:cNvPicPr>
          <a:picLocks noChangeAspect="1" noChangeArrowheads="1"/>
        </xdr:cNvPicPr>
      </xdr:nvPicPr>
      <xdr:blipFill>
        <a:blip r:embed="rId1"/>
        <a:srcRect/>
        <a:stretch>
          <a:fillRect/>
        </a:stretch>
      </xdr:blipFill>
      <xdr:spPr>
        <a:xfrm>
          <a:off x="2619375" y="23828375"/>
          <a:ext cx="0" cy="295275"/>
        </a:xfrm>
        <a:prstGeom prst="rect">
          <a:avLst/>
        </a:prstGeom>
        <a:noFill/>
        <a:ln w="9525">
          <a:noFill/>
          <a:miter lim="800000"/>
          <a:headEnd/>
          <a:tailEnd/>
        </a:ln>
      </xdr:spPr>
    </xdr:pic>
    <xdr:clientData/>
  </xdr:oneCellAnchor>
  <xdr:oneCellAnchor>
    <xdr:from>
      <xdr:col>1</xdr:col>
      <xdr:colOff>1933575</xdr:colOff>
      <xdr:row>134</xdr:row>
      <xdr:rowOff>9525</xdr:rowOff>
    </xdr:from>
    <xdr:ext cx="0" cy="295275"/>
    <xdr:pic>
      <xdr:nvPicPr>
        <xdr:cNvPr id="2393" name="ctl00_logoimage" descr="Danfoss Logo"/>
        <xdr:cNvPicPr>
          <a:picLocks noChangeAspect="1" noChangeArrowheads="1"/>
        </xdr:cNvPicPr>
      </xdr:nvPicPr>
      <xdr:blipFill>
        <a:blip r:embed="rId1"/>
        <a:srcRect/>
        <a:stretch>
          <a:fillRect/>
        </a:stretch>
      </xdr:blipFill>
      <xdr:spPr>
        <a:xfrm>
          <a:off x="2619375" y="23828375"/>
          <a:ext cx="0" cy="295275"/>
        </a:xfrm>
        <a:prstGeom prst="rect">
          <a:avLst/>
        </a:prstGeom>
        <a:noFill/>
        <a:ln w="9525">
          <a:noFill/>
          <a:miter lim="800000"/>
          <a:headEnd/>
          <a:tailEnd/>
        </a:ln>
      </xdr:spPr>
    </xdr:pic>
    <xdr:clientData/>
  </xdr:oneCellAnchor>
  <xdr:oneCellAnchor>
    <xdr:from>
      <xdr:col>1</xdr:col>
      <xdr:colOff>1933575</xdr:colOff>
      <xdr:row>134</xdr:row>
      <xdr:rowOff>9525</xdr:rowOff>
    </xdr:from>
    <xdr:ext cx="0" cy="295275"/>
    <xdr:pic>
      <xdr:nvPicPr>
        <xdr:cNvPr id="2394" name="ctl00_logoimage" descr="Danfoss Logo"/>
        <xdr:cNvPicPr>
          <a:picLocks noChangeAspect="1" noChangeArrowheads="1"/>
        </xdr:cNvPicPr>
      </xdr:nvPicPr>
      <xdr:blipFill>
        <a:blip r:embed="rId1"/>
        <a:srcRect/>
        <a:stretch>
          <a:fillRect/>
        </a:stretch>
      </xdr:blipFill>
      <xdr:spPr>
        <a:xfrm>
          <a:off x="2619375" y="23828375"/>
          <a:ext cx="0" cy="295275"/>
        </a:xfrm>
        <a:prstGeom prst="rect">
          <a:avLst/>
        </a:prstGeom>
        <a:noFill/>
        <a:ln w="9525">
          <a:noFill/>
          <a:miter lim="800000"/>
          <a:headEnd/>
          <a:tailEnd/>
        </a:ln>
      </xdr:spPr>
    </xdr:pic>
    <xdr:clientData/>
  </xdr:oneCellAnchor>
  <xdr:oneCellAnchor>
    <xdr:from>
      <xdr:col>1</xdr:col>
      <xdr:colOff>1933575</xdr:colOff>
      <xdr:row>134</xdr:row>
      <xdr:rowOff>9525</xdr:rowOff>
    </xdr:from>
    <xdr:ext cx="0" cy="295275"/>
    <xdr:pic>
      <xdr:nvPicPr>
        <xdr:cNvPr id="2395" name="ctl00_logoimage" descr="Danfoss Logo"/>
        <xdr:cNvPicPr>
          <a:picLocks noChangeAspect="1" noChangeArrowheads="1"/>
        </xdr:cNvPicPr>
      </xdr:nvPicPr>
      <xdr:blipFill>
        <a:blip r:embed="rId1"/>
        <a:srcRect/>
        <a:stretch>
          <a:fillRect/>
        </a:stretch>
      </xdr:blipFill>
      <xdr:spPr>
        <a:xfrm>
          <a:off x="2619375" y="23828375"/>
          <a:ext cx="0" cy="295275"/>
        </a:xfrm>
        <a:prstGeom prst="rect">
          <a:avLst/>
        </a:prstGeom>
        <a:noFill/>
        <a:ln w="9525">
          <a:noFill/>
          <a:miter lim="800000"/>
          <a:headEnd/>
          <a:tailEnd/>
        </a:ln>
      </xdr:spPr>
    </xdr:pic>
    <xdr:clientData/>
  </xdr:oneCellAnchor>
  <xdr:oneCellAnchor>
    <xdr:from>
      <xdr:col>1</xdr:col>
      <xdr:colOff>1933575</xdr:colOff>
      <xdr:row>135</xdr:row>
      <xdr:rowOff>9525</xdr:rowOff>
    </xdr:from>
    <xdr:ext cx="0" cy="295275"/>
    <xdr:pic>
      <xdr:nvPicPr>
        <xdr:cNvPr id="2396" name="ctl00_logoimage" descr="Danfoss Logo"/>
        <xdr:cNvPicPr>
          <a:picLocks noChangeAspect="1" noChangeArrowheads="1"/>
        </xdr:cNvPicPr>
      </xdr:nvPicPr>
      <xdr:blipFill>
        <a:blip r:embed="rId1"/>
        <a:srcRect/>
        <a:stretch>
          <a:fillRect/>
        </a:stretch>
      </xdr:blipFill>
      <xdr:spPr>
        <a:xfrm>
          <a:off x="2619375" y="23971250"/>
          <a:ext cx="0" cy="295275"/>
        </a:xfrm>
        <a:prstGeom prst="rect">
          <a:avLst/>
        </a:prstGeom>
        <a:noFill/>
        <a:ln w="9525">
          <a:noFill/>
          <a:miter lim="800000"/>
          <a:headEnd/>
          <a:tailEnd/>
        </a:ln>
      </xdr:spPr>
    </xdr:pic>
    <xdr:clientData/>
  </xdr:oneCellAnchor>
  <xdr:oneCellAnchor>
    <xdr:from>
      <xdr:col>1</xdr:col>
      <xdr:colOff>1933575</xdr:colOff>
      <xdr:row>135</xdr:row>
      <xdr:rowOff>9525</xdr:rowOff>
    </xdr:from>
    <xdr:ext cx="0" cy="295275"/>
    <xdr:pic>
      <xdr:nvPicPr>
        <xdr:cNvPr id="2397" name="ctl00_logoimage" descr="Danfoss Logo"/>
        <xdr:cNvPicPr>
          <a:picLocks noChangeAspect="1" noChangeArrowheads="1"/>
        </xdr:cNvPicPr>
      </xdr:nvPicPr>
      <xdr:blipFill>
        <a:blip r:embed="rId1"/>
        <a:srcRect/>
        <a:stretch>
          <a:fillRect/>
        </a:stretch>
      </xdr:blipFill>
      <xdr:spPr>
        <a:xfrm>
          <a:off x="2619375" y="23971250"/>
          <a:ext cx="0" cy="295275"/>
        </a:xfrm>
        <a:prstGeom prst="rect">
          <a:avLst/>
        </a:prstGeom>
        <a:noFill/>
        <a:ln w="9525">
          <a:noFill/>
          <a:miter lim="800000"/>
          <a:headEnd/>
          <a:tailEnd/>
        </a:ln>
      </xdr:spPr>
    </xdr:pic>
    <xdr:clientData/>
  </xdr:oneCellAnchor>
  <xdr:oneCellAnchor>
    <xdr:from>
      <xdr:col>1</xdr:col>
      <xdr:colOff>1933575</xdr:colOff>
      <xdr:row>135</xdr:row>
      <xdr:rowOff>9525</xdr:rowOff>
    </xdr:from>
    <xdr:ext cx="0" cy="295275"/>
    <xdr:pic>
      <xdr:nvPicPr>
        <xdr:cNvPr id="2398" name="ctl00_logoimage" descr="Danfoss Logo"/>
        <xdr:cNvPicPr>
          <a:picLocks noChangeAspect="1" noChangeArrowheads="1"/>
        </xdr:cNvPicPr>
      </xdr:nvPicPr>
      <xdr:blipFill>
        <a:blip r:embed="rId1"/>
        <a:srcRect/>
        <a:stretch>
          <a:fillRect/>
        </a:stretch>
      </xdr:blipFill>
      <xdr:spPr>
        <a:xfrm>
          <a:off x="2619375" y="23971250"/>
          <a:ext cx="0" cy="295275"/>
        </a:xfrm>
        <a:prstGeom prst="rect">
          <a:avLst/>
        </a:prstGeom>
        <a:noFill/>
        <a:ln w="9525">
          <a:noFill/>
          <a:miter lim="800000"/>
          <a:headEnd/>
          <a:tailEnd/>
        </a:ln>
      </xdr:spPr>
    </xdr:pic>
    <xdr:clientData/>
  </xdr:oneCellAnchor>
  <xdr:oneCellAnchor>
    <xdr:from>
      <xdr:col>1</xdr:col>
      <xdr:colOff>1933575</xdr:colOff>
      <xdr:row>135</xdr:row>
      <xdr:rowOff>9525</xdr:rowOff>
    </xdr:from>
    <xdr:ext cx="0" cy="295275"/>
    <xdr:pic>
      <xdr:nvPicPr>
        <xdr:cNvPr id="2399" name="ctl00_logoimage" descr="Danfoss Logo"/>
        <xdr:cNvPicPr>
          <a:picLocks noChangeAspect="1" noChangeArrowheads="1"/>
        </xdr:cNvPicPr>
      </xdr:nvPicPr>
      <xdr:blipFill>
        <a:blip r:embed="rId1"/>
        <a:srcRect/>
        <a:stretch>
          <a:fillRect/>
        </a:stretch>
      </xdr:blipFill>
      <xdr:spPr>
        <a:xfrm>
          <a:off x="2619375" y="23971250"/>
          <a:ext cx="0" cy="295275"/>
        </a:xfrm>
        <a:prstGeom prst="rect">
          <a:avLst/>
        </a:prstGeom>
        <a:noFill/>
        <a:ln w="9525">
          <a:noFill/>
          <a:miter lim="800000"/>
          <a:headEnd/>
          <a:tailEnd/>
        </a:ln>
      </xdr:spPr>
    </xdr:pic>
    <xdr:clientData/>
  </xdr:oneCellAnchor>
  <xdr:oneCellAnchor>
    <xdr:from>
      <xdr:col>1</xdr:col>
      <xdr:colOff>1933575</xdr:colOff>
      <xdr:row>136</xdr:row>
      <xdr:rowOff>9525</xdr:rowOff>
    </xdr:from>
    <xdr:ext cx="0" cy="295275"/>
    <xdr:pic>
      <xdr:nvPicPr>
        <xdr:cNvPr id="2400" name="ctl00_logoimage" descr="Danfoss Logo"/>
        <xdr:cNvPicPr>
          <a:picLocks noChangeAspect="1" noChangeArrowheads="1"/>
        </xdr:cNvPicPr>
      </xdr:nvPicPr>
      <xdr:blipFill>
        <a:blip r:embed="rId1"/>
        <a:srcRect/>
        <a:stretch>
          <a:fillRect/>
        </a:stretch>
      </xdr:blipFill>
      <xdr:spPr>
        <a:xfrm>
          <a:off x="2619375" y="24114125"/>
          <a:ext cx="0" cy="295275"/>
        </a:xfrm>
        <a:prstGeom prst="rect">
          <a:avLst/>
        </a:prstGeom>
        <a:noFill/>
        <a:ln w="9525">
          <a:noFill/>
          <a:miter lim="800000"/>
          <a:headEnd/>
          <a:tailEnd/>
        </a:ln>
      </xdr:spPr>
    </xdr:pic>
    <xdr:clientData/>
  </xdr:oneCellAnchor>
  <xdr:oneCellAnchor>
    <xdr:from>
      <xdr:col>1</xdr:col>
      <xdr:colOff>1933575</xdr:colOff>
      <xdr:row>136</xdr:row>
      <xdr:rowOff>9525</xdr:rowOff>
    </xdr:from>
    <xdr:ext cx="0" cy="295275"/>
    <xdr:pic>
      <xdr:nvPicPr>
        <xdr:cNvPr id="2401" name="ctl00_logoimage" descr="Danfoss Logo"/>
        <xdr:cNvPicPr>
          <a:picLocks noChangeAspect="1" noChangeArrowheads="1"/>
        </xdr:cNvPicPr>
      </xdr:nvPicPr>
      <xdr:blipFill>
        <a:blip r:embed="rId1"/>
        <a:srcRect/>
        <a:stretch>
          <a:fillRect/>
        </a:stretch>
      </xdr:blipFill>
      <xdr:spPr>
        <a:xfrm>
          <a:off x="2619375" y="24114125"/>
          <a:ext cx="0" cy="295275"/>
        </a:xfrm>
        <a:prstGeom prst="rect">
          <a:avLst/>
        </a:prstGeom>
        <a:noFill/>
        <a:ln w="9525">
          <a:noFill/>
          <a:miter lim="800000"/>
          <a:headEnd/>
          <a:tailEnd/>
        </a:ln>
      </xdr:spPr>
    </xdr:pic>
    <xdr:clientData/>
  </xdr:oneCellAnchor>
  <xdr:oneCellAnchor>
    <xdr:from>
      <xdr:col>1</xdr:col>
      <xdr:colOff>1933575</xdr:colOff>
      <xdr:row>136</xdr:row>
      <xdr:rowOff>9525</xdr:rowOff>
    </xdr:from>
    <xdr:ext cx="0" cy="295275"/>
    <xdr:pic>
      <xdr:nvPicPr>
        <xdr:cNvPr id="2402" name="ctl00_logoimage" descr="Danfoss Logo"/>
        <xdr:cNvPicPr>
          <a:picLocks noChangeAspect="1" noChangeArrowheads="1"/>
        </xdr:cNvPicPr>
      </xdr:nvPicPr>
      <xdr:blipFill>
        <a:blip r:embed="rId1"/>
        <a:srcRect/>
        <a:stretch>
          <a:fillRect/>
        </a:stretch>
      </xdr:blipFill>
      <xdr:spPr>
        <a:xfrm>
          <a:off x="2619375" y="24114125"/>
          <a:ext cx="0" cy="295275"/>
        </a:xfrm>
        <a:prstGeom prst="rect">
          <a:avLst/>
        </a:prstGeom>
        <a:noFill/>
        <a:ln w="9525">
          <a:noFill/>
          <a:miter lim="800000"/>
          <a:headEnd/>
          <a:tailEnd/>
        </a:ln>
      </xdr:spPr>
    </xdr:pic>
    <xdr:clientData/>
  </xdr:oneCellAnchor>
  <xdr:oneCellAnchor>
    <xdr:from>
      <xdr:col>1</xdr:col>
      <xdr:colOff>1933575</xdr:colOff>
      <xdr:row>136</xdr:row>
      <xdr:rowOff>9525</xdr:rowOff>
    </xdr:from>
    <xdr:ext cx="0" cy="295275"/>
    <xdr:pic>
      <xdr:nvPicPr>
        <xdr:cNvPr id="2403" name="ctl00_logoimage" descr="Danfoss Logo"/>
        <xdr:cNvPicPr>
          <a:picLocks noChangeAspect="1" noChangeArrowheads="1"/>
        </xdr:cNvPicPr>
      </xdr:nvPicPr>
      <xdr:blipFill>
        <a:blip r:embed="rId1"/>
        <a:srcRect/>
        <a:stretch>
          <a:fillRect/>
        </a:stretch>
      </xdr:blipFill>
      <xdr:spPr>
        <a:xfrm>
          <a:off x="2619375" y="24114125"/>
          <a:ext cx="0" cy="295275"/>
        </a:xfrm>
        <a:prstGeom prst="rect">
          <a:avLst/>
        </a:prstGeom>
        <a:noFill/>
        <a:ln w="9525">
          <a:noFill/>
          <a:miter lim="800000"/>
          <a:headEnd/>
          <a:tailEnd/>
        </a:ln>
      </xdr:spPr>
    </xdr:pic>
    <xdr:clientData/>
  </xdr:oneCellAnchor>
  <xdr:oneCellAnchor>
    <xdr:from>
      <xdr:col>1</xdr:col>
      <xdr:colOff>1933575</xdr:colOff>
      <xdr:row>137</xdr:row>
      <xdr:rowOff>9525</xdr:rowOff>
    </xdr:from>
    <xdr:ext cx="0" cy="295275"/>
    <xdr:pic>
      <xdr:nvPicPr>
        <xdr:cNvPr id="2404" name="ctl00_logoimage" descr="Danfoss Logo"/>
        <xdr:cNvPicPr>
          <a:picLocks noChangeAspect="1" noChangeArrowheads="1"/>
        </xdr:cNvPicPr>
      </xdr:nvPicPr>
      <xdr:blipFill>
        <a:blip r:embed="rId1"/>
        <a:srcRect/>
        <a:stretch>
          <a:fillRect/>
        </a:stretch>
      </xdr:blipFill>
      <xdr:spPr>
        <a:xfrm>
          <a:off x="2619375" y="24257000"/>
          <a:ext cx="0" cy="295275"/>
        </a:xfrm>
        <a:prstGeom prst="rect">
          <a:avLst/>
        </a:prstGeom>
        <a:noFill/>
        <a:ln w="9525">
          <a:noFill/>
          <a:miter lim="800000"/>
          <a:headEnd/>
          <a:tailEnd/>
        </a:ln>
      </xdr:spPr>
    </xdr:pic>
    <xdr:clientData/>
  </xdr:oneCellAnchor>
  <xdr:oneCellAnchor>
    <xdr:from>
      <xdr:col>1</xdr:col>
      <xdr:colOff>1933575</xdr:colOff>
      <xdr:row>137</xdr:row>
      <xdr:rowOff>9525</xdr:rowOff>
    </xdr:from>
    <xdr:ext cx="0" cy="295275"/>
    <xdr:pic>
      <xdr:nvPicPr>
        <xdr:cNvPr id="2405" name="ctl00_logoimage" descr="Danfoss Logo"/>
        <xdr:cNvPicPr>
          <a:picLocks noChangeAspect="1" noChangeArrowheads="1"/>
        </xdr:cNvPicPr>
      </xdr:nvPicPr>
      <xdr:blipFill>
        <a:blip r:embed="rId1"/>
        <a:srcRect/>
        <a:stretch>
          <a:fillRect/>
        </a:stretch>
      </xdr:blipFill>
      <xdr:spPr>
        <a:xfrm>
          <a:off x="2619375" y="24257000"/>
          <a:ext cx="0" cy="295275"/>
        </a:xfrm>
        <a:prstGeom prst="rect">
          <a:avLst/>
        </a:prstGeom>
        <a:noFill/>
        <a:ln w="9525">
          <a:noFill/>
          <a:miter lim="800000"/>
          <a:headEnd/>
          <a:tailEnd/>
        </a:ln>
      </xdr:spPr>
    </xdr:pic>
    <xdr:clientData/>
  </xdr:oneCellAnchor>
  <xdr:oneCellAnchor>
    <xdr:from>
      <xdr:col>1</xdr:col>
      <xdr:colOff>1933575</xdr:colOff>
      <xdr:row>137</xdr:row>
      <xdr:rowOff>9525</xdr:rowOff>
    </xdr:from>
    <xdr:ext cx="0" cy="295275"/>
    <xdr:pic>
      <xdr:nvPicPr>
        <xdr:cNvPr id="2406" name="ctl00_logoimage" descr="Danfoss Logo"/>
        <xdr:cNvPicPr>
          <a:picLocks noChangeAspect="1" noChangeArrowheads="1"/>
        </xdr:cNvPicPr>
      </xdr:nvPicPr>
      <xdr:blipFill>
        <a:blip r:embed="rId1"/>
        <a:srcRect/>
        <a:stretch>
          <a:fillRect/>
        </a:stretch>
      </xdr:blipFill>
      <xdr:spPr>
        <a:xfrm>
          <a:off x="2619375" y="24257000"/>
          <a:ext cx="0" cy="295275"/>
        </a:xfrm>
        <a:prstGeom prst="rect">
          <a:avLst/>
        </a:prstGeom>
        <a:noFill/>
        <a:ln w="9525">
          <a:noFill/>
          <a:miter lim="800000"/>
          <a:headEnd/>
          <a:tailEnd/>
        </a:ln>
      </xdr:spPr>
    </xdr:pic>
    <xdr:clientData/>
  </xdr:oneCellAnchor>
  <xdr:oneCellAnchor>
    <xdr:from>
      <xdr:col>1</xdr:col>
      <xdr:colOff>1933575</xdr:colOff>
      <xdr:row>137</xdr:row>
      <xdr:rowOff>9525</xdr:rowOff>
    </xdr:from>
    <xdr:ext cx="0" cy="295275"/>
    <xdr:pic>
      <xdr:nvPicPr>
        <xdr:cNvPr id="2407" name="ctl00_logoimage" descr="Danfoss Logo"/>
        <xdr:cNvPicPr>
          <a:picLocks noChangeAspect="1" noChangeArrowheads="1"/>
        </xdr:cNvPicPr>
      </xdr:nvPicPr>
      <xdr:blipFill>
        <a:blip r:embed="rId1"/>
        <a:srcRect/>
        <a:stretch>
          <a:fillRect/>
        </a:stretch>
      </xdr:blipFill>
      <xdr:spPr>
        <a:xfrm>
          <a:off x="2619375" y="24257000"/>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2408"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2409"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2410"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2411"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2412"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2413"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2414"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138</xdr:row>
      <xdr:rowOff>9525</xdr:rowOff>
    </xdr:from>
    <xdr:ext cx="0" cy="295275"/>
    <xdr:pic>
      <xdr:nvPicPr>
        <xdr:cNvPr id="2415" name="ctl00_logoimage" descr="Danfoss Logo"/>
        <xdr:cNvPicPr>
          <a:picLocks noChangeAspect="1" noChangeArrowheads="1"/>
        </xdr:cNvPicPr>
      </xdr:nvPicPr>
      <xdr:blipFill>
        <a:blip r:embed="rId1"/>
        <a:srcRect/>
        <a:stretch>
          <a:fillRect/>
        </a:stretch>
      </xdr:blipFill>
      <xdr:spPr>
        <a:xfrm>
          <a:off x="2619375" y="24399875"/>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2416"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2417"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2418"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2419"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2420"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2421"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2422"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139</xdr:row>
      <xdr:rowOff>9525</xdr:rowOff>
    </xdr:from>
    <xdr:ext cx="0" cy="295275"/>
    <xdr:pic>
      <xdr:nvPicPr>
        <xdr:cNvPr id="2423" name="ctl00_logoimage" descr="Danfoss Logo"/>
        <xdr:cNvPicPr>
          <a:picLocks noChangeAspect="1" noChangeArrowheads="1"/>
        </xdr:cNvPicPr>
      </xdr:nvPicPr>
      <xdr:blipFill>
        <a:blip r:embed="rId1"/>
        <a:srcRect/>
        <a:stretch>
          <a:fillRect/>
        </a:stretch>
      </xdr:blipFill>
      <xdr:spPr>
        <a:xfrm>
          <a:off x="2619375" y="24542750"/>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2424"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2425"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2426"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140</xdr:row>
      <xdr:rowOff>9525</xdr:rowOff>
    </xdr:from>
    <xdr:ext cx="0" cy="295275"/>
    <xdr:pic>
      <xdr:nvPicPr>
        <xdr:cNvPr id="2427" name="ctl00_logoimage" descr="Danfoss Logo"/>
        <xdr:cNvPicPr>
          <a:picLocks noChangeAspect="1" noChangeArrowheads="1"/>
        </xdr:cNvPicPr>
      </xdr:nvPicPr>
      <xdr:blipFill>
        <a:blip r:embed="rId1"/>
        <a:srcRect/>
        <a:stretch>
          <a:fillRect/>
        </a:stretch>
      </xdr:blipFill>
      <xdr:spPr>
        <a:xfrm>
          <a:off x="2619375" y="24685625"/>
          <a:ext cx="0" cy="295275"/>
        </a:xfrm>
        <a:prstGeom prst="rect">
          <a:avLst/>
        </a:prstGeom>
        <a:noFill/>
        <a:ln w="9525">
          <a:noFill/>
          <a:miter lim="800000"/>
          <a:headEnd/>
          <a:tailEnd/>
        </a:ln>
      </xdr:spPr>
    </xdr:pic>
    <xdr:clientData/>
  </xdr:oneCellAnchor>
  <xdr:oneCellAnchor>
    <xdr:from>
      <xdr:col>1</xdr:col>
      <xdr:colOff>1933575</xdr:colOff>
      <xdr:row>141</xdr:row>
      <xdr:rowOff>9525</xdr:rowOff>
    </xdr:from>
    <xdr:ext cx="0" cy="295275"/>
    <xdr:pic>
      <xdr:nvPicPr>
        <xdr:cNvPr id="2428" name="ctl00_logoimage" descr="Danfoss Logo"/>
        <xdr:cNvPicPr>
          <a:picLocks noChangeAspect="1" noChangeArrowheads="1"/>
        </xdr:cNvPicPr>
      </xdr:nvPicPr>
      <xdr:blipFill>
        <a:blip r:embed="rId1"/>
        <a:srcRect/>
        <a:stretch>
          <a:fillRect/>
        </a:stretch>
      </xdr:blipFill>
      <xdr:spPr>
        <a:xfrm>
          <a:off x="2619375" y="24828500"/>
          <a:ext cx="0" cy="295275"/>
        </a:xfrm>
        <a:prstGeom prst="rect">
          <a:avLst/>
        </a:prstGeom>
        <a:noFill/>
        <a:ln w="9525">
          <a:noFill/>
          <a:miter lim="800000"/>
          <a:headEnd/>
          <a:tailEnd/>
        </a:ln>
      </xdr:spPr>
    </xdr:pic>
    <xdr:clientData/>
  </xdr:oneCellAnchor>
  <xdr:oneCellAnchor>
    <xdr:from>
      <xdr:col>1</xdr:col>
      <xdr:colOff>1933575</xdr:colOff>
      <xdr:row>141</xdr:row>
      <xdr:rowOff>9525</xdr:rowOff>
    </xdr:from>
    <xdr:ext cx="0" cy="295275"/>
    <xdr:pic>
      <xdr:nvPicPr>
        <xdr:cNvPr id="2429" name="ctl00_logoimage" descr="Danfoss Logo"/>
        <xdr:cNvPicPr>
          <a:picLocks noChangeAspect="1" noChangeArrowheads="1"/>
        </xdr:cNvPicPr>
      </xdr:nvPicPr>
      <xdr:blipFill>
        <a:blip r:embed="rId1"/>
        <a:srcRect/>
        <a:stretch>
          <a:fillRect/>
        </a:stretch>
      </xdr:blipFill>
      <xdr:spPr>
        <a:xfrm>
          <a:off x="2619375" y="24828500"/>
          <a:ext cx="0" cy="295275"/>
        </a:xfrm>
        <a:prstGeom prst="rect">
          <a:avLst/>
        </a:prstGeom>
        <a:noFill/>
        <a:ln w="9525">
          <a:noFill/>
          <a:miter lim="800000"/>
          <a:headEnd/>
          <a:tailEnd/>
        </a:ln>
      </xdr:spPr>
    </xdr:pic>
    <xdr:clientData/>
  </xdr:oneCellAnchor>
  <xdr:oneCellAnchor>
    <xdr:from>
      <xdr:col>1</xdr:col>
      <xdr:colOff>1933575</xdr:colOff>
      <xdr:row>141</xdr:row>
      <xdr:rowOff>9525</xdr:rowOff>
    </xdr:from>
    <xdr:ext cx="0" cy="295275"/>
    <xdr:pic>
      <xdr:nvPicPr>
        <xdr:cNvPr id="2430" name="ctl00_logoimage" descr="Danfoss Logo"/>
        <xdr:cNvPicPr>
          <a:picLocks noChangeAspect="1" noChangeArrowheads="1"/>
        </xdr:cNvPicPr>
      </xdr:nvPicPr>
      <xdr:blipFill>
        <a:blip r:embed="rId1"/>
        <a:srcRect/>
        <a:stretch>
          <a:fillRect/>
        </a:stretch>
      </xdr:blipFill>
      <xdr:spPr>
        <a:xfrm>
          <a:off x="2619375" y="24828500"/>
          <a:ext cx="0" cy="295275"/>
        </a:xfrm>
        <a:prstGeom prst="rect">
          <a:avLst/>
        </a:prstGeom>
        <a:noFill/>
        <a:ln w="9525">
          <a:noFill/>
          <a:miter lim="800000"/>
          <a:headEnd/>
          <a:tailEnd/>
        </a:ln>
      </xdr:spPr>
    </xdr:pic>
    <xdr:clientData/>
  </xdr:oneCellAnchor>
  <xdr:oneCellAnchor>
    <xdr:from>
      <xdr:col>1</xdr:col>
      <xdr:colOff>1933575</xdr:colOff>
      <xdr:row>141</xdr:row>
      <xdr:rowOff>9525</xdr:rowOff>
    </xdr:from>
    <xdr:ext cx="0" cy="295275"/>
    <xdr:pic>
      <xdr:nvPicPr>
        <xdr:cNvPr id="2431" name="ctl00_logoimage" descr="Danfoss Logo"/>
        <xdr:cNvPicPr>
          <a:picLocks noChangeAspect="1" noChangeArrowheads="1"/>
        </xdr:cNvPicPr>
      </xdr:nvPicPr>
      <xdr:blipFill>
        <a:blip r:embed="rId1"/>
        <a:srcRect/>
        <a:stretch>
          <a:fillRect/>
        </a:stretch>
      </xdr:blipFill>
      <xdr:spPr>
        <a:xfrm>
          <a:off x="2619375" y="24828500"/>
          <a:ext cx="0" cy="295275"/>
        </a:xfrm>
        <a:prstGeom prst="rect">
          <a:avLst/>
        </a:prstGeom>
        <a:noFill/>
        <a:ln w="9525">
          <a:noFill/>
          <a:miter lim="800000"/>
          <a:headEnd/>
          <a:tailEnd/>
        </a:ln>
      </xdr:spPr>
    </xdr:pic>
    <xdr:clientData/>
  </xdr:oneCellAnchor>
  <xdr:oneCellAnchor>
    <xdr:from>
      <xdr:col>1</xdr:col>
      <xdr:colOff>1933575</xdr:colOff>
      <xdr:row>142</xdr:row>
      <xdr:rowOff>9525</xdr:rowOff>
    </xdr:from>
    <xdr:ext cx="0" cy="295275"/>
    <xdr:pic>
      <xdr:nvPicPr>
        <xdr:cNvPr id="2432" name="ctl00_logoimage" descr="Danfoss Logo"/>
        <xdr:cNvPicPr>
          <a:picLocks noChangeAspect="1" noChangeArrowheads="1"/>
        </xdr:cNvPicPr>
      </xdr:nvPicPr>
      <xdr:blipFill>
        <a:blip r:embed="rId1"/>
        <a:srcRect/>
        <a:stretch>
          <a:fillRect/>
        </a:stretch>
      </xdr:blipFill>
      <xdr:spPr>
        <a:xfrm>
          <a:off x="2619375" y="24971375"/>
          <a:ext cx="0" cy="295275"/>
        </a:xfrm>
        <a:prstGeom prst="rect">
          <a:avLst/>
        </a:prstGeom>
        <a:noFill/>
        <a:ln w="9525">
          <a:noFill/>
          <a:miter lim="800000"/>
          <a:headEnd/>
          <a:tailEnd/>
        </a:ln>
      </xdr:spPr>
    </xdr:pic>
    <xdr:clientData/>
  </xdr:oneCellAnchor>
  <xdr:oneCellAnchor>
    <xdr:from>
      <xdr:col>1</xdr:col>
      <xdr:colOff>1933575</xdr:colOff>
      <xdr:row>142</xdr:row>
      <xdr:rowOff>9525</xdr:rowOff>
    </xdr:from>
    <xdr:ext cx="0" cy="295275"/>
    <xdr:pic>
      <xdr:nvPicPr>
        <xdr:cNvPr id="2433" name="ctl00_logoimage" descr="Danfoss Logo"/>
        <xdr:cNvPicPr>
          <a:picLocks noChangeAspect="1" noChangeArrowheads="1"/>
        </xdr:cNvPicPr>
      </xdr:nvPicPr>
      <xdr:blipFill>
        <a:blip r:embed="rId1"/>
        <a:srcRect/>
        <a:stretch>
          <a:fillRect/>
        </a:stretch>
      </xdr:blipFill>
      <xdr:spPr>
        <a:xfrm>
          <a:off x="2619375" y="24971375"/>
          <a:ext cx="0" cy="295275"/>
        </a:xfrm>
        <a:prstGeom prst="rect">
          <a:avLst/>
        </a:prstGeom>
        <a:noFill/>
        <a:ln w="9525">
          <a:noFill/>
          <a:miter lim="800000"/>
          <a:headEnd/>
          <a:tailEnd/>
        </a:ln>
      </xdr:spPr>
    </xdr:pic>
    <xdr:clientData/>
  </xdr:oneCellAnchor>
  <xdr:oneCellAnchor>
    <xdr:from>
      <xdr:col>1</xdr:col>
      <xdr:colOff>1933575</xdr:colOff>
      <xdr:row>142</xdr:row>
      <xdr:rowOff>9525</xdr:rowOff>
    </xdr:from>
    <xdr:ext cx="0" cy="295275"/>
    <xdr:pic>
      <xdr:nvPicPr>
        <xdr:cNvPr id="2434" name="ctl00_logoimage" descr="Danfoss Logo"/>
        <xdr:cNvPicPr>
          <a:picLocks noChangeAspect="1" noChangeArrowheads="1"/>
        </xdr:cNvPicPr>
      </xdr:nvPicPr>
      <xdr:blipFill>
        <a:blip r:embed="rId1"/>
        <a:srcRect/>
        <a:stretch>
          <a:fillRect/>
        </a:stretch>
      </xdr:blipFill>
      <xdr:spPr>
        <a:xfrm>
          <a:off x="2619375" y="24971375"/>
          <a:ext cx="0" cy="295275"/>
        </a:xfrm>
        <a:prstGeom prst="rect">
          <a:avLst/>
        </a:prstGeom>
        <a:noFill/>
        <a:ln w="9525">
          <a:noFill/>
          <a:miter lim="800000"/>
          <a:headEnd/>
          <a:tailEnd/>
        </a:ln>
      </xdr:spPr>
    </xdr:pic>
    <xdr:clientData/>
  </xdr:oneCellAnchor>
  <xdr:oneCellAnchor>
    <xdr:from>
      <xdr:col>1</xdr:col>
      <xdr:colOff>1933575</xdr:colOff>
      <xdr:row>142</xdr:row>
      <xdr:rowOff>9525</xdr:rowOff>
    </xdr:from>
    <xdr:ext cx="0" cy="295275"/>
    <xdr:pic>
      <xdr:nvPicPr>
        <xdr:cNvPr id="2435" name="ctl00_logoimage" descr="Danfoss Logo"/>
        <xdr:cNvPicPr>
          <a:picLocks noChangeAspect="1" noChangeArrowheads="1"/>
        </xdr:cNvPicPr>
      </xdr:nvPicPr>
      <xdr:blipFill>
        <a:blip r:embed="rId1"/>
        <a:srcRect/>
        <a:stretch>
          <a:fillRect/>
        </a:stretch>
      </xdr:blipFill>
      <xdr:spPr>
        <a:xfrm>
          <a:off x="2619375" y="24971375"/>
          <a:ext cx="0" cy="295275"/>
        </a:xfrm>
        <a:prstGeom prst="rect">
          <a:avLst/>
        </a:prstGeom>
        <a:noFill/>
        <a:ln w="9525">
          <a:noFill/>
          <a:miter lim="800000"/>
          <a:headEnd/>
          <a:tailEnd/>
        </a:ln>
      </xdr:spPr>
    </xdr:pic>
    <xdr:clientData/>
  </xdr:oneCellAnchor>
  <xdr:oneCellAnchor>
    <xdr:from>
      <xdr:col>1</xdr:col>
      <xdr:colOff>1933575</xdr:colOff>
      <xdr:row>143</xdr:row>
      <xdr:rowOff>9525</xdr:rowOff>
    </xdr:from>
    <xdr:ext cx="0" cy="295275"/>
    <xdr:pic>
      <xdr:nvPicPr>
        <xdr:cNvPr id="2436" name="ctl00_logoimage" descr="Danfoss Logo"/>
        <xdr:cNvPicPr>
          <a:picLocks noChangeAspect="1" noChangeArrowheads="1"/>
        </xdr:cNvPicPr>
      </xdr:nvPicPr>
      <xdr:blipFill>
        <a:blip r:embed="rId1"/>
        <a:srcRect/>
        <a:stretch>
          <a:fillRect/>
        </a:stretch>
      </xdr:blipFill>
      <xdr:spPr>
        <a:xfrm>
          <a:off x="2619375" y="25262205"/>
          <a:ext cx="0" cy="295275"/>
        </a:xfrm>
        <a:prstGeom prst="rect">
          <a:avLst/>
        </a:prstGeom>
        <a:noFill/>
        <a:ln w="9525">
          <a:noFill/>
          <a:miter lim="800000"/>
          <a:headEnd/>
          <a:tailEnd/>
        </a:ln>
      </xdr:spPr>
    </xdr:pic>
    <xdr:clientData/>
  </xdr:oneCellAnchor>
  <xdr:oneCellAnchor>
    <xdr:from>
      <xdr:col>1</xdr:col>
      <xdr:colOff>1933575</xdr:colOff>
      <xdr:row>143</xdr:row>
      <xdr:rowOff>9525</xdr:rowOff>
    </xdr:from>
    <xdr:ext cx="0" cy="295275"/>
    <xdr:pic>
      <xdr:nvPicPr>
        <xdr:cNvPr id="2437" name="ctl00_logoimage" descr="Danfoss Logo"/>
        <xdr:cNvPicPr>
          <a:picLocks noChangeAspect="1" noChangeArrowheads="1"/>
        </xdr:cNvPicPr>
      </xdr:nvPicPr>
      <xdr:blipFill>
        <a:blip r:embed="rId1"/>
        <a:srcRect/>
        <a:stretch>
          <a:fillRect/>
        </a:stretch>
      </xdr:blipFill>
      <xdr:spPr>
        <a:xfrm>
          <a:off x="2619375" y="25262205"/>
          <a:ext cx="0" cy="295275"/>
        </a:xfrm>
        <a:prstGeom prst="rect">
          <a:avLst/>
        </a:prstGeom>
        <a:noFill/>
        <a:ln w="9525">
          <a:noFill/>
          <a:miter lim="800000"/>
          <a:headEnd/>
          <a:tailEnd/>
        </a:ln>
      </xdr:spPr>
    </xdr:pic>
    <xdr:clientData/>
  </xdr:oneCellAnchor>
  <xdr:oneCellAnchor>
    <xdr:from>
      <xdr:col>1</xdr:col>
      <xdr:colOff>1933575</xdr:colOff>
      <xdr:row>143</xdr:row>
      <xdr:rowOff>9525</xdr:rowOff>
    </xdr:from>
    <xdr:ext cx="0" cy="295275"/>
    <xdr:pic>
      <xdr:nvPicPr>
        <xdr:cNvPr id="2438" name="ctl00_logoimage" descr="Danfoss Logo"/>
        <xdr:cNvPicPr>
          <a:picLocks noChangeAspect="1" noChangeArrowheads="1"/>
        </xdr:cNvPicPr>
      </xdr:nvPicPr>
      <xdr:blipFill>
        <a:blip r:embed="rId1"/>
        <a:srcRect/>
        <a:stretch>
          <a:fillRect/>
        </a:stretch>
      </xdr:blipFill>
      <xdr:spPr>
        <a:xfrm>
          <a:off x="2619375" y="25262205"/>
          <a:ext cx="0" cy="295275"/>
        </a:xfrm>
        <a:prstGeom prst="rect">
          <a:avLst/>
        </a:prstGeom>
        <a:noFill/>
        <a:ln w="9525">
          <a:noFill/>
          <a:miter lim="800000"/>
          <a:headEnd/>
          <a:tailEnd/>
        </a:ln>
      </xdr:spPr>
    </xdr:pic>
    <xdr:clientData/>
  </xdr:oneCellAnchor>
  <xdr:oneCellAnchor>
    <xdr:from>
      <xdr:col>1</xdr:col>
      <xdr:colOff>1933575</xdr:colOff>
      <xdr:row>143</xdr:row>
      <xdr:rowOff>9525</xdr:rowOff>
    </xdr:from>
    <xdr:ext cx="0" cy="295275"/>
    <xdr:pic>
      <xdr:nvPicPr>
        <xdr:cNvPr id="2439" name="ctl00_logoimage" descr="Danfoss Logo"/>
        <xdr:cNvPicPr>
          <a:picLocks noChangeAspect="1" noChangeArrowheads="1"/>
        </xdr:cNvPicPr>
      </xdr:nvPicPr>
      <xdr:blipFill>
        <a:blip r:embed="rId1"/>
        <a:srcRect/>
        <a:stretch>
          <a:fillRect/>
        </a:stretch>
      </xdr:blipFill>
      <xdr:spPr>
        <a:xfrm>
          <a:off x="2619375" y="25262205"/>
          <a:ext cx="0" cy="295275"/>
        </a:xfrm>
        <a:prstGeom prst="rect">
          <a:avLst/>
        </a:prstGeom>
        <a:noFill/>
        <a:ln w="9525">
          <a:noFill/>
          <a:miter lim="800000"/>
          <a:headEnd/>
          <a:tailEnd/>
        </a:ln>
      </xdr:spPr>
    </xdr:pic>
    <xdr:clientData/>
  </xdr:oneCellAnchor>
  <xdr:oneCellAnchor>
    <xdr:from>
      <xdr:col>1</xdr:col>
      <xdr:colOff>1933575</xdr:colOff>
      <xdr:row>144</xdr:row>
      <xdr:rowOff>9525</xdr:rowOff>
    </xdr:from>
    <xdr:ext cx="0" cy="295275"/>
    <xdr:pic>
      <xdr:nvPicPr>
        <xdr:cNvPr id="2440" name="ctl00_logoimage" descr="Danfoss Logo"/>
        <xdr:cNvPicPr>
          <a:picLocks noChangeAspect="1" noChangeArrowheads="1"/>
        </xdr:cNvPicPr>
      </xdr:nvPicPr>
      <xdr:blipFill>
        <a:blip r:embed="rId1"/>
        <a:srcRect/>
        <a:stretch>
          <a:fillRect/>
        </a:stretch>
      </xdr:blipFill>
      <xdr:spPr>
        <a:xfrm>
          <a:off x="2619375" y="25553035"/>
          <a:ext cx="0" cy="295275"/>
        </a:xfrm>
        <a:prstGeom prst="rect">
          <a:avLst/>
        </a:prstGeom>
        <a:noFill/>
        <a:ln w="9525">
          <a:noFill/>
          <a:miter lim="800000"/>
          <a:headEnd/>
          <a:tailEnd/>
        </a:ln>
      </xdr:spPr>
    </xdr:pic>
    <xdr:clientData/>
  </xdr:oneCellAnchor>
  <xdr:oneCellAnchor>
    <xdr:from>
      <xdr:col>1</xdr:col>
      <xdr:colOff>1933575</xdr:colOff>
      <xdr:row>144</xdr:row>
      <xdr:rowOff>9525</xdr:rowOff>
    </xdr:from>
    <xdr:ext cx="0" cy="295275"/>
    <xdr:pic>
      <xdr:nvPicPr>
        <xdr:cNvPr id="2441" name="ctl00_logoimage" descr="Danfoss Logo"/>
        <xdr:cNvPicPr>
          <a:picLocks noChangeAspect="1" noChangeArrowheads="1"/>
        </xdr:cNvPicPr>
      </xdr:nvPicPr>
      <xdr:blipFill>
        <a:blip r:embed="rId1"/>
        <a:srcRect/>
        <a:stretch>
          <a:fillRect/>
        </a:stretch>
      </xdr:blipFill>
      <xdr:spPr>
        <a:xfrm>
          <a:off x="2619375" y="25553035"/>
          <a:ext cx="0" cy="295275"/>
        </a:xfrm>
        <a:prstGeom prst="rect">
          <a:avLst/>
        </a:prstGeom>
        <a:noFill/>
        <a:ln w="9525">
          <a:noFill/>
          <a:miter lim="800000"/>
          <a:headEnd/>
          <a:tailEnd/>
        </a:ln>
      </xdr:spPr>
    </xdr:pic>
    <xdr:clientData/>
  </xdr:oneCellAnchor>
  <xdr:oneCellAnchor>
    <xdr:from>
      <xdr:col>1</xdr:col>
      <xdr:colOff>1933575</xdr:colOff>
      <xdr:row>144</xdr:row>
      <xdr:rowOff>9525</xdr:rowOff>
    </xdr:from>
    <xdr:ext cx="0" cy="295275"/>
    <xdr:pic>
      <xdr:nvPicPr>
        <xdr:cNvPr id="2442" name="ctl00_logoimage" descr="Danfoss Logo"/>
        <xdr:cNvPicPr>
          <a:picLocks noChangeAspect="1" noChangeArrowheads="1"/>
        </xdr:cNvPicPr>
      </xdr:nvPicPr>
      <xdr:blipFill>
        <a:blip r:embed="rId1"/>
        <a:srcRect/>
        <a:stretch>
          <a:fillRect/>
        </a:stretch>
      </xdr:blipFill>
      <xdr:spPr>
        <a:xfrm>
          <a:off x="2619375" y="25553035"/>
          <a:ext cx="0" cy="295275"/>
        </a:xfrm>
        <a:prstGeom prst="rect">
          <a:avLst/>
        </a:prstGeom>
        <a:noFill/>
        <a:ln w="9525">
          <a:noFill/>
          <a:miter lim="800000"/>
          <a:headEnd/>
          <a:tailEnd/>
        </a:ln>
      </xdr:spPr>
    </xdr:pic>
    <xdr:clientData/>
  </xdr:oneCellAnchor>
  <xdr:oneCellAnchor>
    <xdr:from>
      <xdr:col>1</xdr:col>
      <xdr:colOff>1933575</xdr:colOff>
      <xdr:row>144</xdr:row>
      <xdr:rowOff>9525</xdr:rowOff>
    </xdr:from>
    <xdr:ext cx="0" cy="295275"/>
    <xdr:pic>
      <xdr:nvPicPr>
        <xdr:cNvPr id="2443" name="ctl00_logoimage" descr="Danfoss Logo"/>
        <xdr:cNvPicPr>
          <a:picLocks noChangeAspect="1" noChangeArrowheads="1"/>
        </xdr:cNvPicPr>
      </xdr:nvPicPr>
      <xdr:blipFill>
        <a:blip r:embed="rId1"/>
        <a:srcRect/>
        <a:stretch>
          <a:fillRect/>
        </a:stretch>
      </xdr:blipFill>
      <xdr:spPr>
        <a:xfrm>
          <a:off x="2619375" y="25553035"/>
          <a:ext cx="0" cy="295275"/>
        </a:xfrm>
        <a:prstGeom prst="rect">
          <a:avLst/>
        </a:prstGeom>
        <a:noFill/>
        <a:ln w="9525">
          <a:noFill/>
          <a:miter lim="800000"/>
          <a:headEnd/>
          <a:tailEnd/>
        </a:ln>
      </xdr:spPr>
    </xdr:pic>
    <xdr:clientData/>
  </xdr:oneCellAnchor>
  <xdr:oneCellAnchor>
    <xdr:from>
      <xdr:col>1</xdr:col>
      <xdr:colOff>1933575</xdr:colOff>
      <xdr:row>145</xdr:row>
      <xdr:rowOff>9525</xdr:rowOff>
    </xdr:from>
    <xdr:ext cx="0" cy="295275"/>
    <xdr:pic>
      <xdr:nvPicPr>
        <xdr:cNvPr id="2444" name="ctl00_logoimage" descr="Danfoss Logo"/>
        <xdr:cNvPicPr>
          <a:picLocks noChangeAspect="1" noChangeArrowheads="1"/>
        </xdr:cNvPicPr>
      </xdr:nvPicPr>
      <xdr:blipFill>
        <a:blip r:embed="rId1"/>
        <a:srcRect/>
        <a:stretch>
          <a:fillRect/>
        </a:stretch>
      </xdr:blipFill>
      <xdr:spPr>
        <a:xfrm>
          <a:off x="2619375" y="26086435"/>
          <a:ext cx="0" cy="295275"/>
        </a:xfrm>
        <a:prstGeom prst="rect">
          <a:avLst/>
        </a:prstGeom>
        <a:noFill/>
        <a:ln w="9525">
          <a:noFill/>
          <a:miter lim="800000"/>
          <a:headEnd/>
          <a:tailEnd/>
        </a:ln>
      </xdr:spPr>
    </xdr:pic>
    <xdr:clientData/>
  </xdr:oneCellAnchor>
  <xdr:oneCellAnchor>
    <xdr:from>
      <xdr:col>1</xdr:col>
      <xdr:colOff>1933575</xdr:colOff>
      <xdr:row>145</xdr:row>
      <xdr:rowOff>9525</xdr:rowOff>
    </xdr:from>
    <xdr:ext cx="0" cy="295275"/>
    <xdr:pic>
      <xdr:nvPicPr>
        <xdr:cNvPr id="2445" name="ctl00_logoimage" descr="Danfoss Logo"/>
        <xdr:cNvPicPr>
          <a:picLocks noChangeAspect="1" noChangeArrowheads="1"/>
        </xdr:cNvPicPr>
      </xdr:nvPicPr>
      <xdr:blipFill>
        <a:blip r:embed="rId1"/>
        <a:srcRect/>
        <a:stretch>
          <a:fillRect/>
        </a:stretch>
      </xdr:blipFill>
      <xdr:spPr>
        <a:xfrm>
          <a:off x="2619375" y="26086435"/>
          <a:ext cx="0" cy="295275"/>
        </a:xfrm>
        <a:prstGeom prst="rect">
          <a:avLst/>
        </a:prstGeom>
        <a:noFill/>
        <a:ln w="9525">
          <a:noFill/>
          <a:miter lim="800000"/>
          <a:headEnd/>
          <a:tailEnd/>
        </a:ln>
      </xdr:spPr>
    </xdr:pic>
    <xdr:clientData/>
  </xdr:oneCellAnchor>
  <xdr:oneCellAnchor>
    <xdr:from>
      <xdr:col>1</xdr:col>
      <xdr:colOff>1933575</xdr:colOff>
      <xdr:row>145</xdr:row>
      <xdr:rowOff>9525</xdr:rowOff>
    </xdr:from>
    <xdr:ext cx="0" cy="295275"/>
    <xdr:pic>
      <xdr:nvPicPr>
        <xdr:cNvPr id="2446" name="ctl00_logoimage" descr="Danfoss Logo"/>
        <xdr:cNvPicPr>
          <a:picLocks noChangeAspect="1" noChangeArrowheads="1"/>
        </xdr:cNvPicPr>
      </xdr:nvPicPr>
      <xdr:blipFill>
        <a:blip r:embed="rId1"/>
        <a:srcRect/>
        <a:stretch>
          <a:fillRect/>
        </a:stretch>
      </xdr:blipFill>
      <xdr:spPr>
        <a:xfrm>
          <a:off x="2619375" y="26086435"/>
          <a:ext cx="0" cy="295275"/>
        </a:xfrm>
        <a:prstGeom prst="rect">
          <a:avLst/>
        </a:prstGeom>
        <a:noFill/>
        <a:ln w="9525">
          <a:noFill/>
          <a:miter lim="800000"/>
          <a:headEnd/>
          <a:tailEnd/>
        </a:ln>
      </xdr:spPr>
    </xdr:pic>
    <xdr:clientData/>
  </xdr:oneCellAnchor>
  <xdr:oneCellAnchor>
    <xdr:from>
      <xdr:col>1</xdr:col>
      <xdr:colOff>1933575</xdr:colOff>
      <xdr:row>145</xdr:row>
      <xdr:rowOff>9525</xdr:rowOff>
    </xdr:from>
    <xdr:ext cx="0" cy="295275"/>
    <xdr:pic>
      <xdr:nvPicPr>
        <xdr:cNvPr id="2447" name="ctl00_logoimage" descr="Danfoss Logo"/>
        <xdr:cNvPicPr>
          <a:picLocks noChangeAspect="1" noChangeArrowheads="1"/>
        </xdr:cNvPicPr>
      </xdr:nvPicPr>
      <xdr:blipFill>
        <a:blip r:embed="rId1"/>
        <a:srcRect/>
        <a:stretch>
          <a:fillRect/>
        </a:stretch>
      </xdr:blipFill>
      <xdr:spPr>
        <a:xfrm>
          <a:off x="2619375" y="26086435"/>
          <a:ext cx="0" cy="295275"/>
        </a:xfrm>
        <a:prstGeom prst="rect">
          <a:avLst/>
        </a:prstGeom>
        <a:noFill/>
        <a:ln w="9525">
          <a:noFill/>
          <a:miter lim="800000"/>
          <a:headEnd/>
          <a:tailEnd/>
        </a:ln>
      </xdr:spPr>
    </xdr:pic>
    <xdr:clientData/>
  </xdr:oneCellAnchor>
  <xdr:oneCellAnchor>
    <xdr:from>
      <xdr:col>1</xdr:col>
      <xdr:colOff>1933575</xdr:colOff>
      <xdr:row>146</xdr:row>
      <xdr:rowOff>9525</xdr:rowOff>
    </xdr:from>
    <xdr:ext cx="0" cy="295275"/>
    <xdr:pic>
      <xdr:nvPicPr>
        <xdr:cNvPr id="2448" name="ctl00_logoimage" descr="Danfoss Logo"/>
        <xdr:cNvPicPr>
          <a:picLocks noChangeAspect="1" noChangeArrowheads="1"/>
        </xdr:cNvPicPr>
      </xdr:nvPicPr>
      <xdr:blipFill>
        <a:blip r:embed="rId1"/>
        <a:srcRect/>
        <a:stretch>
          <a:fillRect/>
        </a:stretch>
      </xdr:blipFill>
      <xdr:spPr>
        <a:xfrm>
          <a:off x="2619375" y="26581735"/>
          <a:ext cx="0" cy="295275"/>
        </a:xfrm>
        <a:prstGeom prst="rect">
          <a:avLst/>
        </a:prstGeom>
        <a:noFill/>
        <a:ln w="9525">
          <a:noFill/>
          <a:miter lim="800000"/>
          <a:headEnd/>
          <a:tailEnd/>
        </a:ln>
      </xdr:spPr>
    </xdr:pic>
    <xdr:clientData/>
  </xdr:oneCellAnchor>
  <xdr:oneCellAnchor>
    <xdr:from>
      <xdr:col>1</xdr:col>
      <xdr:colOff>1933575</xdr:colOff>
      <xdr:row>146</xdr:row>
      <xdr:rowOff>9525</xdr:rowOff>
    </xdr:from>
    <xdr:ext cx="0" cy="295275"/>
    <xdr:pic>
      <xdr:nvPicPr>
        <xdr:cNvPr id="2449" name="ctl00_logoimage" descr="Danfoss Logo"/>
        <xdr:cNvPicPr>
          <a:picLocks noChangeAspect="1" noChangeArrowheads="1"/>
        </xdr:cNvPicPr>
      </xdr:nvPicPr>
      <xdr:blipFill>
        <a:blip r:embed="rId1"/>
        <a:srcRect/>
        <a:stretch>
          <a:fillRect/>
        </a:stretch>
      </xdr:blipFill>
      <xdr:spPr>
        <a:xfrm>
          <a:off x="2619375" y="26581735"/>
          <a:ext cx="0" cy="295275"/>
        </a:xfrm>
        <a:prstGeom prst="rect">
          <a:avLst/>
        </a:prstGeom>
        <a:noFill/>
        <a:ln w="9525">
          <a:noFill/>
          <a:miter lim="800000"/>
          <a:headEnd/>
          <a:tailEnd/>
        </a:ln>
      </xdr:spPr>
    </xdr:pic>
    <xdr:clientData/>
  </xdr:oneCellAnchor>
  <xdr:oneCellAnchor>
    <xdr:from>
      <xdr:col>1</xdr:col>
      <xdr:colOff>1933575</xdr:colOff>
      <xdr:row>146</xdr:row>
      <xdr:rowOff>9525</xdr:rowOff>
    </xdr:from>
    <xdr:ext cx="0" cy="295275"/>
    <xdr:pic>
      <xdr:nvPicPr>
        <xdr:cNvPr id="2450" name="ctl00_logoimage" descr="Danfoss Logo"/>
        <xdr:cNvPicPr>
          <a:picLocks noChangeAspect="1" noChangeArrowheads="1"/>
        </xdr:cNvPicPr>
      </xdr:nvPicPr>
      <xdr:blipFill>
        <a:blip r:embed="rId1"/>
        <a:srcRect/>
        <a:stretch>
          <a:fillRect/>
        </a:stretch>
      </xdr:blipFill>
      <xdr:spPr>
        <a:xfrm>
          <a:off x="2619375" y="26581735"/>
          <a:ext cx="0" cy="295275"/>
        </a:xfrm>
        <a:prstGeom prst="rect">
          <a:avLst/>
        </a:prstGeom>
        <a:noFill/>
        <a:ln w="9525">
          <a:noFill/>
          <a:miter lim="800000"/>
          <a:headEnd/>
          <a:tailEnd/>
        </a:ln>
      </xdr:spPr>
    </xdr:pic>
    <xdr:clientData/>
  </xdr:oneCellAnchor>
  <xdr:oneCellAnchor>
    <xdr:from>
      <xdr:col>1</xdr:col>
      <xdr:colOff>1933575</xdr:colOff>
      <xdr:row>146</xdr:row>
      <xdr:rowOff>9525</xdr:rowOff>
    </xdr:from>
    <xdr:ext cx="0" cy="295275"/>
    <xdr:pic>
      <xdr:nvPicPr>
        <xdr:cNvPr id="2451" name="ctl00_logoimage" descr="Danfoss Logo"/>
        <xdr:cNvPicPr>
          <a:picLocks noChangeAspect="1" noChangeArrowheads="1"/>
        </xdr:cNvPicPr>
      </xdr:nvPicPr>
      <xdr:blipFill>
        <a:blip r:embed="rId1"/>
        <a:srcRect/>
        <a:stretch>
          <a:fillRect/>
        </a:stretch>
      </xdr:blipFill>
      <xdr:spPr>
        <a:xfrm>
          <a:off x="2619375" y="26581735"/>
          <a:ext cx="0" cy="295275"/>
        </a:xfrm>
        <a:prstGeom prst="rect">
          <a:avLst/>
        </a:prstGeom>
        <a:noFill/>
        <a:ln w="9525">
          <a:noFill/>
          <a:miter lim="800000"/>
          <a:headEnd/>
          <a:tailEnd/>
        </a:ln>
      </xdr:spPr>
    </xdr:pic>
    <xdr:clientData/>
  </xdr:oneCellAnchor>
  <xdr:oneCellAnchor>
    <xdr:from>
      <xdr:col>1</xdr:col>
      <xdr:colOff>1933575</xdr:colOff>
      <xdr:row>147</xdr:row>
      <xdr:rowOff>9525</xdr:rowOff>
    </xdr:from>
    <xdr:ext cx="0" cy="295275"/>
    <xdr:pic>
      <xdr:nvPicPr>
        <xdr:cNvPr id="2452" name="ctl00_logoimage" descr="Danfoss Logo"/>
        <xdr:cNvPicPr>
          <a:picLocks noChangeAspect="1" noChangeArrowheads="1"/>
        </xdr:cNvPicPr>
      </xdr:nvPicPr>
      <xdr:blipFill>
        <a:blip r:embed="rId1"/>
        <a:srcRect/>
        <a:stretch>
          <a:fillRect/>
        </a:stretch>
      </xdr:blipFill>
      <xdr:spPr>
        <a:xfrm>
          <a:off x="2619375" y="26724610"/>
          <a:ext cx="0" cy="295275"/>
        </a:xfrm>
        <a:prstGeom prst="rect">
          <a:avLst/>
        </a:prstGeom>
        <a:noFill/>
        <a:ln w="9525">
          <a:noFill/>
          <a:miter lim="800000"/>
          <a:headEnd/>
          <a:tailEnd/>
        </a:ln>
      </xdr:spPr>
    </xdr:pic>
    <xdr:clientData/>
  </xdr:oneCellAnchor>
  <xdr:oneCellAnchor>
    <xdr:from>
      <xdr:col>1</xdr:col>
      <xdr:colOff>1933575</xdr:colOff>
      <xdr:row>147</xdr:row>
      <xdr:rowOff>9525</xdr:rowOff>
    </xdr:from>
    <xdr:ext cx="0" cy="295275"/>
    <xdr:pic>
      <xdr:nvPicPr>
        <xdr:cNvPr id="2453" name="ctl00_logoimage" descr="Danfoss Logo"/>
        <xdr:cNvPicPr>
          <a:picLocks noChangeAspect="1" noChangeArrowheads="1"/>
        </xdr:cNvPicPr>
      </xdr:nvPicPr>
      <xdr:blipFill>
        <a:blip r:embed="rId1"/>
        <a:srcRect/>
        <a:stretch>
          <a:fillRect/>
        </a:stretch>
      </xdr:blipFill>
      <xdr:spPr>
        <a:xfrm>
          <a:off x="2619375" y="26724610"/>
          <a:ext cx="0" cy="295275"/>
        </a:xfrm>
        <a:prstGeom prst="rect">
          <a:avLst/>
        </a:prstGeom>
        <a:noFill/>
        <a:ln w="9525">
          <a:noFill/>
          <a:miter lim="800000"/>
          <a:headEnd/>
          <a:tailEnd/>
        </a:ln>
      </xdr:spPr>
    </xdr:pic>
    <xdr:clientData/>
  </xdr:oneCellAnchor>
  <xdr:oneCellAnchor>
    <xdr:from>
      <xdr:col>1</xdr:col>
      <xdr:colOff>1933575</xdr:colOff>
      <xdr:row>147</xdr:row>
      <xdr:rowOff>9525</xdr:rowOff>
    </xdr:from>
    <xdr:ext cx="0" cy="295275"/>
    <xdr:pic>
      <xdr:nvPicPr>
        <xdr:cNvPr id="2454" name="ctl00_logoimage" descr="Danfoss Logo"/>
        <xdr:cNvPicPr>
          <a:picLocks noChangeAspect="1" noChangeArrowheads="1"/>
        </xdr:cNvPicPr>
      </xdr:nvPicPr>
      <xdr:blipFill>
        <a:blip r:embed="rId1"/>
        <a:srcRect/>
        <a:stretch>
          <a:fillRect/>
        </a:stretch>
      </xdr:blipFill>
      <xdr:spPr>
        <a:xfrm>
          <a:off x="2619375" y="26724610"/>
          <a:ext cx="0" cy="295275"/>
        </a:xfrm>
        <a:prstGeom prst="rect">
          <a:avLst/>
        </a:prstGeom>
        <a:noFill/>
        <a:ln w="9525">
          <a:noFill/>
          <a:miter lim="800000"/>
          <a:headEnd/>
          <a:tailEnd/>
        </a:ln>
      </xdr:spPr>
    </xdr:pic>
    <xdr:clientData/>
  </xdr:oneCellAnchor>
  <xdr:oneCellAnchor>
    <xdr:from>
      <xdr:col>1</xdr:col>
      <xdr:colOff>1933575</xdr:colOff>
      <xdr:row>147</xdr:row>
      <xdr:rowOff>9525</xdr:rowOff>
    </xdr:from>
    <xdr:ext cx="0" cy="295275"/>
    <xdr:pic>
      <xdr:nvPicPr>
        <xdr:cNvPr id="2455" name="ctl00_logoimage" descr="Danfoss Logo"/>
        <xdr:cNvPicPr>
          <a:picLocks noChangeAspect="1" noChangeArrowheads="1"/>
        </xdr:cNvPicPr>
      </xdr:nvPicPr>
      <xdr:blipFill>
        <a:blip r:embed="rId1"/>
        <a:srcRect/>
        <a:stretch>
          <a:fillRect/>
        </a:stretch>
      </xdr:blipFill>
      <xdr:spPr>
        <a:xfrm>
          <a:off x="2619375" y="26724610"/>
          <a:ext cx="0" cy="295275"/>
        </a:xfrm>
        <a:prstGeom prst="rect">
          <a:avLst/>
        </a:prstGeom>
        <a:noFill/>
        <a:ln w="9525">
          <a:noFill/>
          <a:miter lim="800000"/>
          <a:headEnd/>
          <a:tailEnd/>
        </a:ln>
      </xdr:spPr>
    </xdr:pic>
    <xdr:clientData/>
  </xdr:oneCellAnchor>
  <xdr:oneCellAnchor>
    <xdr:from>
      <xdr:col>1</xdr:col>
      <xdr:colOff>1933575</xdr:colOff>
      <xdr:row>148</xdr:row>
      <xdr:rowOff>9525</xdr:rowOff>
    </xdr:from>
    <xdr:ext cx="0" cy="295275"/>
    <xdr:pic>
      <xdr:nvPicPr>
        <xdr:cNvPr id="2456" name="ctl00_logoimage" descr="Danfoss Logo"/>
        <xdr:cNvPicPr>
          <a:picLocks noChangeAspect="1" noChangeArrowheads="1"/>
        </xdr:cNvPicPr>
      </xdr:nvPicPr>
      <xdr:blipFill>
        <a:blip r:embed="rId1"/>
        <a:srcRect/>
        <a:stretch>
          <a:fillRect/>
        </a:stretch>
      </xdr:blipFill>
      <xdr:spPr>
        <a:xfrm>
          <a:off x="2619375" y="26867485"/>
          <a:ext cx="0" cy="295275"/>
        </a:xfrm>
        <a:prstGeom prst="rect">
          <a:avLst/>
        </a:prstGeom>
        <a:noFill/>
        <a:ln w="9525">
          <a:noFill/>
          <a:miter lim="800000"/>
          <a:headEnd/>
          <a:tailEnd/>
        </a:ln>
      </xdr:spPr>
    </xdr:pic>
    <xdr:clientData/>
  </xdr:oneCellAnchor>
  <xdr:oneCellAnchor>
    <xdr:from>
      <xdr:col>1</xdr:col>
      <xdr:colOff>1933575</xdr:colOff>
      <xdr:row>148</xdr:row>
      <xdr:rowOff>9525</xdr:rowOff>
    </xdr:from>
    <xdr:ext cx="0" cy="295275"/>
    <xdr:pic>
      <xdr:nvPicPr>
        <xdr:cNvPr id="2457" name="ctl00_logoimage" descr="Danfoss Logo"/>
        <xdr:cNvPicPr>
          <a:picLocks noChangeAspect="1" noChangeArrowheads="1"/>
        </xdr:cNvPicPr>
      </xdr:nvPicPr>
      <xdr:blipFill>
        <a:blip r:embed="rId1"/>
        <a:srcRect/>
        <a:stretch>
          <a:fillRect/>
        </a:stretch>
      </xdr:blipFill>
      <xdr:spPr>
        <a:xfrm>
          <a:off x="2619375" y="26867485"/>
          <a:ext cx="0" cy="295275"/>
        </a:xfrm>
        <a:prstGeom prst="rect">
          <a:avLst/>
        </a:prstGeom>
        <a:noFill/>
        <a:ln w="9525">
          <a:noFill/>
          <a:miter lim="800000"/>
          <a:headEnd/>
          <a:tailEnd/>
        </a:ln>
      </xdr:spPr>
    </xdr:pic>
    <xdr:clientData/>
  </xdr:oneCellAnchor>
  <xdr:oneCellAnchor>
    <xdr:from>
      <xdr:col>1</xdr:col>
      <xdr:colOff>1933575</xdr:colOff>
      <xdr:row>148</xdr:row>
      <xdr:rowOff>9525</xdr:rowOff>
    </xdr:from>
    <xdr:ext cx="0" cy="295275"/>
    <xdr:pic>
      <xdr:nvPicPr>
        <xdr:cNvPr id="2458" name="ctl00_logoimage" descr="Danfoss Logo"/>
        <xdr:cNvPicPr>
          <a:picLocks noChangeAspect="1" noChangeArrowheads="1"/>
        </xdr:cNvPicPr>
      </xdr:nvPicPr>
      <xdr:blipFill>
        <a:blip r:embed="rId1"/>
        <a:srcRect/>
        <a:stretch>
          <a:fillRect/>
        </a:stretch>
      </xdr:blipFill>
      <xdr:spPr>
        <a:xfrm>
          <a:off x="2619375" y="26867485"/>
          <a:ext cx="0" cy="295275"/>
        </a:xfrm>
        <a:prstGeom prst="rect">
          <a:avLst/>
        </a:prstGeom>
        <a:noFill/>
        <a:ln w="9525">
          <a:noFill/>
          <a:miter lim="800000"/>
          <a:headEnd/>
          <a:tailEnd/>
        </a:ln>
      </xdr:spPr>
    </xdr:pic>
    <xdr:clientData/>
  </xdr:oneCellAnchor>
  <xdr:oneCellAnchor>
    <xdr:from>
      <xdr:col>1</xdr:col>
      <xdr:colOff>1933575</xdr:colOff>
      <xdr:row>148</xdr:row>
      <xdr:rowOff>9525</xdr:rowOff>
    </xdr:from>
    <xdr:ext cx="0" cy="295275"/>
    <xdr:pic>
      <xdr:nvPicPr>
        <xdr:cNvPr id="2459" name="ctl00_logoimage" descr="Danfoss Logo"/>
        <xdr:cNvPicPr>
          <a:picLocks noChangeAspect="1" noChangeArrowheads="1"/>
        </xdr:cNvPicPr>
      </xdr:nvPicPr>
      <xdr:blipFill>
        <a:blip r:embed="rId1"/>
        <a:srcRect/>
        <a:stretch>
          <a:fillRect/>
        </a:stretch>
      </xdr:blipFill>
      <xdr:spPr>
        <a:xfrm>
          <a:off x="2619375" y="26867485"/>
          <a:ext cx="0" cy="295275"/>
        </a:xfrm>
        <a:prstGeom prst="rect">
          <a:avLst/>
        </a:prstGeom>
        <a:noFill/>
        <a:ln w="9525">
          <a:noFill/>
          <a:miter lim="800000"/>
          <a:headEnd/>
          <a:tailEnd/>
        </a:ln>
      </xdr:spPr>
    </xdr:pic>
    <xdr:clientData/>
  </xdr:oneCellAnchor>
  <xdr:oneCellAnchor>
    <xdr:from>
      <xdr:col>1</xdr:col>
      <xdr:colOff>1933575</xdr:colOff>
      <xdr:row>149</xdr:row>
      <xdr:rowOff>9525</xdr:rowOff>
    </xdr:from>
    <xdr:ext cx="0" cy="295275"/>
    <xdr:pic>
      <xdr:nvPicPr>
        <xdr:cNvPr id="2460" name="ctl00_logoimage" descr="Danfoss Logo"/>
        <xdr:cNvPicPr>
          <a:picLocks noChangeAspect="1" noChangeArrowheads="1"/>
        </xdr:cNvPicPr>
      </xdr:nvPicPr>
      <xdr:blipFill>
        <a:blip r:embed="rId1"/>
        <a:srcRect/>
        <a:stretch>
          <a:fillRect/>
        </a:stretch>
      </xdr:blipFill>
      <xdr:spPr>
        <a:xfrm>
          <a:off x="2619375" y="27010360"/>
          <a:ext cx="0" cy="295275"/>
        </a:xfrm>
        <a:prstGeom prst="rect">
          <a:avLst/>
        </a:prstGeom>
        <a:noFill/>
        <a:ln w="9525">
          <a:noFill/>
          <a:miter lim="800000"/>
          <a:headEnd/>
          <a:tailEnd/>
        </a:ln>
      </xdr:spPr>
    </xdr:pic>
    <xdr:clientData/>
  </xdr:oneCellAnchor>
  <xdr:oneCellAnchor>
    <xdr:from>
      <xdr:col>1</xdr:col>
      <xdr:colOff>1933575</xdr:colOff>
      <xdr:row>149</xdr:row>
      <xdr:rowOff>9525</xdr:rowOff>
    </xdr:from>
    <xdr:ext cx="0" cy="295275"/>
    <xdr:pic>
      <xdr:nvPicPr>
        <xdr:cNvPr id="2461" name="ctl00_logoimage" descr="Danfoss Logo"/>
        <xdr:cNvPicPr>
          <a:picLocks noChangeAspect="1" noChangeArrowheads="1"/>
        </xdr:cNvPicPr>
      </xdr:nvPicPr>
      <xdr:blipFill>
        <a:blip r:embed="rId1"/>
        <a:srcRect/>
        <a:stretch>
          <a:fillRect/>
        </a:stretch>
      </xdr:blipFill>
      <xdr:spPr>
        <a:xfrm>
          <a:off x="2619375" y="27010360"/>
          <a:ext cx="0" cy="295275"/>
        </a:xfrm>
        <a:prstGeom prst="rect">
          <a:avLst/>
        </a:prstGeom>
        <a:noFill/>
        <a:ln w="9525">
          <a:noFill/>
          <a:miter lim="800000"/>
          <a:headEnd/>
          <a:tailEnd/>
        </a:ln>
      </xdr:spPr>
    </xdr:pic>
    <xdr:clientData/>
  </xdr:oneCellAnchor>
  <xdr:oneCellAnchor>
    <xdr:from>
      <xdr:col>1</xdr:col>
      <xdr:colOff>1933575</xdr:colOff>
      <xdr:row>149</xdr:row>
      <xdr:rowOff>9525</xdr:rowOff>
    </xdr:from>
    <xdr:ext cx="0" cy="295275"/>
    <xdr:pic>
      <xdr:nvPicPr>
        <xdr:cNvPr id="2462" name="ctl00_logoimage" descr="Danfoss Logo"/>
        <xdr:cNvPicPr>
          <a:picLocks noChangeAspect="1" noChangeArrowheads="1"/>
        </xdr:cNvPicPr>
      </xdr:nvPicPr>
      <xdr:blipFill>
        <a:blip r:embed="rId1"/>
        <a:srcRect/>
        <a:stretch>
          <a:fillRect/>
        </a:stretch>
      </xdr:blipFill>
      <xdr:spPr>
        <a:xfrm>
          <a:off x="2619375" y="27010360"/>
          <a:ext cx="0" cy="295275"/>
        </a:xfrm>
        <a:prstGeom prst="rect">
          <a:avLst/>
        </a:prstGeom>
        <a:noFill/>
        <a:ln w="9525">
          <a:noFill/>
          <a:miter lim="800000"/>
          <a:headEnd/>
          <a:tailEnd/>
        </a:ln>
      </xdr:spPr>
    </xdr:pic>
    <xdr:clientData/>
  </xdr:oneCellAnchor>
  <xdr:oneCellAnchor>
    <xdr:from>
      <xdr:col>1</xdr:col>
      <xdr:colOff>1933575</xdr:colOff>
      <xdr:row>149</xdr:row>
      <xdr:rowOff>9525</xdr:rowOff>
    </xdr:from>
    <xdr:ext cx="0" cy="295275"/>
    <xdr:pic>
      <xdr:nvPicPr>
        <xdr:cNvPr id="2463" name="ctl00_logoimage" descr="Danfoss Logo"/>
        <xdr:cNvPicPr>
          <a:picLocks noChangeAspect="1" noChangeArrowheads="1"/>
        </xdr:cNvPicPr>
      </xdr:nvPicPr>
      <xdr:blipFill>
        <a:blip r:embed="rId1"/>
        <a:srcRect/>
        <a:stretch>
          <a:fillRect/>
        </a:stretch>
      </xdr:blipFill>
      <xdr:spPr>
        <a:xfrm>
          <a:off x="2619375" y="27010360"/>
          <a:ext cx="0" cy="295275"/>
        </a:xfrm>
        <a:prstGeom prst="rect">
          <a:avLst/>
        </a:prstGeom>
        <a:noFill/>
        <a:ln w="9525">
          <a:noFill/>
          <a:miter lim="800000"/>
          <a:headEnd/>
          <a:tailEnd/>
        </a:ln>
      </xdr:spPr>
    </xdr:pic>
    <xdr:clientData/>
  </xdr:oneCellAnchor>
  <xdr:oneCellAnchor>
    <xdr:from>
      <xdr:col>1</xdr:col>
      <xdr:colOff>1933575</xdr:colOff>
      <xdr:row>150</xdr:row>
      <xdr:rowOff>9525</xdr:rowOff>
    </xdr:from>
    <xdr:ext cx="0" cy="295275"/>
    <xdr:pic>
      <xdr:nvPicPr>
        <xdr:cNvPr id="2464" name="ctl00_logoimage" descr="Danfoss Logo"/>
        <xdr:cNvPicPr>
          <a:picLocks noChangeAspect="1" noChangeArrowheads="1"/>
        </xdr:cNvPicPr>
      </xdr:nvPicPr>
      <xdr:blipFill>
        <a:blip r:embed="rId1"/>
        <a:srcRect/>
        <a:stretch>
          <a:fillRect/>
        </a:stretch>
      </xdr:blipFill>
      <xdr:spPr>
        <a:xfrm>
          <a:off x="2619375" y="27153235"/>
          <a:ext cx="0" cy="295275"/>
        </a:xfrm>
        <a:prstGeom prst="rect">
          <a:avLst/>
        </a:prstGeom>
        <a:noFill/>
        <a:ln w="9525">
          <a:noFill/>
          <a:miter lim="800000"/>
          <a:headEnd/>
          <a:tailEnd/>
        </a:ln>
      </xdr:spPr>
    </xdr:pic>
    <xdr:clientData/>
  </xdr:oneCellAnchor>
  <xdr:oneCellAnchor>
    <xdr:from>
      <xdr:col>1</xdr:col>
      <xdr:colOff>1933575</xdr:colOff>
      <xdr:row>150</xdr:row>
      <xdr:rowOff>9525</xdr:rowOff>
    </xdr:from>
    <xdr:ext cx="0" cy="295275"/>
    <xdr:pic>
      <xdr:nvPicPr>
        <xdr:cNvPr id="2465" name="ctl00_logoimage" descr="Danfoss Logo"/>
        <xdr:cNvPicPr>
          <a:picLocks noChangeAspect="1" noChangeArrowheads="1"/>
        </xdr:cNvPicPr>
      </xdr:nvPicPr>
      <xdr:blipFill>
        <a:blip r:embed="rId1"/>
        <a:srcRect/>
        <a:stretch>
          <a:fillRect/>
        </a:stretch>
      </xdr:blipFill>
      <xdr:spPr>
        <a:xfrm>
          <a:off x="2619375" y="27153235"/>
          <a:ext cx="0" cy="295275"/>
        </a:xfrm>
        <a:prstGeom prst="rect">
          <a:avLst/>
        </a:prstGeom>
        <a:noFill/>
        <a:ln w="9525">
          <a:noFill/>
          <a:miter lim="800000"/>
          <a:headEnd/>
          <a:tailEnd/>
        </a:ln>
      </xdr:spPr>
    </xdr:pic>
    <xdr:clientData/>
  </xdr:oneCellAnchor>
  <xdr:oneCellAnchor>
    <xdr:from>
      <xdr:col>1</xdr:col>
      <xdr:colOff>1933575</xdr:colOff>
      <xdr:row>150</xdr:row>
      <xdr:rowOff>9525</xdr:rowOff>
    </xdr:from>
    <xdr:ext cx="0" cy="295275"/>
    <xdr:pic>
      <xdr:nvPicPr>
        <xdr:cNvPr id="2466" name="ctl00_logoimage" descr="Danfoss Logo"/>
        <xdr:cNvPicPr>
          <a:picLocks noChangeAspect="1" noChangeArrowheads="1"/>
        </xdr:cNvPicPr>
      </xdr:nvPicPr>
      <xdr:blipFill>
        <a:blip r:embed="rId1"/>
        <a:srcRect/>
        <a:stretch>
          <a:fillRect/>
        </a:stretch>
      </xdr:blipFill>
      <xdr:spPr>
        <a:xfrm>
          <a:off x="2619375" y="27153235"/>
          <a:ext cx="0" cy="295275"/>
        </a:xfrm>
        <a:prstGeom prst="rect">
          <a:avLst/>
        </a:prstGeom>
        <a:noFill/>
        <a:ln w="9525">
          <a:noFill/>
          <a:miter lim="800000"/>
          <a:headEnd/>
          <a:tailEnd/>
        </a:ln>
      </xdr:spPr>
    </xdr:pic>
    <xdr:clientData/>
  </xdr:oneCellAnchor>
  <xdr:oneCellAnchor>
    <xdr:from>
      <xdr:col>1</xdr:col>
      <xdr:colOff>1933575</xdr:colOff>
      <xdr:row>150</xdr:row>
      <xdr:rowOff>9525</xdr:rowOff>
    </xdr:from>
    <xdr:ext cx="0" cy="295275"/>
    <xdr:pic>
      <xdr:nvPicPr>
        <xdr:cNvPr id="2467" name="ctl00_logoimage" descr="Danfoss Logo"/>
        <xdr:cNvPicPr>
          <a:picLocks noChangeAspect="1" noChangeArrowheads="1"/>
        </xdr:cNvPicPr>
      </xdr:nvPicPr>
      <xdr:blipFill>
        <a:blip r:embed="rId1"/>
        <a:srcRect/>
        <a:stretch>
          <a:fillRect/>
        </a:stretch>
      </xdr:blipFill>
      <xdr:spPr>
        <a:xfrm>
          <a:off x="2619375" y="27153235"/>
          <a:ext cx="0" cy="295275"/>
        </a:xfrm>
        <a:prstGeom prst="rect">
          <a:avLst/>
        </a:prstGeom>
        <a:noFill/>
        <a:ln w="9525">
          <a:noFill/>
          <a:miter lim="800000"/>
          <a:headEnd/>
          <a:tailEnd/>
        </a:ln>
      </xdr:spPr>
    </xdr:pic>
    <xdr:clientData/>
  </xdr:oneCellAnchor>
  <xdr:oneCellAnchor>
    <xdr:from>
      <xdr:col>1</xdr:col>
      <xdr:colOff>1933575</xdr:colOff>
      <xdr:row>151</xdr:row>
      <xdr:rowOff>9525</xdr:rowOff>
    </xdr:from>
    <xdr:ext cx="0" cy="295275"/>
    <xdr:pic>
      <xdr:nvPicPr>
        <xdr:cNvPr id="2468" name="ctl00_logoimage" descr="Danfoss Logo"/>
        <xdr:cNvPicPr>
          <a:picLocks noChangeAspect="1" noChangeArrowheads="1"/>
        </xdr:cNvPicPr>
      </xdr:nvPicPr>
      <xdr:blipFill>
        <a:blip r:embed="rId1"/>
        <a:srcRect/>
        <a:stretch>
          <a:fillRect/>
        </a:stretch>
      </xdr:blipFill>
      <xdr:spPr>
        <a:xfrm>
          <a:off x="2619375" y="27296110"/>
          <a:ext cx="0" cy="295275"/>
        </a:xfrm>
        <a:prstGeom prst="rect">
          <a:avLst/>
        </a:prstGeom>
        <a:noFill/>
        <a:ln w="9525">
          <a:noFill/>
          <a:miter lim="800000"/>
          <a:headEnd/>
          <a:tailEnd/>
        </a:ln>
      </xdr:spPr>
    </xdr:pic>
    <xdr:clientData/>
  </xdr:oneCellAnchor>
  <xdr:oneCellAnchor>
    <xdr:from>
      <xdr:col>1</xdr:col>
      <xdr:colOff>1933575</xdr:colOff>
      <xdr:row>151</xdr:row>
      <xdr:rowOff>9525</xdr:rowOff>
    </xdr:from>
    <xdr:ext cx="0" cy="295275"/>
    <xdr:pic>
      <xdr:nvPicPr>
        <xdr:cNvPr id="2469" name="ctl00_logoimage" descr="Danfoss Logo"/>
        <xdr:cNvPicPr>
          <a:picLocks noChangeAspect="1" noChangeArrowheads="1"/>
        </xdr:cNvPicPr>
      </xdr:nvPicPr>
      <xdr:blipFill>
        <a:blip r:embed="rId1"/>
        <a:srcRect/>
        <a:stretch>
          <a:fillRect/>
        </a:stretch>
      </xdr:blipFill>
      <xdr:spPr>
        <a:xfrm>
          <a:off x="2619375" y="27296110"/>
          <a:ext cx="0" cy="295275"/>
        </a:xfrm>
        <a:prstGeom prst="rect">
          <a:avLst/>
        </a:prstGeom>
        <a:noFill/>
        <a:ln w="9525">
          <a:noFill/>
          <a:miter lim="800000"/>
          <a:headEnd/>
          <a:tailEnd/>
        </a:ln>
      </xdr:spPr>
    </xdr:pic>
    <xdr:clientData/>
  </xdr:oneCellAnchor>
  <xdr:oneCellAnchor>
    <xdr:from>
      <xdr:col>1</xdr:col>
      <xdr:colOff>1933575</xdr:colOff>
      <xdr:row>151</xdr:row>
      <xdr:rowOff>9525</xdr:rowOff>
    </xdr:from>
    <xdr:ext cx="0" cy="295275"/>
    <xdr:pic>
      <xdr:nvPicPr>
        <xdr:cNvPr id="2470" name="ctl00_logoimage" descr="Danfoss Logo"/>
        <xdr:cNvPicPr>
          <a:picLocks noChangeAspect="1" noChangeArrowheads="1"/>
        </xdr:cNvPicPr>
      </xdr:nvPicPr>
      <xdr:blipFill>
        <a:blip r:embed="rId1"/>
        <a:srcRect/>
        <a:stretch>
          <a:fillRect/>
        </a:stretch>
      </xdr:blipFill>
      <xdr:spPr>
        <a:xfrm>
          <a:off x="2619375" y="27296110"/>
          <a:ext cx="0" cy="295275"/>
        </a:xfrm>
        <a:prstGeom prst="rect">
          <a:avLst/>
        </a:prstGeom>
        <a:noFill/>
        <a:ln w="9525">
          <a:noFill/>
          <a:miter lim="800000"/>
          <a:headEnd/>
          <a:tailEnd/>
        </a:ln>
      </xdr:spPr>
    </xdr:pic>
    <xdr:clientData/>
  </xdr:oneCellAnchor>
  <xdr:oneCellAnchor>
    <xdr:from>
      <xdr:col>1</xdr:col>
      <xdr:colOff>1933575</xdr:colOff>
      <xdr:row>151</xdr:row>
      <xdr:rowOff>9525</xdr:rowOff>
    </xdr:from>
    <xdr:ext cx="0" cy="295275"/>
    <xdr:pic>
      <xdr:nvPicPr>
        <xdr:cNvPr id="2471" name="ctl00_logoimage" descr="Danfoss Logo"/>
        <xdr:cNvPicPr>
          <a:picLocks noChangeAspect="1" noChangeArrowheads="1"/>
        </xdr:cNvPicPr>
      </xdr:nvPicPr>
      <xdr:blipFill>
        <a:blip r:embed="rId1"/>
        <a:srcRect/>
        <a:stretch>
          <a:fillRect/>
        </a:stretch>
      </xdr:blipFill>
      <xdr:spPr>
        <a:xfrm>
          <a:off x="2619375" y="27296110"/>
          <a:ext cx="0" cy="295275"/>
        </a:xfrm>
        <a:prstGeom prst="rect">
          <a:avLst/>
        </a:prstGeom>
        <a:noFill/>
        <a:ln w="9525">
          <a:noFill/>
          <a:miter lim="800000"/>
          <a:headEnd/>
          <a:tailEnd/>
        </a:ln>
      </xdr:spPr>
    </xdr:pic>
    <xdr:clientData/>
  </xdr:oneCellAnchor>
  <xdr:oneCellAnchor>
    <xdr:from>
      <xdr:col>1</xdr:col>
      <xdr:colOff>1933575</xdr:colOff>
      <xdr:row>152</xdr:row>
      <xdr:rowOff>9525</xdr:rowOff>
    </xdr:from>
    <xdr:ext cx="0" cy="295275"/>
    <xdr:pic>
      <xdr:nvPicPr>
        <xdr:cNvPr id="2472" name="ctl00_logoimage" descr="Danfoss Logo"/>
        <xdr:cNvPicPr>
          <a:picLocks noChangeAspect="1" noChangeArrowheads="1"/>
        </xdr:cNvPicPr>
      </xdr:nvPicPr>
      <xdr:blipFill>
        <a:blip r:embed="rId1"/>
        <a:srcRect/>
        <a:stretch>
          <a:fillRect/>
        </a:stretch>
      </xdr:blipFill>
      <xdr:spPr>
        <a:xfrm>
          <a:off x="2619375" y="27438985"/>
          <a:ext cx="0" cy="295275"/>
        </a:xfrm>
        <a:prstGeom prst="rect">
          <a:avLst/>
        </a:prstGeom>
        <a:noFill/>
        <a:ln w="9525">
          <a:noFill/>
          <a:miter lim="800000"/>
          <a:headEnd/>
          <a:tailEnd/>
        </a:ln>
      </xdr:spPr>
    </xdr:pic>
    <xdr:clientData/>
  </xdr:oneCellAnchor>
  <xdr:oneCellAnchor>
    <xdr:from>
      <xdr:col>1</xdr:col>
      <xdr:colOff>1933575</xdr:colOff>
      <xdr:row>152</xdr:row>
      <xdr:rowOff>9525</xdr:rowOff>
    </xdr:from>
    <xdr:ext cx="0" cy="295275"/>
    <xdr:pic>
      <xdr:nvPicPr>
        <xdr:cNvPr id="2473" name="ctl00_logoimage" descr="Danfoss Logo"/>
        <xdr:cNvPicPr>
          <a:picLocks noChangeAspect="1" noChangeArrowheads="1"/>
        </xdr:cNvPicPr>
      </xdr:nvPicPr>
      <xdr:blipFill>
        <a:blip r:embed="rId1"/>
        <a:srcRect/>
        <a:stretch>
          <a:fillRect/>
        </a:stretch>
      </xdr:blipFill>
      <xdr:spPr>
        <a:xfrm>
          <a:off x="2619375" y="27438985"/>
          <a:ext cx="0" cy="295275"/>
        </a:xfrm>
        <a:prstGeom prst="rect">
          <a:avLst/>
        </a:prstGeom>
        <a:noFill/>
        <a:ln w="9525">
          <a:noFill/>
          <a:miter lim="800000"/>
          <a:headEnd/>
          <a:tailEnd/>
        </a:ln>
      </xdr:spPr>
    </xdr:pic>
    <xdr:clientData/>
  </xdr:oneCellAnchor>
  <xdr:oneCellAnchor>
    <xdr:from>
      <xdr:col>1</xdr:col>
      <xdr:colOff>1933575</xdr:colOff>
      <xdr:row>152</xdr:row>
      <xdr:rowOff>9525</xdr:rowOff>
    </xdr:from>
    <xdr:ext cx="0" cy="295275"/>
    <xdr:pic>
      <xdr:nvPicPr>
        <xdr:cNvPr id="2474" name="ctl00_logoimage" descr="Danfoss Logo"/>
        <xdr:cNvPicPr>
          <a:picLocks noChangeAspect="1" noChangeArrowheads="1"/>
        </xdr:cNvPicPr>
      </xdr:nvPicPr>
      <xdr:blipFill>
        <a:blip r:embed="rId1"/>
        <a:srcRect/>
        <a:stretch>
          <a:fillRect/>
        </a:stretch>
      </xdr:blipFill>
      <xdr:spPr>
        <a:xfrm>
          <a:off x="2619375" y="27438985"/>
          <a:ext cx="0" cy="295275"/>
        </a:xfrm>
        <a:prstGeom prst="rect">
          <a:avLst/>
        </a:prstGeom>
        <a:noFill/>
        <a:ln w="9525">
          <a:noFill/>
          <a:miter lim="800000"/>
          <a:headEnd/>
          <a:tailEnd/>
        </a:ln>
      </xdr:spPr>
    </xdr:pic>
    <xdr:clientData/>
  </xdr:oneCellAnchor>
  <xdr:oneCellAnchor>
    <xdr:from>
      <xdr:col>1</xdr:col>
      <xdr:colOff>1933575</xdr:colOff>
      <xdr:row>152</xdr:row>
      <xdr:rowOff>9525</xdr:rowOff>
    </xdr:from>
    <xdr:ext cx="0" cy="295275"/>
    <xdr:pic>
      <xdr:nvPicPr>
        <xdr:cNvPr id="2475" name="ctl00_logoimage" descr="Danfoss Logo"/>
        <xdr:cNvPicPr>
          <a:picLocks noChangeAspect="1" noChangeArrowheads="1"/>
        </xdr:cNvPicPr>
      </xdr:nvPicPr>
      <xdr:blipFill>
        <a:blip r:embed="rId1"/>
        <a:srcRect/>
        <a:stretch>
          <a:fillRect/>
        </a:stretch>
      </xdr:blipFill>
      <xdr:spPr>
        <a:xfrm>
          <a:off x="2619375" y="27438985"/>
          <a:ext cx="0" cy="295275"/>
        </a:xfrm>
        <a:prstGeom prst="rect">
          <a:avLst/>
        </a:prstGeom>
        <a:noFill/>
        <a:ln w="9525">
          <a:noFill/>
          <a:miter lim="800000"/>
          <a:headEnd/>
          <a:tailEnd/>
        </a:ln>
      </xdr:spPr>
    </xdr:pic>
    <xdr:clientData/>
  </xdr:oneCellAnchor>
  <xdr:oneCellAnchor>
    <xdr:from>
      <xdr:col>1</xdr:col>
      <xdr:colOff>1933575</xdr:colOff>
      <xdr:row>153</xdr:row>
      <xdr:rowOff>9525</xdr:rowOff>
    </xdr:from>
    <xdr:ext cx="0" cy="295275"/>
    <xdr:pic>
      <xdr:nvPicPr>
        <xdr:cNvPr id="2476" name="ctl00_logoimage" descr="Danfoss Logo"/>
        <xdr:cNvPicPr>
          <a:picLocks noChangeAspect="1" noChangeArrowheads="1"/>
        </xdr:cNvPicPr>
      </xdr:nvPicPr>
      <xdr:blipFill>
        <a:blip r:embed="rId1"/>
        <a:srcRect/>
        <a:stretch>
          <a:fillRect/>
        </a:stretch>
      </xdr:blipFill>
      <xdr:spPr>
        <a:xfrm>
          <a:off x="2619375" y="27581860"/>
          <a:ext cx="0" cy="295275"/>
        </a:xfrm>
        <a:prstGeom prst="rect">
          <a:avLst/>
        </a:prstGeom>
        <a:noFill/>
        <a:ln w="9525">
          <a:noFill/>
          <a:miter lim="800000"/>
          <a:headEnd/>
          <a:tailEnd/>
        </a:ln>
      </xdr:spPr>
    </xdr:pic>
    <xdr:clientData/>
  </xdr:oneCellAnchor>
  <xdr:oneCellAnchor>
    <xdr:from>
      <xdr:col>1</xdr:col>
      <xdr:colOff>1933575</xdr:colOff>
      <xdr:row>153</xdr:row>
      <xdr:rowOff>9525</xdr:rowOff>
    </xdr:from>
    <xdr:ext cx="0" cy="295275"/>
    <xdr:pic>
      <xdr:nvPicPr>
        <xdr:cNvPr id="2477" name="ctl00_logoimage" descr="Danfoss Logo"/>
        <xdr:cNvPicPr>
          <a:picLocks noChangeAspect="1" noChangeArrowheads="1"/>
        </xdr:cNvPicPr>
      </xdr:nvPicPr>
      <xdr:blipFill>
        <a:blip r:embed="rId1"/>
        <a:srcRect/>
        <a:stretch>
          <a:fillRect/>
        </a:stretch>
      </xdr:blipFill>
      <xdr:spPr>
        <a:xfrm>
          <a:off x="2619375" y="27581860"/>
          <a:ext cx="0" cy="295275"/>
        </a:xfrm>
        <a:prstGeom prst="rect">
          <a:avLst/>
        </a:prstGeom>
        <a:noFill/>
        <a:ln w="9525">
          <a:noFill/>
          <a:miter lim="800000"/>
          <a:headEnd/>
          <a:tailEnd/>
        </a:ln>
      </xdr:spPr>
    </xdr:pic>
    <xdr:clientData/>
  </xdr:oneCellAnchor>
  <xdr:oneCellAnchor>
    <xdr:from>
      <xdr:col>1</xdr:col>
      <xdr:colOff>1933575</xdr:colOff>
      <xdr:row>153</xdr:row>
      <xdr:rowOff>9525</xdr:rowOff>
    </xdr:from>
    <xdr:ext cx="0" cy="295275"/>
    <xdr:pic>
      <xdr:nvPicPr>
        <xdr:cNvPr id="2478" name="ctl00_logoimage" descr="Danfoss Logo"/>
        <xdr:cNvPicPr>
          <a:picLocks noChangeAspect="1" noChangeArrowheads="1"/>
        </xdr:cNvPicPr>
      </xdr:nvPicPr>
      <xdr:blipFill>
        <a:blip r:embed="rId1"/>
        <a:srcRect/>
        <a:stretch>
          <a:fillRect/>
        </a:stretch>
      </xdr:blipFill>
      <xdr:spPr>
        <a:xfrm>
          <a:off x="2619375" y="27581860"/>
          <a:ext cx="0" cy="295275"/>
        </a:xfrm>
        <a:prstGeom prst="rect">
          <a:avLst/>
        </a:prstGeom>
        <a:noFill/>
        <a:ln w="9525">
          <a:noFill/>
          <a:miter lim="800000"/>
          <a:headEnd/>
          <a:tailEnd/>
        </a:ln>
      </xdr:spPr>
    </xdr:pic>
    <xdr:clientData/>
  </xdr:oneCellAnchor>
  <xdr:oneCellAnchor>
    <xdr:from>
      <xdr:col>1</xdr:col>
      <xdr:colOff>1933575</xdr:colOff>
      <xdr:row>153</xdr:row>
      <xdr:rowOff>9525</xdr:rowOff>
    </xdr:from>
    <xdr:ext cx="0" cy="295275"/>
    <xdr:pic>
      <xdr:nvPicPr>
        <xdr:cNvPr id="2479" name="ctl00_logoimage" descr="Danfoss Logo"/>
        <xdr:cNvPicPr>
          <a:picLocks noChangeAspect="1" noChangeArrowheads="1"/>
        </xdr:cNvPicPr>
      </xdr:nvPicPr>
      <xdr:blipFill>
        <a:blip r:embed="rId1"/>
        <a:srcRect/>
        <a:stretch>
          <a:fillRect/>
        </a:stretch>
      </xdr:blipFill>
      <xdr:spPr>
        <a:xfrm>
          <a:off x="2619375" y="27581860"/>
          <a:ext cx="0" cy="295275"/>
        </a:xfrm>
        <a:prstGeom prst="rect">
          <a:avLst/>
        </a:prstGeom>
        <a:noFill/>
        <a:ln w="9525">
          <a:noFill/>
          <a:miter lim="800000"/>
          <a:headEnd/>
          <a:tailEnd/>
        </a:ln>
      </xdr:spPr>
    </xdr:pic>
    <xdr:clientData/>
  </xdr:oneCellAnchor>
  <xdr:oneCellAnchor>
    <xdr:from>
      <xdr:col>1</xdr:col>
      <xdr:colOff>1933575</xdr:colOff>
      <xdr:row>154</xdr:row>
      <xdr:rowOff>9525</xdr:rowOff>
    </xdr:from>
    <xdr:ext cx="0" cy="295275"/>
    <xdr:pic>
      <xdr:nvPicPr>
        <xdr:cNvPr id="2480" name="ctl00_logoimage" descr="Danfoss Logo"/>
        <xdr:cNvPicPr>
          <a:picLocks noChangeAspect="1" noChangeArrowheads="1"/>
        </xdr:cNvPicPr>
      </xdr:nvPicPr>
      <xdr:blipFill>
        <a:blip r:embed="rId1"/>
        <a:srcRect/>
        <a:stretch>
          <a:fillRect/>
        </a:stretch>
      </xdr:blipFill>
      <xdr:spPr>
        <a:xfrm>
          <a:off x="2619375" y="27724735"/>
          <a:ext cx="0" cy="295275"/>
        </a:xfrm>
        <a:prstGeom prst="rect">
          <a:avLst/>
        </a:prstGeom>
        <a:noFill/>
        <a:ln w="9525">
          <a:noFill/>
          <a:miter lim="800000"/>
          <a:headEnd/>
          <a:tailEnd/>
        </a:ln>
      </xdr:spPr>
    </xdr:pic>
    <xdr:clientData/>
  </xdr:oneCellAnchor>
  <xdr:oneCellAnchor>
    <xdr:from>
      <xdr:col>1</xdr:col>
      <xdr:colOff>1933575</xdr:colOff>
      <xdr:row>154</xdr:row>
      <xdr:rowOff>9525</xdr:rowOff>
    </xdr:from>
    <xdr:ext cx="0" cy="295275"/>
    <xdr:pic>
      <xdr:nvPicPr>
        <xdr:cNvPr id="2481" name="ctl00_logoimage" descr="Danfoss Logo"/>
        <xdr:cNvPicPr>
          <a:picLocks noChangeAspect="1" noChangeArrowheads="1"/>
        </xdr:cNvPicPr>
      </xdr:nvPicPr>
      <xdr:blipFill>
        <a:blip r:embed="rId1"/>
        <a:srcRect/>
        <a:stretch>
          <a:fillRect/>
        </a:stretch>
      </xdr:blipFill>
      <xdr:spPr>
        <a:xfrm>
          <a:off x="2619375" y="27724735"/>
          <a:ext cx="0" cy="295275"/>
        </a:xfrm>
        <a:prstGeom prst="rect">
          <a:avLst/>
        </a:prstGeom>
        <a:noFill/>
        <a:ln w="9525">
          <a:noFill/>
          <a:miter lim="800000"/>
          <a:headEnd/>
          <a:tailEnd/>
        </a:ln>
      </xdr:spPr>
    </xdr:pic>
    <xdr:clientData/>
  </xdr:oneCellAnchor>
  <xdr:oneCellAnchor>
    <xdr:from>
      <xdr:col>1</xdr:col>
      <xdr:colOff>1933575</xdr:colOff>
      <xdr:row>154</xdr:row>
      <xdr:rowOff>9525</xdr:rowOff>
    </xdr:from>
    <xdr:ext cx="0" cy="295275"/>
    <xdr:pic>
      <xdr:nvPicPr>
        <xdr:cNvPr id="2482" name="ctl00_logoimage" descr="Danfoss Logo"/>
        <xdr:cNvPicPr>
          <a:picLocks noChangeAspect="1" noChangeArrowheads="1"/>
        </xdr:cNvPicPr>
      </xdr:nvPicPr>
      <xdr:blipFill>
        <a:blip r:embed="rId1"/>
        <a:srcRect/>
        <a:stretch>
          <a:fillRect/>
        </a:stretch>
      </xdr:blipFill>
      <xdr:spPr>
        <a:xfrm>
          <a:off x="2619375" y="27724735"/>
          <a:ext cx="0" cy="295275"/>
        </a:xfrm>
        <a:prstGeom prst="rect">
          <a:avLst/>
        </a:prstGeom>
        <a:noFill/>
        <a:ln w="9525">
          <a:noFill/>
          <a:miter lim="800000"/>
          <a:headEnd/>
          <a:tailEnd/>
        </a:ln>
      </xdr:spPr>
    </xdr:pic>
    <xdr:clientData/>
  </xdr:oneCellAnchor>
  <xdr:oneCellAnchor>
    <xdr:from>
      <xdr:col>1</xdr:col>
      <xdr:colOff>1933575</xdr:colOff>
      <xdr:row>154</xdr:row>
      <xdr:rowOff>9525</xdr:rowOff>
    </xdr:from>
    <xdr:ext cx="0" cy="295275"/>
    <xdr:pic>
      <xdr:nvPicPr>
        <xdr:cNvPr id="2483" name="ctl00_logoimage" descr="Danfoss Logo"/>
        <xdr:cNvPicPr>
          <a:picLocks noChangeAspect="1" noChangeArrowheads="1"/>
        </xdr:cNvPicPr>
      </xdr:nvPicPr>
      <xdr:blipFill>
        <a:blip r:embed="rId1"/>
        <a:srcRect/>
        <a:stretch>
          <a:fillRect/>
        </a:stretch>
      </xdr:blipFill>
      <xdr:spPr>
        <a:xfrm>
          <a:off x="2619375" y="27724735"/>
          <a:ext cx="0" cy="295275"/>
        </a:xfrm>
        <a:prstGeom prst="rect">
          <a:avLst/>
        </a:prstGeom>
        <a:noFill/>
        <a:ln w="9525">
          <a:noFill/>
          <a:miter lim="800000"/>
          <a:headEnd/>
          <a:tailEnd/>
        </a:ln>
      </xdr:spPr>
    </xdr:pic>
    <xdr:clientData/>
  </xdr:oneCellAnchor>
  <xdr:oneCellAnchor>
    <xdr:from>
      <xdr:col>1</xdr:col>
      <xdr:colOff>1933575</xdr:colOff>
      <xdr:row>155</xdr:row>
      <xdr:rowOff>9525</xdr:rowOff>
    </xdr:from>
    <xdr:ext cx="0" cy="295275"/>
    <xdr:pic>
      <xdr:nvPicPr>
        <xdr:cNvPr id="2484" name="ctl00_logoimage" descr="Danfoss Logo"/>
        <xdr:cNvPicPr>
          <a:picLocks noChangeAspect="1" noChangeArrowheads="1"/>
        </xdr:cNvPicPr>
      </xdr:nvPicPr>
      <xdr:blipFill>
        <a:blip r:embed="rId1"/>
        <a:srcRect/>
        <a:stretch>
          <a:fillRect/>
        </a:stretch>
      </xdr:blipFill>
      <xdr:spPr>
        <a:xfrm>
          <a:off x="2619375" y="27867610"/>
          <a:ext cx="0" cy="295275"/>
        </a:xfrm>
        <a:prstGeom prst="rect">
          <a:avLst/>
        </a:prstGeom>
        <a:noFill/>
        <a:ln w="9525">
          <a:noFill/>
          <a:miter lim="800000"/>
          <a:headEnd/>
          <a:tailEnd/>
        </a:ln>
      </xdr:spPr>
    </xdr:pic>
    <xdr:clientData/>
  </xdr:oneCellAnchor>
  <xdr:oneCellAnchor>
    <xdr:from>
      <xdr:col>1</xdr:col>
      <xdr:colOff>1933575</xdr:colOff>
      <xdr:row>155</xdr:row>
      <xdr:rowOff>9525</xdr:rowOff>
    </xdr:from>
    <xdr:ext cx="0" cy="295275"/>
    <xdr:pic>
      <xdr:nvPicPr>
        <xdr:cNvPr id="2485" name="ctl00_logoimage" descr="Danfoss Logo"/>
        <xdr:cNvPicPr>
          <a:picLocks noChangeAspect="1" noChangeArrowheads="1"/>
        </xdr:cNvPicPr>
      </xdr:nvPicPr>
      <xdr:blipFill>
        <a:blip r:embed="rId1"/>
        <a:srcRect/>
        <a:stretch>
          <a:fillRect/>
        </a:stretch>
      </xdr:blipFill>
      <xdr:spPr>
        <a:xfrm>
          <a:off x="2619375" y="27867610"/>
          <a:ext cx="0" cy="295275"/>
        </a:xfrm>
        <a:prstGeom prst="rect">
          <a:avLst/>
        </a:prstGeom>
        <a:noFill/>
        <a:ln w="9525">
          <a:noFill/>
          <a:miter lim="800000"/>
          <a:headEnd/>
          <a:tailEnd/>
        </a:ln>
      </xdr:spPr>
    </xdr:pic>
    <xdr:clientData/>
  </xdr:oneCellAnchor>
  <xdr:oneCellAnchor>
    <xdr:from>
      <xdr:col>1</xdr:col>
      <xdr:colOff>1933575</xdr:colOff>
      <xdr:row>155</xdr:row>
      <xdr:rowOff>9525</xdr:rowOff>
    </xdr:from>
    <xdr:ext cx="0" cy="295275"/>
    <xdr:pic>
      <xdr:nvPicPr>
        <xdr:cNvPr id="2486" name="ctl00_logoimage" descr="Danfoss Logo"/>
        <xdr:cNvPicPr>
          <a:picLocks noChangeAspect="1" noChangeArrowheads="1"/>
        </xdr:cNvPicPr>
      </xdr:nvPicPr>
      <xdr:blipFill>
        <a:blip r:embed="rId1"/>
        <a:srcRect/>
        <a:stretch>
          <a:fillRect/>
        </a:stretch>
      </xdr:blipFill>
      <xdr:spPr>
        <a:xfrm>
          <a:off x="2619375" y="27867610"/>
          <a:ext cx="0" cy="295275"/>
        </a:xfrm>
        <a:prstGeom prst="rect">
          <a:avLst/>
        </a:prstGeom>
        <a:noFill/>
        <a:ln w="9525">
          <a:noFill/>
          <a:miter lim="800000"/>
          <a:headEnd/>
          <a:tailEnd/>
        </a:ln>
      </xdr:spPr>
    </xdr:pic>
    <xdr:clientData/>
  </xdr:oneCellAnchor>
  <xdr:oneCellAnchor>
    <xdr:from>
      <xdr:col>1</xdr:col>
      <xdr:colOff>1933575</xdr:colOff>
      <xdr:row>155</xdr:row>
      <xdr:rowOff>9525</xdr:rowOff>
    </xdr:from>
    <xdr:ext cx="0" cy="295275"/>
    <xdr:pic>
      <xdr:nvPicPr>
        <xdr:cNvPr id="2487" name="ctl00_logoimage" descr="Danfoss Logo"/>
        <xdr:cNvPicPr>
          <a:picLocks noChangeAspect="1" noChangeArrowheads="1"/>
        </xdr:cNvPicPr>
      </xdr:nvPicPr>
      <xdr:blipFill>
        <a:blip r:embed="rId1"/>
        <a:srcRect/>
        <a:stretch>
          <a:fillRect/>
        </a:stretch>
      </xdr:blipFill>
      <xdr:spPr>
        <a:xfrm>
          <a:off x="2619375" y="27867610"/>
          <a:ext cx="0" cy="295275"/>
        </a:xfrm>
        <a:prstGeom prst="rect">
          <a:avLst/>
        </a:prstGeom>
        <a:noFill/>
        <a:ln w="9525">
          <a:noFill/>
          <a:miter lim="800000"/>
          <a:headEnd/>
          <a:tailEnd/>
        </a:ln>
      </xdr:spPr>
    </xdr:pic>
    <xdr:clientData/>
  </xdr:oneCellAnchor>
  <xdr:oneCellAnchor>
    <xdr:from>
      <xdr:col>1</xdr:col>
      <xdr:colOff>1933575</xdr:colOff>
      <xdr:row>156</xdr:row>
      <xdr:rowOff>9525</xdr:rowOff>
    </xdr:from>
    <xdr:ext cx="0" cy="295275"/>
    <xdr:pic>
      <xdr:nvPicPr>
        <xdr:cNvPr id="2488" name="ctl00_logoimage" descr="Danfoss Logo"/>
        <xdr:cNvPicPr>
          <a:picLocks noChangeAspect="1" noChangeArrowheads="1"/>
        </xdr:cNvPicPr>
      </xdr:nvPicPr>
      <xdr:blipFill>
        <a:blip r:embed="rId1"/>
        <a:srcRect/>
        <a:stretch>
          <a:fillRect/>
        </a:stretch>
      </xdr:blipFill>
      <xdr:spPr>
        <a:xfrm>
          <a:off x="2619375" y="28010485"/>
          <a:ext cx="0" cy="295275"/>
        </a:xfrm>
        <a:prstGeom prst="rect">
          <a:avLst/>
        </a:prstGeom>
        <a:noFill/>
        <a:ln w="9525">
          <a:noFill/>
          <a:miter lim="800000"/>
          <a:headEnd/>
          <a:tailEnd/>
        </a:ln>
      </xdr:spPr>
    </xdr:pic>
    <xdr:clientData/>
  </xdr:oneCellAnchor>
  <xdr:oneCellAnchor>
    <xdr:from>
      <xdr:col>1</xdr:col>
      <xdr:colOff>1933575</xdr:colOff>
      <xdr:row>156</xdr:row>
      <xdr:rowOff>9525</xdr:rowOff>
    </xdr:from>
    <xdr:ext cx="0" cy="295275"/>
    <xdr:pic>
      <xdr:nvPicPr>
        <xdr:cNvPr id="2489" name="ctl00_logoimage" descr="Danfoss Logo"/>
        <xdr:cNvPicPr>
          <a:picLocks noChangeAspect="1" noChangeArrowheads="1"/>
        </xdr:cNvPicPr>
      </xdr:nvPicPr>
      <xdr:blipFill>
        <a:blip r:embed="rId1"/>
        <a:srcRect/>
        <a:stretch>
          <a:fillRect/>
        </a:stretch>
      </xdr:blipFill>
      <xdr:spPr>
        <a:xfrm>
          <a:off x="2619375" y="28010485"/>
          <a:ext cx="0" cy="295275"/>
        </a:xfrm>
        <a:prstGeom prst="rect">
          <a:avLst/>
        </a:prstGeom>
        <a:noFill/>
        <a:ln w="9525">
          <a:noFill/>
          <a:miter lim="800000"/>
          <a:headEnd/>
          <a:tailEnd/>
        </a:ln>
      </xdr:spPr>
    </xdr:pic>
    <xdr:clientData/>
  </xdr:oneCellAnchor>
  <xdr:oneCellAnchor>
    <xdr:from>
      <xdr:col>1</xdr:col>
      <xdr:colOff>1933575</xdr:colOff>
      <xdr:row>156</xdr:row>
      <xdr:rowOff>9525</xdr:rowOff>
    </xdr:from>
    <xdr:ext cx="0" cy="295275"/>
    <xdr:pic>
      <xdr:nvPicPr>
        <xdr:cNvPr id="2490" name="ctl00_logoimage" descr="Danfoss Logo"/>
        <xdr:cNvPicPr>
          <a:picLocks noChangeAspect="1" noChangeArrowheads="1"/>
        </xdr:cNvPicPr>
      </xdr:nvPicPr>
      <xdr:blipFill>
        <a:blip r:embed="rId1"/>
        <a:srcRect/>
        <a:stretch>
          <a:fillRect/>
        </a:stretch>
      </xdr:blipFill>
      <xdr:spPr>
        <a:xfrm>
          <a:off x="2619375" y="28010485"/>
          <a:ext cx="0" cy="295275"/>
        </a:xfrm>
        <a:prstGeom prst="rect">
          <a:avLst/>
        </a:prstGeom>
        <a:noFill/>
        <a:ln w="9525">
          <a:noFill/>
          <a:miter lim="800000"/>
          <a:headEnd/>
          <a:tailEnd/>
        </a:ln>
      </xdr:spPr>
    </xdr:pic>
    <xdr:clientData/>
  </xdr:oneCellAnchor>
  <xdr:oneCellAnchor>
    <xdr:from>
      <xdr:col>1</xdr:col>
      <xdr:colOff>1933575</xdr:colOff>
      <xdr:row>156</xdr:row>
      <xdr:rowOff>9525</xdr:rowOff>
    </xdr:from>
    <xdr:ext cx="0" cy="295275"/>
    <xdr:pic>
      <xdr:nvPicPr>
        <xdr:cNvPr id="2491" name="ctl00_logoimage" descr="Danfoss Logo"/>
        <xdr:cNvPicPr>
          <a:picLocks noChangeAspect="1" noChangeArrowheads="1"/>
        </xdr:cNvPicPr>
      </xdr:nvPicPr>
      <xdr:blipFill>
        <a:blip r:embed="rId1"/>
        <a:srcRect/>
        <a:stretch>
          <a:fillRect/>
        </a:stretch>
      </xdr:blipFill>
      <xdr:spPr>
        <a:xfrm>
          <a:off x="2619375" y="28010485"/>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2492"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2493"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2494"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2495"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2496"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2497"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2498"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2499"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2500"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2501"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2502"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157</xdr:row>
      <xdr:rowOff>9525</xdr:rowOff>
    </xdr:from>
    <xdr:ext cx="0" cy="295275"/>
    <xdr:pic>
      <xdr:nvPicPr>
        <xdr:cNvPr id="2503" name="ctl00_logoimage" descr="Danfoss Logo"/>
        <xdr:cNvPicPr>
          <a:picLocks noChangeAspect="1" noChangeArrowheads="1"/>
        </xdr:cNvPicPr>
      </xdr:nvPicPr>
      <xdr:blipFill>
        <a:blip r:embed="rId1"/>
        <a:srcRect/>
        <a:stretch>
          <a:fillRect/>
        </a:stretch>
      </xdr:blipFill>
      <xdr:spPr>
        <a:xfrm>
          <a:off x="2619375" y="28153360"/>
          <a:ext cx="0" cy="295275"/>
        </a:xfrm>
        <a:prstGeom prst="rect">
          <a:avLst/>
        </a:prstGeom>
        <a:noFill/>
        <a:ln w="9525">
          <a:noFill/>
          <a:miter lim="800000"/>
          <a:headEnd/>
          <a:tailEnd/>
        </a:ln>
      </xdr:spPr>
    </xdr:pic>
    <xdr:clientData/>
  </xdr:oneCellAnchor>
  <xdr:oneCellAnchor>
    <xdr:from>
      <xdr:col>1</xdr:col>
      <xdr:colOff>1933575</xdr:colOff>
      <xdr:row>158</xdr:row>
      <xdr:rowOff>9525</xdr:rowOff>
    </xdr:from>
    <xdr:ext cx="0" cy="295275"/>
    <xdr:pic>
      <xdr:nvPicPr>
        <xdr:cNvPr id="2504" name="ctl00_logoimage" descr="Danfoss Logo"/>
        <xdr:cNvPicPr>
          <a:picLocks noChangeAspect="1" noChangeArrowheads="1"/>
        </xdr:cNvPicPr>
      </xdr:nvPicPr>
      <xdr:blipFill>
        <a:blip r:embed="rId1"/>
        <a:srcRect/>
        <a:stretch>
          <a:fillRect/>
        </a:stretch>
      </xdr:blipFill>
      <xdr:spPr>
        <a:xfrm>
          <a:off x="2619375" y="28296235"/>
          <a:ext cx="0" cy="295275"/>
        </a:xfrm>
        <a:prstGeom prst="rect">
          <a:avLst/>
        </a:prstGeom>
        <a:noFill/>
        <a:ln w="9525">
          <a:noFill/>
          <a:miter lim="800000"/>
          <a:headEnd/>
          <a:tailEnd/>
        </a:ln>
      </xdr:spPr>
    </xdr:pic>
    <xdr:clientData/>
  </xdr:oneCellAnchor>
  <xdr:oneCellAnchor>
    <xdr:from>
      <xdr:col>1</xdr:col>
      <xdr:colOff>1933575</xdr:colOff>
      <xdr:row>158</xdr:row>
      <xdr:rowOff>9525</xdr:rowOff>
    </xdr:from>
    <xdr:ext cx="0" cy="295275"/>
    <xdr:pic>
      <xdr:nvPicPr>
        <xdr:cNvPr id="2505" name="ctl00_logoimage" descr="Danfoss Logo"/>
        <xdr:cNvPicPr>
          <a:picLocks noChangeAspect="1" noChangeArrowheads="1"/>
        </xdr:cNvPicPr>
      </xdr:nvPicPr>
      <xdr:blipFill>
        <a:blip r:embed="rId1"/>
        <a:srcRect/>
        <a:stretch>
          <a:fillRect/>
        </a:stretch>
      </xdr:blipFill>
      <xdr:spPr>
        <a:xfrm>
          <a:off x="2619375" y="28296235"/>
          <a:ext cx="0" cy="295275"/>
        </a:xfrm>
        <a:prstGeom prst="rect">
          <a:avLst/>
        </a:prstGeom>
        <a:noFill/>
        <a:ln w="9525">
          <a:noFill/>
          <a:miter lim="800000"/>
          <a:headEnd/>
          <a:tailEnd/>
        </a:ln>
      </xdr:spPr>
    </xdr:pic>
    <xdr:clientData/>
  </xdr:oneCellAnchor>
  <xdr:oneCellAnchor>
    <xdr:from>
      <xdr:col>1</xdr:col>
      <xdr:colOff>1933575</xdr:colOff>
      <xdr:row>158</xdr:row>
      <xdr:rowOff>9525</xdr:rowOff>
    </xdr:from>
    <xdr:ext cx="0" cy="295275"/>
    <xdr:pic>
      <xdr:nvPicPr>
        <xdr:cNvPr id="2506" name="ctl00_logoimage" descr="Danfoss Logo"/>
        <xdr:cNvPicPr>
          <a:picLocks noChangeAspect="1" noChangeArrowheads="1"/>
        </xdr:cNvPicPr>
      </xdr:nvPicPr>
      <xdr:blipFill>
        <a:blip r:embed="rId1"/>
        <a:srcRect/>
        <a:stretch>
          <a:fillRect/>
        </a:stretch>
      </xdr:blipFill>
      <xdr:spPr>
        <a:xfrm>
          <a:off x="2619375" y="28296235"/>
          <a:ext cx="0" cy="295275"/>
        </a:xfrm>
        <a:prstGeom prst="rect">
          <a:avLst/>
        </a:prstGeom>
        <a:noFill/>
        <a:ln w="9525">
          <a:noFill/>
          <a:miter lim="800000"/>
          <a:headEnd/>
          <a:tailEnd/>
        </a:ln>
      </xdr:spPr>
    </xdr:pic>
    <xdr:clientData/>
  </xdr:oneCellAnchor>
  <xdr:oneCellAnchor>
    <xdr:from>
      <xdr:col>1</xdr:col>
      <xdr:colOff>1933575</xdr:colOff>
      <xdr:row>158</xdr:row>
      <xdr:rowOff>9525</xdr:rowOff>
    </xdr:from>
    <xdr:ext cx="0" cy="295275"/>
    <xdr:pic>
      <xdr:nvPicPr>
        <xdr:cNvPr id="2507" name="ctl00_logoimage" descr="Danfoss Logo"/>
        <xdr:cNvPicPr>
          <a:picLocks noChangeAspect="1" noChangeArrowheads="1"/>
        </xdr:cNvPicPr>
      </xdr:nvPicPr>
      <xdr:blipFill>
        <a:blip r:embed="rId1"/>
        <a:srcRect/>
        <a:stretch>
          <a:fillRect/>
        </a:stretch>
      </xdr:blipFill>
      <xdr:spPr>
        <a:xfrm>
          <a:off x="2619375" y="28296235"/>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2508"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2509"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2510"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2511"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2512"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2513"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2514"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2515"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2516"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2517"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2518"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2519"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2520"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2521"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2522"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2523"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2524"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2525"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2526"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0</xdr:rowOff>
    </xdr:from>
    <xdr:ext cx="0" cy="295275"/>
    <xdr:pic>
      <xdr:nvPicPr>
        <xdr:cNvPr id="2527" name="ctl00_logoimage" descr="Danfoss Logo"/>
        <xdr:cNvPicPr>
          <a:picLocks noChangeAspect="1" noChangeArrowheads="1"/>
        </xdr:cNvPicPr>
      </xdr:nvPicPr>
      <xdr:blipFill>
        <a:blip r:embed="rId1"/>
        <a:srcRect/>
        <a:stretch>
          <a:fillRect/>
        </a:stretch>
      </xdr:blipFill>
      <xdr:spPr>
        <a:xfrm>
          <a:off x="2619375" y="28429585"/>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2528"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2529"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2530"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159</xdr:row>
      <xdr:rowOff>9525</xdr:rowOff>
    </xdr:from>
    <xdr:ext cx="0" cy="295275"/>
    <xdr:pic>
      <xdr:nvPicPr>
        <xdr:cNvPr id="2531" name="ctl00_logoimage" descr="Danfoss Logo"/>
        <xdr:cNvPicPr>
          <a:picLocks noChangeAspect="1" noChangeArrowheads="1"/>
        </xdr:cNvPicPr>
      </xdr:nvPicPr>
      <xdr:blipFill>
        <a:blip r:embed="rId1"/>
        <a:srcRect/>
        <a:stretch>
          <a:fillRect/>
        </a:stretch>
      </xdr:blipFill>
      <xdr:spPr>
        <a:xfrm>
          <a:off x="2619375" y="28439110"/>
          <a:ext cx="0" cy="295275"/>
        </a:xfrm>
        <a:prstGeom prst="rect">
          <a:avLst/>
        </a:prstGeom>
        <a:noFill/>
        <a:ln w="9525">
          <a:noFill/>
          <a:miter lim="800000"/>
          <a:headEnd/>
          <a:tailEnd/>
        </a:ln>
      </xdr:spPr>
    </xdr:pic>
    <xdr:clientData/>
  </xdr:oneCellAnchor>
  <xdr:oneCellAnchor>
    <xdr:from>
      <xdr:col>1</xdr:col>
      <xdr:colOff>1933575</xdr:colOff>
      <xdr:row>160</xdr:row>
      <xdr:rowOff>9525</xdr:rowOff>
    </xdr:from>
    <xdr:ext cx="0" cy="295275"/>
    <xdr:pic>
      <xdr:nvPicPr>
        <xdr:cNvPr id="2532" name="ctl00_logoimage" descr="Danfoss Logo"/>
        <xdr:cNvPicPr>
          <a:picLocks noChangeAspect="1" noChangeArrowheads="1"/>
        </xdr:cNvPicPr>
      </xdr:nvPicPr>
      <xdr:blipFill>
        <a:blip r:embed="rId1"/>
        <a:srcRect/>
        <a:stretch>
          <a:fillRect/>
        </a:stretch>
      </xdr:blipFill>
      <xdr:spPr>
        <a:xfrm>
          <a:off x="2619375" y="28807410"/>
          <a:ext cx="0" cy="295275"/>
        </a:xfrm>
        <a:prstGeom prst="rect">
          <a:avLst/>
        </a:prstGeom>
        <a:noFill/>
        <a:ln w="9525">
          <a:noFill/>
          <a:miter lim="800000"/>
          <a:headEnd/>
          <a:tailEnd/>
        </a:ln>
      </xdr:spPr>
    </xdr:pic>
    <xdr:clientData/>
  </xdr:oneCellAnchor>
  <xdr:oneCellAnchor>
    <xdr:from>
      <xdr:col>1</xdr:col>
      <xdr:colOff>1933575</xdr:colOff>
      <xdr:row>160</xdr:row>
      <xdr:rowOff>9525</xdr:rowOff>
    </xdr:from>
    <xdr:ext cx="0" cy="295275"/>
    <xdr:pic>
      <xdr:nvPicPr>
        <xdr:cNvPr id="2533" name="ctl00_logoimage" descr="Danfoss Logo"/>
        <xdr:cNvPicPr>
          <a:picLocks noChangeAspect="1" noChangeArrowheads="1"/>
        </xdr:cNvPicPr>
      </xdr:nvPicPr>
      <xdr:blipFill>
        <a:blip r:embed="rId1"/>
        <a:srcRect/>
        <a:stretch>
          <a:fillRect/>
        </a:stretch>
      </xdr:blipFill>
      <xdr:spPr>
        <a:xfrm>
          <a:off x="2619375" y="28807410"/>
          <a:ext cx="0" cy="295275"/>
        </a:xfrm>
        <a:prstGeom prst="rect">
          <a:avLst/>
        </a:prstGeom>
        <a:noFill/>
        <a:ln w="9525">
          <a:noFill/>
          <a:miter lim="800000"/>
          <a:headEnd/>
          <a:tailEnd/>
        </a:ln>
      </xdr:spPr>
    </xdr:pic>
    <xdr:clientData/>
  </xdr:oneCellAnchor>
  <xdr:oneCellAnchor>
    <xdr:from>
      <xdr:col>1</xdr:col>
      <xdr:colOff>1933575</xdr:colOff>
      <xdr:row>160</xdr:row>
      <xdr:rowOff>9525</xdr:rowOff>
    </xdr:from>
    <xdr:ext cx="0" cy="295275"/>
    <xdr:pic>
      <xdr:nvPicPr>
        <xdr:cNvPr id="2534" name="ctl00_logoimage" descr="Danfoss Logo"/>
        <xdr:cNvPicPr>
          <a:picLocks noChangeAspect="1" noChangeArrowheads="1"/>
        </xdr:cNvPicPr>
      </xdr:nvPicPr>
      <xdr:blipFill>
        <a:blip r:embed="rId1"/>
        <a:srcRect/>
        <a:stretch>
          <a:fillRect/>
        </a:stretch>
      </xdr:blipFill>
      <xdr:spPr>
        <a:xfrm>
          <a:off x="2619375" y="28807410"/>
          <a:ext cx="0" cy="295275"/>
        </a:xfrm>
        <a:prstGeom prst="rect">
          <a:avLst/>
        </a:prstGeom>
        <a:noFill/>
        <a:ln w="9525">
          <a:noFill/>
          <a:miter lim="800000"/>
          <a:headEnd/>
          <a:tailEnd/>
        </a:ln>
      </xdr:spPr>
    </xdr:pic>
    <xdr:clientData/>
  </xdr:oneCellAnchor>
  <xdr:oneCellAnchor>
    <xdr:from>
      <xdr:col>1</xdr:col>
      <xdr:colOff>1933575</xdr:colOff>
      <xdr:row>160</xdr:row>
      <xdr:rowOff>9525</xdr:rowOff>
    </xdr:from>
    <xdr:ext cx="0" cy="295275"/>
    <xdr:pic>
      <xdr:nvPicPr>
        <xdr:cNvPr id="2535" name="ctl00_logoimage" descr="Danfoss Logo"/>
        <xdr:cNvPicPr>
          <a:picLocks noChangeAspect="1" noChangeArrowheads="1"/>
        </xdr:cNvPicPr>
      </xdr:nvPicPr>
      <xdr:blipFill>
        <a:blip r:embed="rId1"/>
        <a:srcRect/>
        <a:stretch>
          <a:fillRect/>
        </a:stretch>
      </xdr:blipFill>
      <xdr:spPr>
        <a:xfrm>
          <a:off x="2619375" y="28807410"/>
          <a:ext cx="0" cy="295275"/>
        </a:xfrm>
        <a:prstGeom prst="rect">
          <a:avLst/>
        </a:prstGeom>
        <a:noFill/>
        <a:ln w="9525">
          <a:noFill/>
          <a:miter lim="800000"/>
          <a:headEnd/>
          <a:tailEnd/>
        </a:ln>
      </xdr:spPr>
    </xdr:pic>
    <xdr:clientData/>
  </xdr:oneCellAnchor>
  <xdr:oneCellAnchor>
    <xdr:from>
      <xdr:col>1</xdr:col>
      <xdr:colOff>1933575</xdr:colOff>
      <xdr:row>161</xdr:row>
      <xdr:rowOff>9525</xdr:rowOff>
    </xdr:from>
    <xdr:ext cx="0" cy="295275"/>
    <xdr:pic>
      <xdr:nvPicPr>
        <xdr:cNvPr id="2536" name="ctl00_logoimage" descr="Danfoss Logo"/>
        <xdr:cNvPicPr>
          <a:picLocks noChangeAspect="1" noChangeArrowheads="1"/>
        </xdr:cNvPicPr>
      </xdr:nvPicPr>
      <xdr:blipFill>
        <a:blip r:embed="rId1"/>
        <a:srcRect/>
        <a:stretch>
          <a:fillRect/>
        </a:stretch>
      </xdr:blipFill>
      <xdr:spPr>
        <a:xfrm>
          <a:off x="2619375" y="29175710"/>
          <a:ext cx="0" cy="295275"/>
        </a:xfrm>
        <a:prstGeom prst="rect">
          <a:avLst/>
        </a:prstGeom>
        <a:noFill/>
        <a:ln w="9525">
          <a:noFill/>
          <a:miter lim="800000"/>
          <a:headEnd/>
          <a:tailEnd/>
        </a:ln>
      </xdr:spPr>
    </xdr:pic>
    <xdr:clientData/>
  </xdr:oneCellAnchor>
  <xdr:oneCellAnchor>
    <xdr:from>
      <xdr:col>1</xdr:col>
      <xdr:colOff>1933575</xdr:colOff>
      <xdr:row>161</xdr:row>
      <xdr:rowOff>9525</xdr:rowOff>
    </xdr:from>
    <xdr:ext cx="0" cy="295275"/>
    <xdr:pic>
      <xdr:nvPicPr>
        <xdr:cNvPr id="2537" name="ctl00_logoimage" descr="Danfoss Logo"/>
        <xdr:cNvPicPr>
          <a:picLocks noChangeAspect="1" noChangeArrowheads="1"/>
        </xdr:cNvPicPr>
      </xdr:nvPicPr>
      <xdr:blipFill>
        <a:blip r:embed="rId1"/>
        <a:srcRect/>
        <a:stretch>
          <a:fillRect/>
        </a:stretch>
      </xdr:blipFill>
      <xdr:spPr>
        <a:xfrm>
          <a:off x="2619375" y="29175710"/>
          <a:ext cx="0" cy="295275"/>
        </a:xfrm>
        <a:prstGeom prst="rect">
          <a:avLst/>
        </a:prstGeom>
        <a:noFill/>
        <a:ln w="9525">
          <a:noFill/>
          <a:miter lim="800000"/>
          <a:headEnd/>
          <a:tailEnd/>
        </a:ln>
      </xdr:spPr>
    </xdr:pic>
    <xdr:clientData/>
  </xdr:oneCellAnchor>
  <xdr:oneCellAnchor>
    <xdr:from>
      <xdr:col>1</xdr:col>
      <xdr:colOff>1933575</xdr:colOff>
      <xdr:row>161</xdr:row>
      <xdr:rowOff>9525</xdr:rowOff>
    </xdr:from>
    <xdr:ext cx="0" cy="295275"/>
    <xdr:pic>
      <xdr:nvPicPr>
        <xdr:cNvPr id="2538" name="ctl00_logoimage" descr="Danfoss Logo"/>
        <xdr:cNvPicPr>
          <a:picLocks noChangeAspect="1" noChangeArrowheads="1"/>
        </xdr:cNvPicPr>
      </xdr:nvPicPr>
      <xdr:blipFill>
        <a:blip r:embed="rId1"/>
        <a:srcRect/>
        <a:stretch>
          <a:fillRect/>
        </a:stretch>
      </xdr:blipFill>
      <xdr:spPr>
        <a:xfrm>
          <a:off x="2619375" y="29175710"/>
          <a:ext cx="0" cy="295275"/>
        </a:xfrm>
        <a:prstGeom prst="rect">
          <a:avLst/>
        </a:prstGeom>
        <a:noFill/>
        <a:ln w="9525">
          <a:noFill/>
          <a:miter lim="800000"/>
          <a:headEnd/>
          <a:tailEnd/>
        </a:ln>
      </xdr:spPr>
    </xdr:pic>
    <xdr:clientData/>
  </xdr:oneCellAnchor>
  <xdr:oneCellAnchor>
    <xdr:from>
      <xdr:col>1</xdr:col>
      <xdr:colOff>1933575</xdr:colOff>
      <xdr:row>161</xdr:row>
      <xdr:rowOff>9525</xdr:rowOff>
    </xdr:from>
    <xdr:ext cx="0" cy="295275"/>
    <xdr:pic>
      <xdr:nvPicPr>
        <xdr:cNvPr id="2539" name="ctl00_logoimage" descr="Danfoss Logo"/>
        <xdr:cNvPicPr>
          <a:picLocks noChangeAspect="1" noChangeArrowheads="1"/>
        </xdr:cNvPicPr>
      </xdr:nvPicPr>
      <xdr:blipFill>
        <a:blip r:embed="rId1"/>
        <a:srcRect/>
        <a:stretch>
          <a:fillRect/>
        </a:stretch>
      </xdr:blipFill>
      <xdr:spPr>
        <a:xfrm>
          <a:off x="2619375" y="29175710"/>
          <a:ext cx="0" cy="295275"/>
        </a:xfrm>
        <a:prstGeom prst="rect">
          <a:avLst/>
        </a:prstGeom>
        <a:noFill/>
        <a:ln w="9525">
          <a:noFill/>
          <a:miter lim="800000"/>
          <a:headEnd/>
          <a:tailEnd/>
        </a:ln>
      </xdr:spPr>
    </xdr:pic>
    <xdr:clientData/>
  </xdr:oneCellAnchor>
  <xdr:oneCellAnchor>
    <xdr:from>
      <xdr:col>1</xdr:col>
      <xdr:colOff>1933575</xdr:colOff>
      <xdr:row>162</xdr:row>
      <xdr:rowOff>9525</xdr:rowOff>
    </xdr:from>
    <xdr:ext cx="0" cy="295275"/>
    <xdr:pic>
      <xdr:nvPicPr>
        <xdr:cNvPr id="2540" name="ctl00_logoimage" descr="Danfoss Logo"/>
        <xdr:cNvPicPr>
          <a:picLocks noChangeAspect="1" noChangeArrowheads="1"/>
        </xdr:cNvPicPr>
      </xdr:nvPicPr>
      <xdr:blipFill>
        <a:blip r:embed="rId1"/>
        <a:srcRect/>
        <a:stretch>
          <a:fillRect/>
        </a:stretch>
      </xdr:blipFill>
      <xdr:spPr>
        <a:xfrm>
          <a:off x="2619375" y="29318585"/>
          <a:ext cx="0" cy="295275"/>
        </a:xfrm>
        <a:prstGeom prst="rect">
          <a:avLst/>
        </a:prstGeom>
        <a:noFill/>
        <a:ln w="9525">
          <a:noFill/>
          <a:miter lim="800000"/>
          <a:headEnd/>
          <a:tailEnd/>
        </a:ln>
      </xdr:spPr>
    </xdr:pic>
    <xdr:clientData/>
  </xdr:oneCellAnchor>
  <xdr:oneCellAnchor>
    <xdr:from>
      <xdr:col>1</xdr:col>
      <xdr:colOff>1933575</xdr:colOff>
      <xdr:row>162</xdr:row>
      <xdr:rowOff>9525</xdr:rowOff>
    </xdr:from>
    <xdr:ext cx="0" cy="295275"/>
    <xdr:pic>
      <xdr:nvPicPr>
        <xdr:cNvPr id="2541" name="ctl00_logoimage" descr="Danfoss Logo"/>
        <xdr:cNvPicPr>
          <a:picLocks noChangeAspect="1" noChangeArrowheads="1"/>
        </xdr:cNvPicPr>
      </xdr:nvPicPr>
      <xdr:blipFill>
        <a:blip r:embed="rId1"/>
        <a:srcRect/>
        <a:stretch>
          <a:fillRect/>
        </a:stretch>
      </xdr:blipFill>
      <xdr:spPr>
        <a:xfrm>
          <a:off x="2619375" y="29318585"/>
          <a:ext cx="0" cy="295275"/>
        </a:xfrm>
        <a:prstGeom prst="rect">
          <a:avLst/>
        </a:prstGeom>
        <a:noFill/>
        <a:ln w="9525">
          <a:noFill/>
          <a:miter lim="800000"/>
          <a:headEnd/>
          <a:tailEnd/>
        </a:ln>
      </xdr:spPr>
    </xdr:pic>
    <xdr:clientData/>
  </xdr:oneCellAnchor>
  <xdr:oneCellAnchor>
    <xdr:from>
      <xdr:col>1</xdr:col>
      <xdr:colOff>1933575</xdr:colOff>
      <xdr:row>162</xdr:row>
      <xdr:rowOff>9525</xdr:rowOff>
    </xdr:from>
    <xdr:ext cx="0" cy="295275"/>
    <xdr:pic>
      <xdr:nvPicPr>
        <xdr:cNvPr id="2542" name="ctl00_logoimage" descr="Danfoss Logo"/>
        <xdr:cNvPicPr>
          <a:picLocks noChangeAspect="1" noChangeArrowheads="1"/>
        </xdr:cNvPicPr>
      </xdr:nvPicPr>
      <xdr:blipFill>
        <a:blip r:embed="rId1"/>
        <a:srcRect/>
        <a:stretch>
          <a:fillRect/>
        </a:stretch>
      </xdr:blipFill>
      <xdr:spPr>
        <a:xfrm>
          <a:off x="2619375" y="29318585"/>
          <a:ext cx="0" cy="295275"/>
        </a:xfrm>
        <a:prstGeom prst="rect">
          <a:avLst/>
        </a:prstGeom>
        <a:noFill/>
        <a:ln w="9525">
          <a:noFill/>
          <a:miter lim="800000"/>
          <a:headEnd/>
          <a:tailEnd/>
        </a:ln>
      </xdr:spPr>
    </xdr:pic>
    <xdr:clientData/>
  </xdr:oneCellAnchor>
  <xdr:oneCellAnchor>
    <xdr:from>
      <xdr:col>1</xdr:col>
      <xdr:colOff>1933575</xdr:colOff>
      <xdr:row>162</xdr:row>
      <xdr:rowOff>9525</xdr:rowOff>
    </xdr:from>
    <xdr:ext cx="0" cy="295275"/>
    <xdr:pic>
      <xdr:nvPicPr>
        <xdr:cNvPr id="2543" name="ctl00_logoimage" descr="Danfoss Logo"/>
        <xdr:cNvPicPr>
          <a:picLocks noChangeAspect="1" noChangeArrowheads="1"/>
        </xdr:cNvPicPr>
      </xdr:nvPicPr>
      <xdr:blipFill>
        <a:blip r:embed="rId1"/>
        <a:srcRect/>
        <a:stretch>
          <a:fillRect/>
        </a:stretch>
      </xdr:blipFill>
      <xdr:spPr>
        <a:xfrm>
          <a:off x="2619375" y="29318585"/>
          <a:ext cx="0" cy="295275"/>
        </a:xfrm>
        <a:prstGeom prst="rect">
          <a:avLst/>
        </a:prstGeom>
        <a:noFill/>
        <a:ln w="9525">
          <a:noFill/>
          <a:miter lim="800000"/>
          <a:headEnd/>
          <a:tailEnd/>
        </a:ln>
      </xdr:spPr>
    </xdr:pic>
    <xdr:clientData/>
  </xdr:oneCellAnchor>
  <xdr:oneCellAnchor>
    <xdr:from>
      <xdr:col>1</xdr:col>
      <xdr:colOff>1933575</xdr:colOff>
      <xdr:row>163</xdr:row>
      <xdr:rowOff>9525</xdr:rowOff>
    </xdr:from>
    <xdr:ext cx="0" cy="295275"/>
    <xdr:pic>
      <xdr:nvPicPr>
        <xdr:cNvPr id="2544" name="ctl00_logoimage" descr="Danfoss Logo"/>
        <xdr:cNvPicPr>
          <a:picLocks noChangeAspect="1" noChangeArrowheads="1"/>
        </xdr:cNvPicPr>
      </xdr:nvPicPr>
      <xdr:blipFill>
        <a:blip r:embed="rId1"/>
        <a:srcRect/>
        <a:stretch>
          <a:fillRect/>
        </a:stretch>
      </xdr:blipFill>
      <xdr:spPr>
        <a:xfrm>
          <a:off x="2619375" y="29461460"/>
          <a:ext cx="0" cy="295275"/>
        </a:xfrm>
        <a:prstGeom prst="rect">
          <a:avLst/>
        </a:prstGeom>
        <a:noFill/>
        <a:ln w="9525">
          <a:noFill/>
          <a:miter lim="800000"/>
          <a:headEnd/>
          <a:tailEnd/>
        </a:ln>
      </xdr:spPr>
    </xdr:pic>
    <xdr:clientData/>
  </xdr:oneCellAnchor>
  <xdr:oneCellAnchor>
    <xdr:from>
      <xdr:col>1</xdr:col>
      <xdr:colOff>1933575</xdr:colOff>
      <xdr:row>163</xdr:row>
      <xdr:rowOff>9525</xdr:rowOff>
    </xdr:from>
    <xdr:ext cx="0" cy="295275"/>
    <xdr:pic>
      <xdr:nvPicPr>
        <xdr:cNvPr id="2545" name="ctl00_logoimage" descr="Danfoss Logo"/>
        <xdr:cNvPicPr>
          <a:picLocks noChangeAspect="1" noChangeArrowheads="1"/>
        </xdr:cNvPicPr>
      </xdr:nvPicPr>
      <xdr:blipFill>
        <a:blip r:embed="rId1"/>
        <a:srcRect/>
        <a:stretch>
          <a:fillRect/>
        </a:stretch>
      </xdr:blipFill>
      <xdr:spPr>
        <a:xfrm>
          <a:off x="2619375" y="29461460"/>
          <a:ext cx="0" cy="295275"/>
        </a:xfrm>
        <a:prstGeom prst="rect">
          <a:avLst/>
        </a:prstGeom>
        <a:noFill/>
        <a:ln w="9525">
          <a:noFill/>
          <a:miter lim="800000"/>
          <a:headEnd/>
          <a:tailEnd/>
        </a:ln>
      </xdr:spPr>
    </xdr:pic>
    <xdr:clientData/>
  </xdr:oneCellAnchor>
  <xdr:oneCellAnchor>
    <xdr:from>
      <xdr:col>1</xdr:col>
      <xdr:colOff>1933575</xdr:colOff>
      <xdr:row>163</xdr:row>
      <xdr:rowOff>9525</xdr:rowOff>
    </xdr:from>
    <xdr:ext cx="0" cy="295275"/>
    <xdr:pic>
      <xdr:nvPicPr>
        <xdr:cNvPr id="2546" name="ctl00_logoimage" descr="Danfoss Logo"/>
        <xdr:cNvPicPr>
          <a:picLocks noChangeAspect="1" noChangeArrowheads="1"/>
        </xdr:cNvPicPr>
      </xdr:nvPicPr>
      <xdr:blipFill>
        <a:blip r:embed="rId1"/>
        <a:srcRect/>
        <a:stretch>
          <a:fillRect/>
        </a:stretch>
      </xdr:blipFill>
      <xdr:spPr>
        <a:xfrm>
          <a:off x="2619375" y="29461460"/>
          <a:ext cx="0" cy="295275"/>
        </a:xfrm>
        <a:prstGeom prst="rect">
          <a:avLst/>
        </a:prstGeom>
        <a:noFill/>
        <a:ln w="9525">
          <a:noFill/>
          <a:miter lim="800000"/>
          <a:headEnd/>
          <a:tailEnd/>
        </a:ln>
      </xdr:spPr>
    </xdr:pic>
    <xdr:clientData/>
  </xdr:oneCellAnchor>
  <xdr:oneCellAnchor>
    <xdr:from>
      <xdr:col>1</xdr:col>
      <xdr:colOff>1933575</xdr:colOff>
      <xdr:row>163</xdr:row>
      <xdr:rowOff>9525</xdr:rowOff>
    </xdr:from>
    <xdr:ext cx="0" cy="295275"/>
    <xdr:pic>
      <xdr:nvPicPr>
        <xdr:cNvPr id="2547" name="ctl00_logoimage" descr="Danfoss Logo"/>
        <xdr:cNvPicPr>
          <a:picLocks noChangeAspect="1" noChangeArrowheads="1"/>
        </xdr:cNvPicPr>
      </xdr:nvPicPr>
      <xdr:blipFill>
        <a:blip r:embed="rId1"/>
        <a:srcRect/>
        <a:stretch>
          <a:fillRect/>
        </a:stretch>
      </xdr:blipFill>
      <xdr:spPr>
        <a:xfrm>
          <a:off x="2619375" y="29461460"/>
          <a:ext cx="0" cy="295275"/>
        </a:xfrm>
        <a:prstGeom prst="rect">
          <a:avLst/>
        </a:prstGeom>
        <a:noFill/>
        <a:ln w="9525">
          <a:noFill/>
          <a:miter lim="800000"/>
          <a:headEnd/>
          <a:tailEnd/>
        </a:ln>
      </xdr:spPr>
    </xdr:pic>
    <xdr:clientData/>
  </xdr:oneCellAnchor>
  <xdr:oneCellAnchor>
    <xdr:from>
      <xdr:col>1</xdr:col>
      <xdr:colOff>1933575</xdr:colOff>
      <xdr:row>164</xdr:row>
      <xdr:rowOff>9525</xdr:rowOff>
    </xdr:from>
    <xdr:ext cx="0" cy="295275"/>
    <xdr:pic>
      <xdr:nvPicPr>
        <xdr:cNvPr id="2548" name="ctl00_logoimage" descr="Danfoss Logo"/>
        <xdr:cNvPicPr>
          <a:picLocks noChangeAspect="1" noChangeArrowheads="1"/>
        </xdr:cNvPicPr>
      </xdr:nvPicPr>
      <xdr:blipFill>
        <a:blip r:embed="rId1"/>
        <a:srcRect/>
        <a:stretch>
          <a:fillRect/>
        </a:stretch>
      </xdr:blipFill>
      <xdr:spPr>
        <a:xfrm>
          <a:off x="2619375" y="30172660"/>
          <a:ext cx="0" cy="295275"/>
        </a:xfrm>
        <a:prstGeom prst="rect">
          <a:avLst/>
        </a:prstGeom>
        <a:noFill/>
        <a:ln w="9525">
          <a:noFill/>
          <a:miter lim="800000"/>
          <a:headEnd/>
          <a:tailEnd/>
        </a:ln>
      </xdr:spPr>
    </xdr:pic>
    <xdr:clientData/>
  </xdr:oneCellAnchor>
  <xdr:oneCellAnchor>
    <xdr:from>
      <xdr:col>1</xdr:col>
      <xdr:colOff>1933575</xdr:colOff>
      <xdr:row>164</xdr:row>
      <xdr:rowOff>9525</xdr:rowOff>
    </xdr:from>
    <xdr:ext cx="0" cy="295275"/>
    <xdr:pic>
      <xdr:nvPicPr>
        <xdr:cNvPr id="2549" name="ctl00_logoimage" descr="Danfoss Logo"/>
        <xdr:cNvPicPr>
          <a:picLocks noChangeAspect="1" noChangeArrowheads="1"/>
        </xdr:cNvPicPr>
      </xdr:nvPicPr>
      <xdr:blipFill>
        <a:blip r:embed="rId1"/>
        <a:srcRect/>
        <a:stretch>
          <a:fillRect/>
        </a:stretch>
      </xdr:blipFill>
      <xdr:spPr>
        <a:xfrm>
          <a:off x="2619375" y="30172660"/>
          <a:ext cx="0" cy="295275"/>
        </a:xfrm>
        <a:prstGeom prst="rect">
          <a:avLst/>
        </a:prstGeom>
        <a:noFill/>
        <a:ln w="9525">
          <a:noFill/>
          <a:miter lim="800000"/>
          <a:headEnd/>
          <a:tailEnd/>
        </a:ln>
      </xdr:spPr>
    </xdr:pic>
    <xdr:clientData/>
  </xdr:oneCellAnchor>
  <xdr:oneCellAnchor>
    <xdr:from>
      <xdr:col>1</xdr:col>
      <xdr:colOff>1933575</xdr:colOff>
      <xdr:row>164</xdr:row>
      <xdr:rowOff>9525</xdr:rowOff>
    </xdr:from>
    <xdr:ext cx="0" cy="295275"/>
    <xdr:pic>
      <xdr:nvPicPr>
        <xdr:cNvPr id="2550" name="ctl00_logoimage" descr="Danfoss Logo"/>
        <xdr:cNvPicPr>
          <a:picLocks noChangeAspect="1" noChangeArrowheads="1"/>
        </xdr:cNvPicPr>
      </xdr:nvPicPr>
      <xdr:blipFill>
        <a:blip r:embed="rId1"/>
        <a:srcRect/>
        <a:stretch>
          <a:fillRect/>
        </a:stretch>
      </xdr:blipFill>
      <xdr:spPr>
        <a:xfrm>
          <a:off x="2619375" y="30172660"/>
          <a:ext cx="0" cy="295275"/>
        </a:xfrm>
        <a:prstGeom prst="rect">
          <a:avLst/>
        </a:prstGeom>
        <a:noFill/>
        <a:ln w="9525">
          <a:noFill/>
          <a:miter lim="800000"/>
          <a:headEnd/>
          <a:tailEnd/>
        </a:ln>
      </xdr:spPr>
    </xdr:pic>
    <xdr:clientData/>
  </xdr:oneCellAnchor>
  <xdr:oneCellAnchor>
    <xdr:from>
      <xdr:col>1</xdr:col>
      <xdr:colOff>1933575</xdr:colOff>
      <xdr:row>164</xdr:row>
      <xdr:rowOff>9525</xdr:rowOff>
    </xdr:from>
    <xdr:ext cx="0" cy="295275"/>
    <xdr:pic>
      <xdr:nvPicPr>
        <xdr:cNvPr id="2551" name="ctl00_logoimage" descr="Danfoss Logo"/>
        <xdr:cNvPicPr>
          <a:picLocks noChangeAspect="1" noChangeArrowheads="1"/>
        </xdr:cNvPicPr>
      </xdr:nvPicPr>
      <xdr:blipFill>
        <a:blip r:embed="rId1"/>
        <a:srcRect/>
        <a:stretch>
          <a:fillRect/>
        </a:stretch>
      </xdr:blipFill>
      <xdr:spPr>
        <a:xfrm>
          <a:off x="2619375" y="30172660"/>
          <a:ext cx="0" cy="295275"/>
        </a:xfrm>
        <a:prstGeom prst="rect">
          <a:avLst/>
        </a:prstGeom>
        <a:noFill/>
        <a:ln w="9525">
          <a:noFill/>
          <a:miter lim="800000"/>
          <a:headEnd/>
          <a:tailEnd/>
        </a:ln>
      </xdr:spPr>
    </xdr:pic>
    <xdr:clientData/>
  </xdr:oneCellAnchor>
  <xdr:oneCellAnchor>
    <xdr:from>
      <xdr:col>1</xdr:col>
      <xdr:colOff>1933575</xdr:colOff>
      <xdr:row>166</xdr:row>
      <xdr:rowOff>9525</xdr:rowOff>
    </xdr:from>
    <xdr:ext cx="0" cy="295275"/>
    <xdr:pic>
      <xdr:nvPicPr>
        <xdr:cNvPr id="2552" name="ctl00_logoimage" descr="Danfoss Logo"/>
        <xdr:cNvPicPr>
          <a:picLocks noChangeAspect="1" noChangeArrowheads="1"/>
        </xdr:cNvPicPr>
      </xdr:nvPicPr>
      <xdr:blipFill>
        <a:blip r:embed="rId1"/>
        <a:srcRect/>
        <a:stretch>
          <a:fillRect/>
        </a:stretch>
      </xdr:blipFill>
      <xdr:spPr>
        <a:xfrm>
          <a:off x="2619375" y="30458410"/>
          <a:ext cx="0" cy="295275"/>
        </a:xfrm>
        <a:prstGeom prst="rect">
          <a:avLst/>
        </a:prstGeom>
        <a:noFill/>
        <a:ln w="9525">
          <a:noFill/>
          <a:miter lim="800000"/>
          <a:headEnd/>
          <a:tailEnd/>
        </a:ln>
      </xdr:spPr>
    </xdr:pic>
    <xdr:clientData/>
  </xdr:oneCellAnchor>
  <xdr:oneCellAnchor>
    <xdr:from>
      <xdr:col>1</xdr:col>
      <xdr:colOff>1933575</xdr:colOff>
      <xdr:row>166</xdr:row>
      <xdr:rowOff>9525</xdr:rowOff>
    </xdr:from>
    <xdr:ext cx="0" cy="295275"/>
    <xdr:pic>
      <xdr:nvPicPr>
        <xdr:cNvPr id="2553" name="ctl00_logoimage" descr="Danfoss Logo"/>
        <xdr:cNvPicPr>
          <a:picLocks noChangeAspect="1" noChangeArrowheads="1"/>
        </xdr:cNvPicPr>
      </xdr:nvPicPr>
      <xdr:blipFill>
        <a:blip r:embed="rId1"/>
        <a:srcRect/>
        <a:stretch>
          <a:fillRect/>
        </a:stretch>
      </xdr:blipFill>
      <xdr:spPr>
        <a:xfrm>
          <a:off x="2619375" y="30458410"/>
          <a:ext cx="0" cy="295275"/>
        </a:xfrm>
        <a:prstGeom prst="rect">
          <a:avLst/>
        </a:prstGeom>
        <a:noFill/>
        <a:ln w="9525">
          <a:noFill/>
          <a:miter lim="800000"/>
          <a:headEnd/>
          <a:tailEnd/>
        </a:ln>
      </xdr:spPr>
    </xdr:pic>
    <xdr:clientData/>
  </xdr:oneCellAnchor>
  <xdr:oneCellAnchor>
    <xdr:from>
      <xdr:col>1</xdr:col>
      <xdr:colOff>1933575</xdr:colOff>
      <xdr:row>166</xdr:row>
      <xdr:rowOff>9525</xdr:rowOff>
    </xdr:from>
    <xdr:ext cx="0" cy="295275"/>
    <xdr:pic>
      <xdr:nvPicPr>
        <xdr:cNvPr id="2554" name="ctl00_logoimage" descr="Danfoss Logo"/>
        <xdr:cNvPicPr>
          <a:picLocks noChangeAspect="1" noChangeArrowheads="1"/>
        </xdr:cNvPicPr>
      </xdr:nvPicPr>
      <xdr:blipFill>
        <a:blip r:embed="rId1"/>
        <a:srcRect/>
        <a:stretch>
          <a:fillRect/>
        </a:stretch>
      </xdr:blipFill>
      <xdr:spPr>
        <a:xfrm>
          <a:off x="2619375" y="30458410"/>
          <a:ext cx="0" cy="295275"/>
        </a:xfrm>
        <a:prstGeom prst="rect">
          <a:avLst/>
        </a:prstGeom>
        <a:noFill/>
        <a:ln w="9525">
          <a:noFill/>
          <a:miter lim="800000"/>
          <a:headEnd/>
          <a:tailEnd/>
        </a:ln>
      </xdr:spPr>
    </xdr:pic>
    <xdr:clientData/>
  </xdr:oneCellAnchor>
  <xdr:oneCellAnchor>
    <xdr:from>
      <xdr:col>1</xdr:col>
      <xdr:colOff>1933575</xdr:colOff>
      <xdr:row>166</xdr:row>
      <xdr:rowOff>9525</xdr:rowOff>
    </xdr:from>
    <xdr:ext cx="0" cy="295275"/>
    <xdr:pic>
      <xdr:nvPicPr>
        <xdr:cNvPr id="2555" name="ctl00_logoimage" descr="Danfoss Logo"/>
        <xdr:cNvPicPr>
          <a:picLocks noChangeAspect="1" noChangeArrowheads="1"/>
        </xdr:cNvPicPr>
      </xdr:nvPicPr>
      <xdr:blipFill>
        <a:blip r:embed="rId1"/>
        <a:srcRect/>
        <a:stretch>
          <a:fillRect/>
        </a:stretch>
      </xdr:blipFill>
      <xdr:spPr>
        <a:xfrm>
          <a:off x="2619375" y="30458410"/>
          <a:ext cx="0" cy="295275"/>
        </a:xfrm>
        <a:prstGeom prst="rect">
          <a:avLst/>
        </a:prstGeom>
        <a:noFill/>
        <a:ln w="9525">
          <a:noFill/>
          <a:miter lim="800000"/>
          <a:headEnd/>
          <a:tailEnd/>
        </a:ln>
      </xdr:spPr>
    </xdr:pic>
    <xdr:clientData/>
  </xdr:oneCellAnchor>
  <xdr:oneCellAnchor>
    <xdr:from>
      <xdr:col>1</xdr:col>
      <xdr:colOff>1933575</xdr:colOff>
      <xdr:row>168</xdr:row>
      <xdr:rowOff>9525</xdr:rowOff>
    </xdr:from>
    <xdr:ext cx="0" cy="295275"/>
    <xdr:pic>
      <xdr:nvPicPr>
        <xdr:cNvPr id="2556" name="ctl00_logoimage" descr="Danfoss Logo"/>
        <xdr:cNvPicPr>
          <a:picLocks noChangeAspect="1" noChangeArrowheads="1"/>
        </xdr:cNvPicPr>
      </xdr:nvPicPr>
      <xdr:blipFill>
        <a:blip r:embed="rId1"/>
        <a:srcRect/>
        <a:stretch>
          <a:fillRect/>
        </a:stretch>
      </xdr:blipFill>
      <xdr:spPr>
        <a:xfrm>
          <a:off x="2619375" y="30744160"/>
          <a:ext cx="0" cy="295275"/>
        </a:xfrm>
        <a:prstGeom prst="rect">
          <a:avLst/>
        </a:prstGeom>
        <a:noFill/>
        <a:ln w="9525">
          <a:noFill/>
          <a:miter lim="800000"/>
          <a:headEnd/>
          <a:tailEnd/>
        </a:ln>
      </xdr:spPr>
    </xdr:pic>
    <xdr:clientData/>
  </xdr:oneCellAnchor>
  <xdr:oneCellAnchor>
    <xdr:from>
      <xdr:col>1</xdr:col>
      <xdr:colOff>1933575</xdr:colOff>
      <xdr:row>168</xdr:row>
      <xdr:rowOff>9525</xdr:rowOff>
    </xdr:from>
    <xdr:ext cx="0" cy="295275"/>
    <xdr:pic>
      <xdr:nvPicPr>
        <xdr:cNvPr id="2557" name="ctl00_logoimage" descr="Danfoss Logo"/>
        <xdr:cNvPicPr>
          <a:picLocks noChangeAspect="1" noChangeArrowheads="1"/>
        </xdr:cNvPicPr>
      </xdr:nvPicPr>
      <xdr:blipFill>
        <a:blip r:embed="rId1"/>
        <a:srcRect/>
        <a:stretch>
          <a:fillRect/>
        </a:stretch>
      </xdr:blipFill>
      <xdr:spPr>
        <a:xfrm>
          <a:off x="2619375" y="30744160"/>
          <a:ext cx="0" cy="295275"/>
        </a:xfrm>
        <a:prstGeom prst="rect">
          <a:avLst/>
        </a:prstGeom>
        <a:noFill/>
        <a:ln w="9525">
          <a:noFill/>
          <a:miter lim="800000"/>
          <a:headEnd/>
          <a:tailEnd/>
        </a:ln>
      </xdr:spPr>
    </xdr:pic>
    <xdr:clientData/>
  </xdr:oneCellAnchor>
  <xdr:oneCellAnchor>
    <xdr:from>
      <xdr:col>1</xdr:col>
      <xdr:colOff>1933575</xdr:colOff>
      <xdr:row>168</xdr:row>
      <xdr:rowOff>9525</xdr:rowOff>
    </xdr:from>
    <xdr:ext cx="0" cy="295275"/>
    <xdr:pic>
      <xdr:nvPicPr>
        <xdr:cNvPr id="2558" name="ctl00_logoimage" descr="Danfoss Logo"/>
        <xdr:cNvPicPr>
          <a:picLocks noChangeAspect="1" noChangeArrowheads="1"/>
        </xdr:cNvPicPr>
      </xdr:nvPicPr>
      <xdr:blipFill>
        <a:blip r:embed="rId1"/>
        <a:srcRect/>
        <a:stretch>
          <a:fillRect/>
        </a:stretch>
      </xdr:blipFill>
      <xdr:spPr>
        <a:xfrm>
          <a:off x="2619375" y="30744160"/>
          <a:ext cx="0" cy="295275"/>
        </a:xfrm>
        <a:prstGeom prst="rect">
          <a:avLst/>
        </a:prstGeom>
        <a:noFill/>
        <a:ln w="9525">
          <a:noFill/>
          <a:miter lim="800000"/>
          <a:headEnd/>
          <a:tailEnd/>
        </a:ln>
      </xdr:spPr>
    </xdr:pic>
    <xdr:clientData/>
  </xdr:oneCellAnchor>
  <xdr:oneCellAnchor>
    <xdr:from>
      <xdr:col>1</xdr:col>
      <xdr:colOff>1933575</xdr:colOff>
      <xdr:row>168</xdr:row>
      <xdr:rowOff>9525</xdr:rowOff>
    </xdr:from>
    <xdr:ext cx="0" cy="295275"/>
    <xdr:pic>
      <xdr:nvPicPr>
        <xdr:cNvPr id="2559" name="ctl00_logoimage" descr="Danfoss Logo"/>
        <xdr:cNvPicPr>
          <a:picLocks noChangeAspect="1" noChangeArrowheads="1"/>
        </xdr:cNvPicPr>
      </xdr:nvPicPr>
      <xdr:blipFill>
        <a:blip r:embed="rId1"/>
        <a:srcRect/>
        <a:stretch>
          <a:fillRect/>
        </a:stretch>
      </xdr:blipFill>
      <xdr:spPr>
        <a:xfrm>
          <a:off x="2619375" y="30744160"/>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60"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61"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62"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63"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64"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65"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66"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67"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68"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69"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70"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71"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72"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73"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74"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75"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76"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77"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78"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79"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80"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81"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82"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0</xdr:rowOff>
    </xdr:from>
    <xdr:ext cx="0" cy="295275"/>
    <xdr:pic>
      <xdr:nvPicPr>
        <xdr:cNvPr id="2583" name="ctl00_logoimage" descr="Danfoss Logo"/>
        <xdr:cNvPicPr>
          <a:picLocks noChangeAspect="1" noChangeArrowheads="1"/>
        </xdr:cNvPicPr>
      </xdr:nvPicPr>
      <xdr:blipFill>
        <a:blip r:embed="rId1"/>
        <a:srcRect/>
        <a:stretch>
          <a:fillRect/>
        </a:stretch>
      </xdr:blipFill>
      <xdr:spPr>
        <a:xfrm>
          <a:off x="2619375" y="32284035"/>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2584"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2585"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2586"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2587"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2588"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2589"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2590"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2591"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2592"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2593"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2594"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170</xdr:row>
      <xdr:rowOff>9525</xdr:rowOff>
    </xdr:from>
    <xdr:ext cx="0" cy="295275"/>
    <xdr:pic>
      <xdr:nvPicPr>
        <xdr:cNvPr id="2595" name="ctl00_logoimage" descr="Danfoss Logo"/>
        <xdr:cNvPicPr>
          <a:picLocks noChangeAspect="1" noChangeArrowheads="1"/>
        </xdr:cNvPicPr>
      </xdr:nvPicPr>
      <xdr:blipFill>
        <a:blip r:embed="rId1"/>
        <a:srcRect/>
        <a:stretch>
          <a:fillRect/>
        </a:stretch>
      </xdr:blipFill>
      <xdr:spPr>
        <a:xfrm>
          <a:off x="2619375" y="32293560"/>
          <a:ext cx="0" cy="295275"/>
        </a:xfrm>
        <a:prstGeom prst="rect">
          <a:avLst/>
        </a:prstGeom>
        <a:noFill/>
        <a:ln w="9525">
          <a:noFill/>
          <a:miter lim="800000"/>
          <a:headEnd/>
          <a:tailEnd/>
        </a:ln>
      </xdr:spPr>
    </xdr:pic>
    <xdr:clientData/>
  </xdr:oneCellAnchor>
  <xdr:oneCellAnchor>
    <xdr:from>
      <xdr:col>1</xdr:col>
      <xdr:colOff>1933575</xdr:colOff>
      <xdr:row>171</xdr:row>
      <xdr:rowOff>9525</xdr:rowOff>
    </xdr:from>
    <xdr:ext cx="0" cy="295275"/>
    <xdr:pic>
      <xdr:nvPicPr>
        <xdr:cNvPr id="2596" name="ctl00_logoimage" descr="Danfoss Logo"/>
        <xdr:cNvPicPr>
          <a:picLocks noChangeAspect="1" noChangeArrowheads="1"/>
        </xdr:cNvPicPr>
      </xdr:nvPicPr>
      <xdr:blipFill>
        <a:blip r:embed="rId1"/>
        <a:srcRect/>
        <a:stretch>
          <a:fillRect/>
        </a:stretch>
      </xdr:blipFill>
      <xdr:spPr>
        <a:xfrm>
          <a:off x="2619375" y="32436435"/>
          <a:ext cx="0" cy="295275"/>
        </a:xfrm>
        <a:prstGeom prst="rect">
          <a:avLst/>
        </a:prstGeom>
        <a:noFill/>
        <a:ln w="9525">
          <a:noFill/>
          <a:miter lim="800000"/>
          <a:headEnd/>
          <a:tailEnd/>
        </a:ln>
      </xdr:spPr>
    </xdr:pic>
    <xdr:clientData/>
  </xdr:oneCellAnchor>
  <xdr:oneCellAnchor>
    <xdr:from>
      <xdr:col>1</xdr:col>
      <xdr:colOff>1933575</xdr:colOff>
      <xdr:row>171</xdr:row>
      <xdr:rowOff>9525</xdr:rowOff>
    </xdr:from>
    <xdr:ext cx="0" cy="295275"/>
    <xdr:pic>
      <xdr:nvPicPr>
        <xdr:cNvPr id="2597" name="ctl00_logoimage" descr="Danfoss Logo"/>
        <xdr:cNvPicPr>
          <a:picLocks noChangeAspect="1" noChangeArrowheads="1"/>
        </xdr:cNvPicPr>
      </xdr:nvPicPr>
      <xdr:blipFill>
        <a:blip r:embed="rId1"/>
        <a:srcRect/>
        <a:stretch>
          <a:fillRect/>
        </a:stretch>
      </xdr:blipFill>
      <xdr:spPr>
        <a:xfrm>
          <a:off x="2619375" y="32436435"/>
          <a:ext cx="0" cy="295275"/>
        </a:xfrm>
        <a:prstGeom prst="rect">
          <a:avLst/>
        </a:prstGeom>
        <a:noFill/>
        <a:ln w="9525">
          <a:noFill/>
          <a:miter lim="800000"/>
          <a:headEnd/>
          <a:tailEnd/>
        </a:ln>
      </xdr:spPr>
    </xdr:pic>
    <xdr:clientData/>
  </xdr:oneCellAnchor>
  <xdr:oneCellAnchor>
    <xdr:from>
      <xdr:col>1</xdr:col>
      <xdr:colOff>1933575</xdr:colOff>
      <xdr:row>171</xdr:row>
      <xdr:rowOff>9525</xdr:rowOff>
    </xdr:from>
    <xdr:ext cx="0" cy="295275"/>
    <xdr:pic>
      <xdr:nvPicPr>
        <xdr:cNvPr id="2598" name="ctl00_logoimage" descr="Danfoss Logo"/>
        <xdr:cNvPicPr>
          <a:picLocks noChangeAspect="1" noChangeArrowheads="1"/>
        </xdr:cNvPicPr>
      </xdr:nvPicPr>
      <xdr:blipFill>
        <a:blip r:embed="rId1"/>
        <a:srcRect/>
        <a:stretch>
          <a:fillRect/>
        </a:stretch>
      </xdr:blipFill>
      <xdr:spPr>
        <a:xfrm>
          <a:off x="2619375" y="32436435"/>
          <a:ext cx="0" cy="295275"/>
        </a:xfrm>
        <a:prstGeom prst="rect">
          <a:avLst/>
        </a:prstGeom>
        <a:noFill/>
        <a:ln w="9525">
          <a:noFill/>
          <a:miter lim="800000"/>
          <a:headEnd/>
          <a:tailEnd/>
        </a:ln>
      </xdr:spPr>
    </xdr:pic>
    <xdr:clientData/>
  </xdr:oneCellAnchor>
  <xdr:oneCellAnchor>
    <xdr:from>
      <xdr:col>1</xdr:col>
      <xdr:colOff>1933575</xdr:colOff>
      <xdr:row>171</xdr:row>
      <xdr:rowOff>9525</xdr:rowOff>
    </xdr:from>
    <xdr:ext cx="0" cy="295275"/>
    <xdr:pic>
      <xdr:nvPicPr>
        <xdr:cNvPr id="2599" name="ctl00_logoimage" descr="Danfoss Logo"/>
        <xdr:cNvPicPr>
          <a:picLocks noChangeAspect="1" noChangeArrowheads="1"/>
        </xdr:cNvPicPr>
      </xdr:nvPicPr>
      <xdr:blipFill>
        <a:blip r:embed="rId1"/>
        <a:srcRect/>
        <a:stretch>
          <a:fillRect/>
        </a:stretch>
      </xdr:blipFill>
      <xdr:spPr>
        <a:xfrm>
          <a:off x="2619375" y="32436435"/>
          <a:ext cx="0" cy="295275"/>
        </a:xfrm>
        <a:prstGeom prst="rect">
          <a:avLst/>
        </a:prstGeom>
        <a:noFill/>
        <a:ln w="9525">
          <a:noFill/>
          <a:miter lim="800000"/>
          <a:headEnd/>
          <a:tailEnd/>
        </a:ln>
      </xdr:spPr>
    </xdr:pic>
    <xdr:clientData/>
  </xdr:oneCellAnchor>
  <xdr:oneCellAnchor>
    <xdr:from>
      <xdr:col>1</xdr:col>
      <xdr:colOff>1933575</xdr:colOff>
      <xdr:row>172</xdr:row>
      <xdr:rowOff>9525</xdr:rowOff>
    </xdr:from>
    <xdr:ext cx="0" cy="295275"/>
    <xdr:pic>
      <xdr:nvPicPr>
        <xdr:cNvPr id="2600" name="ctl00_logoimage" descr="Danfoss Logo"/>
        <xdr:cNvPicPr>
          <a:picLocks noChangeAspect="1" noChangeArrowheads="1"/>
        </xdr:cNvPicPr>
      </xdr:nvPicPr>
      <xdr:blipFill>
        <a:blip r:embed="rId1"/>
        <a:srcRect/>
        <a:stretch>
          <a:fillRect/>
        </a:stretch>
      </xdr:blipFill>
      <xdr:spPr>
        <a:xfrm>
          <a:off x="2619375" y="32579310"/>
          <a:ext cx="0" cy="295275"/>
        </a:xfrm>
        <a:prstGeom prst="rect">
          <a:avLst/>
        </a:prstGeom>
        <a:noFill/>
        <a:ln w="9525">
          <a:noFill/>
          <a:miter lim="800000"/>
          <a:headEnd/>
          <a:tailEnd/>
        </a:ln>
      </xdr:spPr>
    </xdr:pic>
    <xdr:clientData/>
  </xdr:oneCellAnchor>
  <xdr:oneCellAnchor>
    <xdr:from>
      <xdr:col>1</xdr:col>
      <xdr:colOff>1933575</xdr:colOff>
      <xdr:row>172</xdr:row>
      <xdr:rowOff>9525</xdr:rowOff>
    </xdr:from>
    <xdr:ext cx="0" cy="295275"/>
    <xdr:pic>
      <xdr:nvPicPr>
        <xdr:cNvPr id="2601" name="ctl00_logoimage" descr="Danfoss Logo"/>
        <xdr:cNvPicPr>
          <a:picLocks noChangeAspect="1" noChangeArrowheads="1"/>
        </xdr:cNvPicPr>
      </xdr:nvPicPr>
      <xdr:blipFill>
        <a:blip r:embed="rId1"/>
        <a:srcRect/>
        <a:stretch>
          <a:fillRect/>
        </a:stretch>
      </xdr:blipFill>
      <xdr:spPr>
        <a:xfrm>
          <a:off x="2619375" y="32579310"/>
          <a:ext cx="0" cy="295275"/>
        </a:xfrm>
        <a:prstGeom prst="rect">
          <a:avLst/>
        </a:prstGeom>
        <a:noFill/>
        <a:ln w="9525">
          <a:noFill/>
          <a:miter lim="800000"/>
          <a:headEnd/>
          <a:tailEnd/>
        </a:ln>
      </xdr:spPr>
    </xdr:pic>
    <xdr:clientData/>
  </xdr:oneCellAnchor>
  <xdr:oneCellAnchor>
    <xdr:from>
      <xdr:col>1</xdr:col>
      <xdr:colOff>1933575</xdr:colOff>
      <xdr:row>172</xdr:row>
      <xdr:rowOff>9525</xdr:rowOff>
    </xdr:from>
    <xdr:ext cx="0" cy="295275"/>
    <xdr:pic>
      <xdr:nvPicPr>
        <xdr:cNvPr id="2602" name="ctl00_logoimage" descr="Danfoss Logo"/>
        <xdr:cNvPicPr>
          <a:picLocks noChangeAspect="1" noChangeArrowheads="1"/>
        </xdr:cNvPicPr>
      </xdr:nvPicPr>
      <xdr:blipFill>
        <a:blip r:embed="rId1"/>
        <a:srcRect/>
        <a:stretch>
          <a:fillRect/>
        </a:stretch>
      </xdr:blipFill>
      <xdr:spPr>
        <a:xfrm>
          <a:off x="2619375" y="32579310"/>
          <a:ext cx="0" cy="295275"/>
        </a:xfrm>
        <a:prstGeom prst="rect">
          <a:avLst/>
        </a:prstGeom>
        <a:noFill/>
        <a:ln w="9525">
          <a:noFill/>
          <a:miter lim="800000"/>
          <a:headEnd/>
          <a:tailEnd/>
        </a:ln>
      </xdr:spPr>
    </xdr:pic>
    <xdr:clientData/>
  </xdr:oneCellAnchor>
  <xdr:oneCellAnchor>
    <xdr:from>
      <xdr:col>1</xdr:col>
      <xdr:colOff>1933575</xdr:colOff>
      <xdr:row>172</xdr:row>
      <xdr:rowOff>9525</xdr:rowOff>
    </xdr:from>
    <xdr:ext cx="0" cy="295275"/>
    <xdr:pic>
      <xdr:nvPicPr>
        <xdr:cNvPr id="2603" name="ctl00_logoimage" descr="Danfoss Logo"/>
        <xdr:cNvPicPr>
          <a:picLocks noChangeAspect="1" noChangeArrowheads="1"/>
        </xdr:cNvPicPr>
      </xdr:nvPicPr>
      <xdr:blipFill>
        <a:blip r:embed="rId1"/>
        <a:srcRect/>
        <a:stretch>
          <a:fillRect/>
        </a:stretch>
      </xdr:blipFill>
      <xdr:spPr>
        <a:xfrm>
          <a:off x="2619375" y="32579310"/>
          <a:ext cx="0" cy="295275"/>
        </a:xfrm>
        <a:prstGeom prst="rect">
          <a:avLst/>
        </a:prstGeom>
        <a:noFill/>
        <a:ln w="9525">
          <a:noFill/>
          <a:miter lim="800000"/>
          <a:headEnd/>
          <a:tailEnd/>
        </a:ln>
      </xdr:spPr>
    </xdr:pic>
    <xdr:clientData/>
  </xdr:oneCellAnchor>
  <xdr:oneCellAnchor>
    <xdr:from>
      <xdr:col>1</xdr:col>
      <xdr:colOff>1933575</xdr:colOff>
      <xdr:row>173</xdr:row>
      <xdr:rowOff>9525</xdr:rowOff>
    </xdr:from>
    <xdr:ext cx="0" cy="295275"/>
    <xdr:pic>
      <xdr:nvPicPr>
        <xdr:cNvPr id="2604" name="ctl00_logoimage" descr="Danfoss Logo"/>
        <xdr:cNvPicPr>
          <a:picLocks noChangeAspect="1" noChangeArrowheads="1"/>
        </xdr:cNvPicPr>
      </xdr:nvPicPr>
      <xdr:blipFill>
        <a:blip r:embed="rId1"/>
        <a:srcRect/>
        <a:stretch>
          <a:fillRect/>
        </a:stretch>
      </xdr:blipFill>
      <xdr:spPr>
        <a:xfrm>
          <a:off x="2619375" y="32836485"/>
          <a:ext cx="0" cy="295275"/>
        </a:xfrm>
        <a:prstGeom prst="rect">
          <a:avLst/>
        </a:prstGeom>
        <a:noFill/>
        <a:ln w="9525">
          <a:noFill/>
          <a:miter lim="800000"/>
          <a:headEnd/>
          <a:tailEnd/>
        </a:ln>
      </xdr:spPr>
    </xdr:pic>
    <xdr:clientData/>
  </xdr:oneCellAnchor>
  <xdr:oneCellAnchor>
    <xdr:from>
      <xdr:col>1</xdr:col>
      <xdr:colOff>1933575</xdr:colOff>
      <xdr:row>173</xdr:row>
      <xdr:rowOff>9525</xdr:rowOff>
    </xdr:from>
    <xdr:ext cx="0" cy="295275"/>
    <xdr:pic>
      <xdr:nvPicPr>
        <xdr:cNvPr id="2605" name="ctl00_logoimage" descr="Danfoss Logo"/>
        <xdr:cNvPicPr>
          <a:picLocks noChangeAspect="1" noChangeArrowheads="1"/>
        </xdr:cNvPicPr>
      </xdr:nvPicPr>
      <xdr:blipFill>
        <a:blip r:embed="rId1"/>
        <a:srcRect/>
        <a:stretch>
          <a:fillRect/>
        </a:stretch>
      </xdr:blipFill>
      <xdr:spPr>
        <a:xfrm>
          <a:off x="2619375" y="32836485"/>
          <a:ext cx="0" cy="295275"/>
        </a:xfrm>
        <a:prstGeom prst="rect">
          <a:avLst/>
        </a:prstGeom>
        <a:noFill/>
        <a:ln w="9525">
          <a:noFill/>
          <a:miter lim="800000"/>
          <a:headEnd/>
          <a:tailEnd/>
        </a:ln>
      </xdr:spPr>
    </xdr:pic>
    <xdr:clientData/>
  </xdr:oneCellAnchor>
  <xdr:oneCellAnchor>
    <xdr:from>
      <xdr:col>1</xdr:col>
      <xdr:colOff>1933575</xdr:colOff>
      <xdr:row>173</xdr:row>
      <xdr:rowOff>9525</xdr:rowOff>
    </xdr:from>
    <xdr:ext cx="0" cy="295275"/>
    <xdr:pic>
      <xdr:nvPicPr>
        <xdr:cNvPr id="2606" name="ctl00_logoimage" descr="Danfoss Logo"/>
        <xdr:cNvPicPr>
          <a:picLocks noChangeAspect="1" noChangeArrowheads="1"/>
        </xdr:cNvPicPr>
      </xdr:nvPicPr>
      <xdr:blipFill>
        <a:blip r:embed="rId1"/>
        <a:srcRect/>
        <a:stretch>
          <a:fillRect/>
        </a:stretch>
      </xdr:blipFill>
      <xdr:spPr>
        <a:xfrm>
          <a:off x="2619375" y="32836485"/>
          <a:ext cx="0" cy="295275"/>
        </a:xfrm>
        <a:prstGeom prst="rect">
          <a:avLst/>
        </a:prstGeom>
        <a:noFill/>
        <a:ln w="9525">
          <a:noFill/>
          <a:miter lim="800000"/>
          <a:headEnd/>
          <a:tailEnd/>
        </a:ln>
      </xdr:spPr>
    </xdr:pic>
    <xdr:clientData/>
  </xdr:oneCellAnchor>
  <xdr:oneCellAnchor>
    <xdr:from>
      <xdr:col>1</xdr:col>
      <xdr:colOff>1933575</xdr:colOff>
      <xdr:row>173</xdr:row>
      <xdr:rowOff>9525</xdr:rowOff>
    </xdr:from>
    <xdr:ext cx="0" cy="295275"/>
    <xdr:pic>
      <xdr:nvPicPr>
        <xdr:cNvPr id="2607" name="ctl00_logoimage" descr="Danfoss Logo"/>
        <xdr:cNvPicPr>
          <a:picLocks noChangeAspect="1" noChangeArrowheads="1"/>
        </xdr:cNvPicPr>
      </xdr:nvPicPr>
      <xdr:blipFill>
        <a:blip r:embed="rId1"/>
        <a:srcRect/>
        <a:stretch>
          <a:fillRect/>
        </a:stretch>
      </xdr:blipFill>
      <xdr:spPr>
        <a:xfrm>
          <a:off x="2619375" y="32836485"/>
          <a:ext cx="0" cy="295275"/>
        </a:xfrm>
        <a:prstGeom prst="rect">
          <a:avLst/>
        </a:prstGeom>
        <a:noFill/>
        <a:ln w="9525">
          <a:noFill/>
          <a:miter lim="800000"/>
          <a:headEnd/>
          <a:tailEnd/>
        </a:ln>
      </xdr:spPr>
    </xdr:pic>
    <xdr:clientData/>
  </xdr:oneCellAnchor>
  <xdr:oneCellAnchor>
    <xdr:from>
      <xdr:col>1</xdr:col>
      <xdr:colOff>1933575</xdr:colOff>
      <xdr:row>174</xdr:row>
      <xdr:rowOff>9525</xdr:rowOff>
    </xdr:from>
    <xdr:ext cx="0" cy="295275"/>
    <xdr:pic>
      <xdr:nvPicPr>
        <xdr:cNvPr id="2608" name="ctl00_logoimage" descr="Danfoss Logo"/>
        <xdr:cNvPicPr>
          <a:picLocks noChangeAspect="1" noChangeArrowheads="1"/>
        </xdr:cNvPicPr>
      </xdr:nvPicPr>
      <xdr:blipFill>
        <a:blip r:embed="rId1"/>
        <a:srcRect/>
        <a:stretch>
          <a:fillRect/>
        </a:stretch>
      </xdr:blipFill>
      <xdr:spPr>
        <a:xfrm>
          <a:off x="2619375" y="33141285"/>
          <a:ext cx="0" cy="295275"/>
        </a:xfrm>
        <a:prstGeom prst="rect">
          <a:avLst/>
        </a:prstGeom>
        <a:noFill/>
        <a:ln w="9525">
          <a:noFill/>
          <a:miter lim="800000"/>
          <a:headEnd/>
          <a:tailEnd/>
        </a:ln>
      </xdr:spPr>
    </xdr:pic>
    <xdr:clientData/>
  </xdr:oneCellAnchor>
  <xdr:oneCellAnchor>
    <xdr:from>
      <xdr:col>1</xdr:col>
      <xdr:colOff>1933575</xdr:colOff>
      <xdr:row>174</xdr:row>
      <xdr:rowOff>9525</xdr:rowOff>
    </xdr:from>
    <xdr:ext cx="0" cy="295275"/>
    <xdr:pic>
      <xdr:nvPicPr>
        <xdr:cNvPr id="2609" name="ctl00_logoimage" descr="Danfoss Logo"/>
        <xdr:cNvPicPr>
          <a:picLocks noChangeAspect="1" noChangeArrowheads="1"/>
        </xdr:cNvPicPr>
      </xdr:nvPicPr>
      <xdr:blipFill>
        <a:blip r:embed="rId1"/>
        <a:srcRect/>
        <a:stretch>
          <a:fillRect/>
        </a:stretch>
      </xdr:blipFill>
      <xdr:spPr>
        <a:xfrm>
          <a:off x="2619375" y="33141285"/>
          <a:ext cx="0" cy="295275"/>
        </a:xfrm>
        <a:prstGeom prst="rect">
          <a:avLst/>
        </a:prstGeom>
        <a:noFill/>
        <a:ln w="9525">
          <a:noFill/>
          <a:miter lim="800000"/>
          <a:headEnd/>
          <a:tailEnd/>
        </a:ln>
      </xdr:spPr>
    </xdr:pic>
    <xdr:clientData/>
  </xdr:oneCellAnchor>
  <xdr:oneCellAnchor>
    <xdr:from>
      <xdr:col>1</xdr:col>
      <xdr:colOff>1933575</xdr:colOff>
      <xdr:row>174</xdr:row>
      <xdr:rowOff>9525</xdr:rowOff>
    </xdr:from>
    <xdr:ext cx="0" cy="295275"/>
    <xdr:pic>
      <xdr:nvPicPr>
        <xdr:cNvPr id="2610" name="ctl00_logoimage" descr="Danfoss Logo"/>
        <xdr:cNvPicPr>
          <a:picLocks noChangeAspect="1" noChangeArrowheads="1"/>
        </xdr:cNvPicPr>
      </xdr:nvPicPr>
      <xdr:blipFill>
        <a:blip r:embed="rId1"/>
        <a:srcRect/>
        <a:stretch>
          <a:fillRect/>
        </a:stretch>
      </xdr:blipFill>
      <xdr:spPr>
        <a:xfrm>
          <a:off x="2619375" y="33141285"/>
          <a:ext cx="0" cy="295275"/>
        </a:xfrm>
        <a:prstGeom prst="rect">
          <a:avLst/>
        </a:prstGeom>
        <a:noFill/>
        <a:ln w="9525">
          <a:noFill/>
          <a:miter lim="800000"/>
          <a:headEnd/>
          <a:tailEnd/>
        </a:ln>
      </xdr:spPr>
    </xdr:pic>
    <xdr:clientData/>
  </xdr:oneCellAnchor>
  <xdr:oneCellAnchor>
    <xdr:from>
      <xdr:col>1</xdr:col>
      <xdr:colOff>1933575</xdr:colOff>
      <xdr:row>174</xdr:row>
      <xdr:rowOff>9525</xdr:rowOff>
    </xdr:from>
    <xdr:ext cx="0" cy="295275"/>
    <xdr:pic>
      <xdr:nvPicPr>
        <xdr:cNvPr id="2611" name="ctl00_logoimage" descr="Danfoss Logo"/>
        <xdr:cNvPicPr>
          <a:picLocks noChangeAspect="1" noChangeArrowheads="1"/>
        </xdr:cNvPicPr>
      </xdr:nvPicPr>
      <xdr:blipFill>
        <a:blip r:embed="rId1"/>
        <a:srcRect/>
        <a:stretch>
          <a:fillRect/>
        </a:stretch>
      </xdr:blipFill>
      <xdr:spPr>
        <a:xfrm>
          <a:off x="2619375" y="33141285"/>
          <a:ext cx="0" cy="295275"/>
        </a:xfrm>
        <a:prstGeom prst="rect">
          <a:avLst/>
        </a:prstGeom>
        <a:noFill/>
        <a:ln w="9525">
          <a:noFill/>
          <a:miter lim="800000"/>
          <a:headEnd/>
          <a:tailEnd/>
        </a:ln>
      </xdr:spPr>
    </xdr:pic>
    <xdr:clientData/>
  </xdr:oneCellAnchor>
  <xdr:oneCellAnchor>
    <xdr:from>
      <xdr:col>1</xdr:col>
      <xdr:colOff>1933575</xdr:colOff>
      <xdr:row>175</xdr:row>
      <xdr:rowOff>9525</xdr:rowOff>
    </xdr:from>
    <xdr:ext cx="0" cy="295275"/>
    <xdr:pic>
      <xdr:nvPicPr>
        <xdr:cNvPr id="2612" name="ctl00_logoimage" descr="Danfoss Logo"/>
        <xdr:cNvPicPr>
          <a:picLocks noChangeAspect="1" noChangeArrowheads="1"/>
        </xdr:cNvPicPr>
      </xdr:nvPicPr>
      <xdr:blipFill>
        <a:blip r:embed="rId1"/>
        <a:srcRect/>
        <a:stretch>
          <a:fillRect/>
        </a:stretch>
      </xdr:blipFill>
      <xdr:spPr>
        <a:xfrm>
          <a:off x="2619375" y="33560385"/>
          <a:ext cx="0" cy="295275"/>
        </a:xfrm>
        <a:prstGeom prst="rect">
          <a:avLst/>
        </a:prstGeom>
        <a:noFill/>
        <a:ln w="9525">
          <a:noFill/>
          <a:miter lim="800000"/>
          <a:headEnd/>
          <a:tailEnd/>
        </a:ln>
      </xdr:spPr>
    </xdr:pic>
    <xdr:clientData/>
  </xdr:oneCellAnchor>
  <xdr:oneCellAnchor>
    <xdr:from>
      <xdr:col>1</xdr:col>
      <xdr:colOff>1933575</xdr:colOff>
      <xdr:row>175</xdr:row>
      <xdr:rowOff>9525</xdr:rowOff>
    </xdr:from>
    <xdr:ext cx="0" cy="295275"/>
    <xdr:pic>
      <xdr:nvPicPr>
        <xdr:cNvPr id="2613" name="ctl00_logoimage" descr="Danfoss Logo"/>
        <xdr:cNvPicPr>
          <a:picLocks noChangeAspect="1" noChangeArrowheads="1"/>
        </xdr:cNvPicPr>
      </xdr:nvPicPr>
      <xdr:blipFill>
        <a:blip r:embed="rId1"/>
        <a:srcRect/>
        <a:stretch>
          <a:fillRect/>
        </a:stretch>
      </xdr:blipFill>
      <xdr:spPr>
        <a:xfrm>
          <a:off x="2619375" y="33560385"/>
          <a:ext cx="0" cy="295275"/>
        </a:xfrm>
        <a:prstGeom prst="rect">
          <a:avLst/>
        </a:prstGeom>
        <a:noFill/>
        <a:ln w="9525">
          <a:noFill/>
          <a:miter lim="800000"/>
          <a:headEnd/>
          <a:tailEnd/>
        </a:ln>
      </xdr:spPr>
    </xdr:pic>
    <xdr:clientData/>
  </xdr:oneCellAnchor>
  <xdr:oneCellAnchor>
    <xdr:from>
      <xdr:col>1</xdr:col>
      <xdr:colOff>1933575</xdr:colOff>
      <xdr:row>175</xdr:row>
      <xdr:rowOff>9525</xdr:rowOff>
    </xdr:from>
    <xdr:ext cx="0" cy="295275"/>
    <xdr:pic>
      <xdr:nvPicPr>
        <xdr:cNvPr id="2614" name="ctl00_logoimage" descr="Danfoss Logo"/>
        <xdr:cNvPicPr>
          <a:picLocks noChangeAspect="1" noChangeArrowheads="1"/>
        </xdr:cNvPicPr>
      </xdr:nvPicPr>
      <xdr:blipFill>
        <a:blip r:embed="rId1"/>
        <a:srcRect/>
        <a:stretch>
          <a:fillRect/>
        </a:stretch>
      </xdr:blipFill>
      <xdr:spPr>
        <a:xfrm>
          <a:off x="2619375" y="33560385"/>
          <a:ext cx="0" cy="295275"/>
        </a:xfrm>
        <a:prstGeom prst="rect">
          <a:avLst/>
        </a:prstGeom>
        <a:noFill/>
        <a:ln w="9525">
          <a:noFill/>
          <a:miter lim="800000"/>
          <a:headEnd/>
          <a:tailEnd/>
        </a:ln>
      </xdr:spPr>
    </xdr:pic>
    <xdr:clientData/>
  </xdr:oneCellAnchor>
  <xdr:oneCellAnchor>
    <xdr:from>
      <xdr:col>1</xdr:col>
      <xdr:colOff>1933575</xdr:colOff>
      <xdr:row>175</xdr:row>
      <xdr:rowOff>9525</xdr:rowOff>
    </xdr:from>
    <xdr:ext cx="0" cy="295275"/>
    <xdr:pic>
      <xdr:nvPicPr>
        <xdr:cNvPr id="2615" name="ctl00_logoimage" descr="Danfoss Logo"/>
        <xdr:cNvPicPr>
          <a:picLocks noChangeAspect="1" noChangeArrowheads="1"/>
        </xdr:cNvPicPr>
      </xdr:nvPicPr>
      <xdr:blipFill>
        <a:blip r:embed="rId1"/>
        <a:srcRect/>
        <a:stretch>
          <a:fillRect/>
        </a:stretch>
      </xdr:blipFill>
      <xdr:spPr>
        <a:xfrm>
          <a:off x="2619375" y="33560385"/>
          <a:ext cx="0" cy="295275"/>
        </a:xfrm>
        <a:prstGeom prst="rect">
          <a:avLst/>
        </a:prstGeom>
        <a:noFill/>
        <a:ln w="9525">
          <a:noFill/>
          <a:miter lim="800000"/>
          <a:headEnd/>
          <a:tailEnd/>
        </a:ln>
      </xdr:spPr>
    </xdr:pic>
    <xdr:clientData/>
  </xdr:oneCellAnchor>
  <xdr:oneCellAnchor>
    <xdr:from>
      <xdr:col>1</xdr:col>
      <xdr:colOff>1933575</xdr:colOff>
      <xdr:row>176</xdr:row>
      <xdr:rowOff>9525</xdr:rowOff>
    </xdr:from>
    <xdr:ext cx="0" cy="295275"/>
    <xdr:pic>
      <xdr:nvPicPr>
        <xdr:cNvPr id="2616" name="ctl00_logoimage" descr="Danfoss Logo"/>
        <xdr:cNvPicPr>
          <a:picLocks noChangeAspect="1" noChangeArrowheads="1"/>
        </xdr:cNvPicPr>
      </xdr:nvPicPr>
      <xdr:blipFill>
        <a:blip r:embed="rId1"/>
        <a:srcRect/>
        <a:stretch>
          <a:fillRect/>
        </a:stretch>
      </xdr:blipFill>
      <xdr:spPr>
        <a:xfrm>
          <a:off x="2619375" y="33817560"/>
          <a:ext cx="0" cy="295275"/>
        </a:xfrm>
        <a:prstGeom prst="rect">
          <a:avLst/>
        </a:prstGeom>
        <a:noFill/>
        <a:ln w="9525">
          <a:noFill/>
          <a:miter lim="800000"/>
          <a:headEnd/>
          <a:tailEnd/>
        </a:ln>
      </xdr:spPr>
    </xdr:pic>
    <xdr:clientData/>
  </xdr:oneCellAnchor>
  <xdr:oneCellAnchor>
    <xdr:from>
      <xdr:col>1</xdr:col>
      <xdr:colOff>1933575</xdr:colOff>
      <xdr:row>176</xdr:row>
      <xdr:rowOff>9525</xdr:rowOff>
    </xdr:from>
    <xdr:ext cx="0" cy="295275"/>
    <xdr:pic>
      <xdr:nvPicPr>
        <xdr:cNvPr id="2617" name="ctl00_logoimage" descr="Danfoss Logo"/>
        <xdr:cNvPicPr>
          <a:picLocks noChangeAspect="1" noChangeArrowheads="1"/>
        </xdr:cNvPicPr>
      </xdr:nvPicPr>
      <xdr:blipFill>
        <a:blip r:embed="rId1"/>
        <a:srcRect/>
        <a:stretch>
          <a:fillRect/>
        </a:stretch>
      </xdr:blipFill>
      <xdr:spPr>
        <a:xfrm>
          <a:off x="2619375" y="33817560"/>
          <a:ext cx="0" cy="295275"/>
        </a:xfrm>
        <a:prstGeom prst="rect">
          <a:avLst/>
        </a:prstGeom>
        <a:noFill/>
        <a:ln w="9525">
          <a:noFill/>
          <a:miter lim="800000"/>
          <a:headEnd/>
          <a:tailEnd/>
        </a:ln>
      </xdr:spPr>
    </xdr:pic>
    <xdr:clientData/>
  </xdr:oneCellAnchor>
  <xdr:oneCellAnchor>
    <xdr:from>
      <xdr:col>1</xdr:col>
      <xdr:colOff>1933575</xdr:colOff>
      <xdr:row>176</xdr:row>
      <xdr:rowOff>9525</xdr:rowOff>
    </xdr:from>
    <xdr:ext cx="0" cy="295275"/>
    <xdr:pic>
      <xdr:nvPicPr>
        <xdr:cNvPr id="2618" name="ctl00_logoimage" descr="Danfoss Logo"/>
        <xdr:cNvPicPr>
          <a:picLocks noChangeAspect="1" noChangeArrowheads="1"/>
        </xdr:cNvPicPr>
      </xdr:nvPicPr>
      <xdr:blipFill>
        <a:blip r:embed="rId1"/>
        <a:srcRect/>
        <a:stretch>
          <a:fillRect/>
        </a:stretch>
      </xdr:blipFill>
      <xdr:spPr>
        <a:xfrm>
          <a:off x="2619375" y="33817560"/>
          <a:ext cx="0" cy="295275"/>
        </a:xfrm>
        <a:prstGeom prst="rect">
          <a:avLst/>
        </a:prstGeom>
        <a:noFill/>
        <a:ln w="9525">
          <a:noFill/>
          <a:miter lim="800000"/>
          <a:headEnd/>
          <a:tailEnd/>
        </a:ln>
      </xdr:spPr>
    </xdr:pic>
    <xdr:clientData/>
  </xdr:oneCellAnchor>
  <xdr:oneCellAnchor>
    <xdr:from>
      <xdr:col>1</xdr:col>
      <xdr:colOff>1933575</xdr:colOff>
      <xdr:row>176</xdr:row>
      <xdr:rowOff>9525</xdr:rowOff>
    </xdr:from>
    <xdr:ext cx="0" cy="295275"/>
    <xdr:pic>
      <xdr:nvPicPr>
        <xdr:cNvPr id="2619" name="ctl00_logoimage" descr="Danfoss Logo"/>
        <xdr:cNvPicPr>
          <a:picLocks noChangeAspect="1" noChangeArrowheads="1"/>
        </xdr:cNvPicPr>
      </xdr:nvPicPr>
      <xdr:blipFill>
        <a:blip r:embed="rId1"/>
        <a:srcRect/>
        <a:stretch>
          <a:fillRect/>
        </a:stretch>
      </xdr:blipFill>
      <xdr:spPr>
        <a:xfrm>
          <a:off x="2619375" y="33817560"/>
          <a:ext cx="0" cy="295275"/>
        </a:xfrm>
        <a:prstGeom prst="rect">
          <a:avLst/>
        </a:prstGeom>
        <a:noFill/>
        <a:ln w="9525">
          <a:noFill/>
          <a:miter lim="800000"/>
          <a:headEnd/>
          <a:tailEnd/>
        </a:ln>
      </xdr:spPr>
    </xdr:pic>
    <xdr:clientData/>
  </xdr:oneCellAnchor>
  <xdr:oneCellAnchor>
    <xdr:from>
      <xdr:col>1</xdr:col>
      <xdr:colOff>1933575</xdr:colOff>
      <xdr:row>177</xdr:row>
      <xdr:rowOff>9525</xdr:rowOff>
    </xdr:from>
    <xdr:ext cx="0" cy="295275"/>
    <xdr:pic>
      <xdr:nvPicPr>
        <xdr:cNvPr id="2620" name="ctl00_logoimage" descr="Danfoss Logo"/>
        <xdr:cNvPicPr>
          <a:picLocks noChangeAspect="1" noChangeArrowheads="1"/>
        </xdr:cNvPicPr>
      </xdr:nvPicPr>
      <xdr:blipFill>
        <a:blip r:embed="rId1"/>
        <a:srcRect/>
        <a:stretch>
          <a:fillRect/>
        </a:stretch>
      </xdr:blipFill>
      <xdr:spPr>
        <a:xfrm>
          <a:off x="2619375" y="34208085"/>
          <a:ext cx="0" cy="295275"/>
        </a:xfrm>
        <a:prstGeom prst="rect">
          <a:avLst/>
        </a:prstGeom>
        <a:noFill/>
        <a:ln w="9525">
          <a:noFill/>
          <a:miter lim="800000"/>
          <a:headEnd/>
          <a:tailEnd/>
        </a:ln>
      </xdr:spPr>
    </xdr:pic>
    <xdr:clientData/>
  </xdr:oneCellAnchor>
  <xdr:oneCellAnchor>
    <xdr:from>
      <xdr:col>1</xdr:col>
      <xdr:colOff>1933575</xdr:colOff>
      <xdr:row>177</xdr:row>
      <xdr:rowOff>9525</xdr:rowOff>
    </xdr:from>
    <xdr:ext cx="0" cy="295275"/>
    <xdr:pic>
      <xdr:nvPicPr>
        <xdr:cNvPr id="2621" name="ctl00_logoimage" descr="Danfoss Logo"/>
        <xdr:cNvPicPr>
          <a:picLocks noChangeAspect="1" noChangeArrowheads="1"/>
        </xdr:cNvPicPr>
      </xdr:nvPicPr>
      <xdr:blipFill>
        <a:blip r:embed="rId1"/>
        <a:srcRect/>
        <a:stretch>
          <a:fillRect/>
        </a:stretch>
      </xdr:blipFill>
      <xdr:spPr>
        <a:xfrm>
          <a:off x="2619375" y="34208085"/>
          <a:ext cx="0" cy="295275"/>
        </a:xfrm>
        <a:prstGeom prst="rect">
          <a:avLst/>
        </a:prstGeom>
        <a:noFill/>
        <a:ln w="9525">
          <a:noFill/>
          <a:miter lim="800000"/>
          <a:headEnd/>
          <a:tailEnd/>
        </a:ln>
      </xdr:spPr>
    </xdr:pic>
    <xdr:clientData/>
  </xdr:oneCellAnchor>
  <xdr:oneCellAnchor>
    <xdr:from>
      <xdr:col>1</xdr:col>
      <xdr:colOff>1933575</xdr:colOff>
      <xdr:row>177</xdr:row>
      <xdr:rowOff>9525</xdr:rowOff>
    </xdr:from>
    <xdr:ext cx="0" cy="295275"/>
    <xdr:pic>
      <xdr:nvPicPr>
        <xdr:cNvPr id="2622" name="ctl00_logoimage" descr="Danfoss Logo"/>
        <xdr:cNvPicPr>
          <a:picLocks noChangeAspect="1" noChangeArrowheads="1"/>
        </xdr:cNvPicPr>
      </xdr:nvPicPr>
      <xdr:blipFill>
        <a:blip r:embed="rId1"/>
        <a:srcRect/>
        <a:stretch>
          <a:fillRect/>
        </a:stretch>
      </xdr:blipFill>
      <xdr:spPr>
        <a:xfrm>
          <a:off x="2619375" y="34208085"/>
          <a:ext cx="0" cy="295275"/>
        </a:xfrm>
        <a:prstGeom prst="rect">
          <a:avLst/>
        </a:prstGeom>
        <a:noFill/>
        <a:ln w="9525">
          <a:noFill/>
          <a:miter lim="800000"/>
          <a:headEnd/>
          <a:tailEnd/>
        </a:ln>
      </xdr:spPr>
    </xdr:pic>
    <xdr:clientData/>
  </xdr:oneCellAnchor>
  <xdr:oneCellAnchor>
    <xdr:from>
      <xdr:col>1</xdr:col>
      <xdr:colOff>1933575</xdr:colOff>
      <xdr:row>177</xdr:row>
      <xdr:rowOff>9525</xdr:rowOff>
    </xdr:from>
    <xdr:ext cx="0" cy="295275"/>
    <xdr:pic>
      <xdr:nvPicPr>
        <xdr:cNvPr id="2623" name="ctl00_logoimage" descr="Danfoss Logo"/>
        <xdr:cNvPicPr>
          <a:picLocks noChangeAspect="1" noChangeArrowheads="1"/>
        </xdr:cNvPicPr>
      </xdr:nvPicPr>
      <xdr:blipFill>
        <a:blip r:embed="rId1"/>
        <a:srcRect/>
        <a:stretch>
          <a:fillRect/>
        </a:stretch>
      </xdr:blipFill>
      <xdr:spPr>
        <a:xfrm>
          <a:off x="2619375" y="34208085"/>
          <a:ext cx="0" cy="295275"/>
        </a:xfrm>
        <a:prstGeom prst="rect">
          <a:avLst/>
        </a:prstGeom>
        <a:noFill/>
        <a:ln w="9525">
          <a:noFill/>
          <a:miter lim="800000"/>
          <a:headEnd/>
          <a:tailEnd/>
        </a:ln>
      </xdr:spPr>
    </xdr:pic>
    <xdr:clientData/>
  </xdr:oneCellAnchor>
  <xdr:oneCellAnchor>
    <xdr:from>
      <xdr:col>1</xdr:col>
      <xdr:colOff>1933575</xdr:colOff>
      <xdr:row>178</xdr:row>
      <xdr:rowOff>9525</xdr:rowOff>
    </xdr:from>
    <xdr:ext cx="0" cy="295275"/>
    <xdr:pic>
      <xdr:nvPicPr>
        <xdr:cNvPr id="2624" name="ctl00_logoimage" descr="Danfoss Logo"/>
        <xdr:cNvPicPr>
          <a:picLocks noChangeAspect="1" noChangeArrowheads="1"/>
        </xdr:cNvPicPr>
      </xdr:nvPicPr>
      <xdr:blipFill>
        <a:blip r:embed="rId1"/>
        <a:srcRect/>
        <a:stretch>
          <a:fillRect/>
        </a:stretch>
      </xdr:blipFill>
      <xdr:spPr>
        <a:xfrm>
          <a:off x="2619375" y="34350960"/>
          <a:ext cx="0" cy="295275"/>
        </a:xfrm>
        <a:prstGeom prst="rect">
          <a:avLst/>
        </a:prstGeom>
        <a:noFill/>
        <a:ln w="9525">
          <a:noFill/>
          <a:miter lim="800000"/>
          <a:headEnd/>
          <a:tailEnd/>
        </a:ln>
      </xdr:spPr>
    </xdr:pic>
    <xdr:clientData/>
  </xdr:oneCellAnchor>
  <xdr:oneCellAnchor>
    <xdr:from>
      <xdr:col>1</xdr:col>
      <xdr:colOff>1933575</xdr:colOff>
      <xdr:row>178</xdr:row>
      <xdr:rowOff>9525</xdr:rowOff>
    </xdr:from>
    <xdr:ext cx="0" cy="295275"/>
    <xdr:pic>
      <xdr:nvPicPr>
        <xdr:cNvPr id="2625" name="ctl00_logoimage" descr="Danfoss Logo"/>
        <xdr:cNvPicPr>
          <a:picLocks noChangeAspect="1" noChangeArrowheads="1"/>
        </xdr:cNvPicPr>
      </xdr:nvPicPr>
      <xdr:blipFill>
        <a:blip r:embed="rId1"/>
        <a:srcRect/>
        <a:stretch>
          <a:fillRect/>
        </a:stretch>
      </xdr:blipFill>
      <xdr:spPr>
        <a:xfrm>
          <a:off x="2619375" y="34350960"/>
          <a:ext cx="0" cy="295275"/>
        </a:xfrm>
        <a:prstGeom prst="rect">
          <a:avLst/>
        </a:prstGeom>
        <a:noFill/>
        <a:ln w="9525">
          <a:noFill/>
          <a:miter lim="800000"/>
          <a:headEnd/>
          <a:tailEnd/>
        </a:ln>
      </xdr:spPr>
    </xdr:pic>
    <xdr:clientData/>
  </xdr:oneCellAnchor>
  <xdr:oneCellAnchor>
    <xdr:from>
      <xdr:col>1</xdr:col>
      <xdr:colOff>1933575</xdr:colOff>
      <xdr:row>178</xdr:row>
      <xdr:rowOff>9525</xdr:rowOff>
    </xdr:from>
    <xdr:ext cx="0" cy="295275"/>
    <xdr:pic>
      <xdr:nvPicPr>
        <xdr:cNvPr id="2626" name="ctl00_logoimage" descr="Danfoss Logo"/>
        <xdr:cNvPicPr>
          <a:picLocks noChangeAspect="1" noChangeArrowheads="1"/>
        </xdr:cNvPicPr>
      </xdr:nvPicPr>
      <xdr:blipFill>
        <a:blip r:embed="rId1"/>
        <a:srcRect/>
        <a:stretch>
          <a:fillRect/>
        </a:stretch>
      </xdr:blipFill>
      <xdr:spPr>
        <a:xfrm>
          <a:off x="2619375" y="34350960"/>
          <a:ext cx="0" cy="295275"/>
        </a:xfrm>
        <a:prstGeom prst="rect">
          <a:avLst/>
        </a:prstGeom>
        <a:noFill/>
        <a:ln w="9525">
          <a:noFill/>
          <a:miter lim="800000"/>
          <a:headEnd/>
          <a:tailEnd/>
        </a:ln>
      </xdr:spPr>
    </xdr:pic>
    <xdr:clientData/>
  </xdr:oneCellAnchor>
  <xdr:oneCellAnchor>
    <xdr:from>
      <xdr:col>1</xdr:col>
      <xdr:colOff>1933575</xdr:colOff>
      <xdr:row>178</xdr:row>
      <xdr:rowOff>9525</xdr:rowOff>
    </xdr:from>
    <xdr:ext cx="0" cy="295275"/>
    <xdr:pic>
      <xdr:nvPicPr>
        <xdr:cNvPr id="2627" name="ctl00_logoimage" descr="Danfoss Logo"/>
        <xdr:cNvPicPr>
          <a:picLocks noChangeAspect="1" noChangeArrowheads="1"/>
        </xdr:cNvPicPr>
      </xdr:nvPicPr>
      <xdr:blipFill>
        <a:blip r:embed="rId1"/>
        <a:srcRect/>
        <a:stretch>
          <a:fillRect/>
        </a:stretch>
      </xdr:blipFill>
      <xdr:spPr>
        <a:xfrm>
          <a:off x="2619375" y="34350960"/>
          <a:ext cx="0" cy="295275"/>
        </a:xfrm>
        <a:prstGeom prst="rect">
          <a:avLst/>
        </a:prstGeom>
        <a:noFill/>
        <a:ln w="9525">
          <a:noFill/>
          <a:miter lim="800000"/>
          <a:headEnd/>
          <a:tailEnd/>
        </a:ln>
      </xdr:spPr>
    </xdr:pic>
    <xdr:clientData/>
  </xdr:oneCellAnchor>
  <xdr:oneCellAnchor>
    <xdr:from>
      <xdr:col>1</xdr:col>
      <xdr:colOff>1933575</xdr:colOff>
      <xdr:row>179</xdr:row>
      <xdr:rowOff>9525</xdr:rowOff>
    </xdr:from>
    <xdr:ext cx="0" cy="295275"/>
    <xdr:pic>
      <xdr:nvPicPr>
        <xdr:cNvPr id="2628" name="ctl00_logoimage" descr="Danfoss Logo"/>
        <xdr:cNvPicPr>
          <a:picLocks noChangeAspect="1" noChangeArrowheads="1"/>
        </xdr:cNvPicPr>
      </xdr:nvPicPr>
      <xdr:blipFill>
        <a:blip r:embed="rId1"/>
        <a:srcRect/>
        <a:stretch>
          <a:fillRect/>
        </a:stretch>
      </xdr:blipFill>
      <xdr:spPr>
        <a:xfrm>
          <a:off x="2619375" y="34493835"/>
          <a:ext cx="0" cy="295275"/>
        </a:xfrm>
        <a:prstGeom prst="rect">
          <a:avLst/>
        </a:prstGeom>
        <a:noFill/>
        <a:ln w="9525">
          <a:noFill/>
          <a:miter lim="800000"/>
          <a:headEnd/>
          <a:tailEnd/>
        </a:ln>
      </xdr:spPr>
    </xdr:pic>
    <xdr:clientData/>
  </xdr:oneCellAnchor>
  <xdr:oneCellAnchor>
    <xdr:from>
      <xdr:col>1</xdr:col>
      <xdr:colOff>1933575</xdr:colOff>
      <xdr:row>179</xdr:row>
      <xdr:rowOff>9525</xdr:rowOff>
    </xdr:from>
    <xdr:ext cx="0" cy="295275"/>
    <xdr:pic>
      <xdr:nvPicPr>
        <xdr:cNvPr id="2629" name="ctl00_logoimage" descr="Danfoss Logo"/>
        <xdr:cNvPicPr>
          <a:picLocks noChangeAspect="1" noChangeArrowheads="1"/>
        </xdr:cNvPicPr>
      </xdr:nvPicPr>
      <xdr:blipFill>
        <a:blip r:embed="rId1"/>
        <a:srcRect/>
        <a:stretch>
          <a:fillRect/>
        </a:stretch>
      </xdr:blipFill>
      <xdr:spPr>
        <a:xfrm>
          <a:off x="2619375" y="34493835"/>
          <a:ext cx="0" cy="295275"/>
        </a:xfrm>
        <a:prstGeom prst="rect">
          <a:avLst/>
        </a:prstGeom>
        <a:noFill/>
        <a:ln w="9525">
          <a:noFill/>
          <a:miter lim="800000"/>
          <a:headEnd/>
          <a:tailEnd/>
        </a:ln>
      </xdr:spPr>
    </xdr:pic>
    <xdr:clientData/>
  </xdr:oneCellAnchor>
  <xdr:oneCellAnchor>
    <xdr:from>
      <xdr:col>1</xdr:col>
      <xdr:colOff>1933575</xdr:colOff>
      <xdr:row>179</xdr:row>
      <xdr:rowOff>9525</xdr:rowOff>
    </xdr:from>
    <xdr:ext cx="0" cy="295275"/>
    <xdr:pic>
      <xdr:nvPicPr>
        <xdr:cNvPr id="2630" name="ctl00_logoimage" descr="Danfoss Logo"/>
        <xdr:cNvPicPr>
          <a:picLocks noChangeAspect="1" noChangeArrowheads="1"/>
        </xdr:cNvPicPr>
      </xdr:nvPicPr>
      <xdr:blipFill>
        <a:blip r:embed="rId1"/>
        <a:srcRect/>
        <a:stretch>
          <a:fillRect/>
        </a:stretch>
      </xdr:blipFill>
      <xdr:spPr>
        <a:xfrm>
          <a:off x="2619375" y="34493835"/>
          <a:ext cx="0" cy="295275"/>
        </a:xfrm>
        <a:prstGeom prst="rect">
          <a:avLst/>
        </a:prstGeom>
        <a:noFill/>
        <a:ln w="9525">
          <a:noFill/>
          <a:miter lim="800000"/>
          <a:headEnd/>
          <a:tailEnd/>
        </a:ln>
      </xdr:spPr>
    </xdr:pic>
    <xdr:clientData/>
  </xdr:oneCellAnchor>
  <xdr:oneCellAnchor>
    <xdr:from>
      <xdr:col>1</xdr:col>
      <xdr:colOff>1933575</xdr:colOff>
      <xdr:row>179</xdr:row>
      <xdr:rowOff>9525</xdr:rowOff>
    </xdr:from>
    <xdr:ext cx="0" cy="295275"/>
    <xdr:pic>
      <xdr:nvPicPr>
        <xdr:cNvPr id="2631" name="ctl00_logoimage" descr="Danfoss Logo"/>
        <xdr:cNvPicPr>
          <a:picLocks noChangeAspect="1" noChangeArrowheads="1"/>
        </xdr:cNvPicPr>
      </xdr:nvPicPr>
      <xdr:blipFill>
        <a:blip r:embed="rId1"/>
        <a:srcRect/>
        <a:stretch>
          <a:fillRect/>
        </a:stretch>
      </xdr:blipFill>
      <xdr:spPr>
        <a:xfrm>
          <a:off x="2619375" y="34493835"/>
          <a:ext cx="0" cy="295275"/>
        </a:xfrm>
        <a:prstGeom prst="rect">
          <a:avLst/>
        </a:prstGeom>
        <a:noFill/>
        <a:ln w="9525">
          <a:noFill/>
          <a:miter lim="800000"/>
          <a:headEnd/>
          <a:tailEnd/>
        </a:ln>
      </xdr:spPr>
    </xdr:pic>
    <xdr:clientData/>
  </xdr:oneCellAnchor>
  <xdr:oneCellAnchor>
    <xdr:from>
      <xdr:col>1</xdr:col>
      <xdr:colOff>1933575</xdr:colOff>
      <xdr:row>180</xdr:row>
      <xdr:rowOff>9525</xdr:rowOff>
    </xdr:from>
    <xdr:ext cx="0" cy="295275"/>
    <xdr:pic>
      <xdr:nvPicPr>
        <xdr:cNvPr id="2632" name="ctl00_logoimage" descr="Danfoss Logo"/>
        <xdr:cNvPicPr>
          <a:picLocks noChangeAspect="1" noChangeArrowheads="1"/>
        </xdr:cNvPicPr>
      </xdr:nvPicPr>
      <xdr:blipFill>
        <a:blip r:embed="rId1"/>
        <a:srcRect/>
        <a:stretch>
          <a:fillRect/>
        </a:stretch>
      </xdr:blipFill>
      <xdr:spPr>
        <a:xfrm>
          <a:off x="2619375" y="34636710"/>
          <a:ext cx="0" cy="295275"/>
        </a:xfrm>
        <a:prstGeom prst="rect">
          <a:avLst/>
        </a:prstGeom>
        <a:noFill/>
        <a:ln w="9525">
          <a:noFill/>
          <a:miter lim="800000"/>
          <a:headEnd/>
          <a:tailEnd/>
        </a:ln>
      </xdr:spPr>
    </xdr:pic>
    <xdr:clientData/>
  </xdr:oneCellAnchor>
  <xdr:oneCellAnchor>
    <xdr:from>
      <xdr:col>1</xdr:col>
      <xdr:colOff>1933575</xdr:colOff>
      <xdr:row>180</xdr:row>
      <xdr:rowOff>9525</xdr:rowOff>
    </xdr:from>
    <xdr:ext cx="0" cy="295275"/>
    <xdr:pic>
      <xdr:nvPicPr>
        <xdr:cNvPr id="2633" name="ctl00_logoimage" descr="Danfoss Logo"/>
        <xdr:cNvPicPr>
          <a:picLocks noChangeAspect="1" noChangeArrowheads="1"/>
        </xdr:cNvPicPr>
      </xdr:nvPicPr>
      <xdr:blipFill>
        <a:blip r:embed="rId1"/>
        <a:srcRect/>
        <a:stretch>
          <a:fillRect/>
        </a:stretch>
      </xdr:blipFill>
      <xdr:spPr>
        <a:xfrm>
          <a:off x="2619375" y="34636710"/>
          <a:ext cx="0" cy="295275"/>
        </a:xfrm>
        <a:prstGeom prst="rect">
          <a:avLst/>
        </a:prstGeom>
        <a:noFill/>
        <a:ln w="9525">
          <a:noFill/>
          <a:miter lim="800000"/>
          <a:headEnd/>
          <a:tailEnd/>
        </a:ln>
      </xdr:spPr>
    </xdr:pic>
    <xdr:clientData/>
  </xdr:oneCellAnchor>
  <xdr:oneCellAnchor>
    <xdr:from>
      <xdr:col>1</xdr:col>
      <xdr:colOff>1933575</xdr:colOff>
      <xdr:row>180</xdr:row>
      <xdr:rowOff>9525</xdr:rowOff>
    </xdr:from>
    <xdr:ext cx="0" cy="295275"/>
    <xdr:pic>
      <xdr:nvPicPr>
        <xdr:cNvPr id="2634" name="ctl00_logoimage" descr="Danfoss Logo"/>
        <xdr:cNvPicPr>
          <a:picLocks noChangeAspect="1" noChangeArrowheads="1"/>
        </xdr:cNvPicPr>
      </xdr:nvPicPr>
      <xdr:blipFill>
        <a:blip r:embed="rId1"/>
        <a:srcRect/>
        <a:stretch>
          <a:fillRect/>
        </a:stretch>
      </xdr:blipFill>
      <xdr:spPr>
        <a:xfrm>
          <a:off x="2619375" y="34636710"/>
          <a:ext cx="0" cy="295275"/>
        </a:xfrm>
        <a:prstGeom prst="rect">
          <a:avLst/>
        </a:prstGeom>
        <a:noFill/>
        <a:ln w="9525">
          <a:noFill/>
          <a:miter lim="800000"/>
          <a:headEnd/>
          <a:tailEnd/>
        </a:ln>
      </xdr:spPr>
    </xdr:pic>
    <xdr:clientData/>
  </xdr:oneCellAnchor>
  <xdr:oneCellAnchor>
    <xdr:from>
      <xdr:col>1</xdr:col>
      <xdr:colOff>1933575</xdr:colOff>
      <xdr:row>180</xdr:row>
      <xdr:rowOff>9525</xdr:rowOff>
    </xdr:from>
    <xdr:ext cx="0" cy="295275"/>
    <xdr:pic>
      <xdr:nvPicPr>
        <xdr:cNvPr id="2635" name="ctl00_logoimage" descr="Danfoss Logo"/>
        <xdr:cNvPicPr>
          <a:picLocks noChangeAspect="1" noChangeArrowheads="1"/>
        </xdr:cNvPicPr>
      </xdr:nvPicPr>
      <xdr:blipFill>
        <a:blip r:embed="rId1"/>
        <a:srcRect/>
        <a:stretch>
          <a:fillRect/>
        </a:stretch>
      </xdr:blipFill>
      <xdr:spPr>
        <a:xfrm>
          <a:off x="2619375" y="34636710"/>
          <a:ext cx="0" cy="295275"/>
        </a:xfrm>
        <a:prstGeom prst="rect">
          <a:avLst/>
        </a:prstGeom>
        <a:noFill/>
        <a:ln w="9525">
          <a:noFill/>
          <a:miter lim="800000"/>
          <a:headEnd/>
          <a:tailEnd/>
        </a:ln>
      </xdr:spPr>
    </xdr:pic>
    <xdr:clientData/>
  </xdr:oneCellAnchor>
  <xdr:oneCellAnchor>
    <xdr:from>
      <xdr:col>1</xdr:col>
      <xdr:colOff>1933575</xdr:colOff>
      <xdr:row>181</xdr:row>
      <xdr:rowOff>9525</xdr:rowOff>
    </xdr:from>
    <xdr:ext cx="0" cy="295275"/>
    <xdr:pic>
      <xdr:nvPicPr>
        <xdr:cNvPr id="2636" name="ctl00_logoimage" descr="Danfoss Logo"/>
        <xdr:cNvPicPr>
          <a:picLocks noChangeAspect="1" noChangeArrowheads="1"/>
        </xdr:cNvPicPr>
      </xdr:nvPicPr>
      <xdr:blipFill>
        <a:blip r:embed="rId1"/>
        <a:srcRect/>
        <a:stretch>
          <a:fillRect/>
        </a:stretch>
      </xdr:blipFill>
      <xdr:spPr>
        <a:xfrm>
          <a:off x="2619375" y="34779585"/>
          <a:ext cx="0" cy="295275"/>
        </a:xfrm>
        <a:prstGeom prst="rect">
          <a:avLst/>
        </a:prstGeom>
        <a:noFill/>
        <a:ln w="9525">
          <a:noFill/>
          <a:miter lim="800000"/>
          <a:headEnd/>
          <a:tailEnd/>
        </a:ln>
      </xdr:spPr>
    </xdr:pic>
    <xdr:clientData/>
  </xdr:oneCellAnchor>
  <xdr:oneCellAnchor>
    <xdr:from>
      <xdr:col>1</xdr:col>
      <xdr:colOff>1933575</xdr:colOff>
      <xdr:row>181</xdr:row>
      <xdr:rowOff>9525</xdr:rowOff>
    </xdr:from>
    <xdr:ext cx="0" cy="295275"/>
    <xdr:pic>
      <xdr:nvPicPr>
        <xdr:cNvPr id="2637" name="ctl00_logoimage" descr="Danfoss Logo"/>
        <xdr:cNvPicPr>
          <a:picLocks noChangeAspect="1" noChangeArrowheads="1"/>
        </xdr:cNvPicPr>
      </xdr:nvPicPr>
      <xdr:blipFill>
        <a:blip r:embed="rId1"/>
        <a:srcRect/>
        <a:stretch>
          <a:fillRect/>
        </a:stretch>
      </xdr:blipFill>
      <xdr:spPr>
        <a:xfrm>
          <a:off x="2619375" y="34779585"/>
          <a:ext cx="0" cy="295275"/>
        </a:xfrm>
        <a:prstGeom prst="rect">
          <a:avLst/>
        </a:prstGeom>
        <a:noFill/>
        <a:ln w="9525">
          <a:noFill/>
          <a:miter lim="800000"/>
          <a:headEnd/>
          <a:tailEnd/>
        </a:ln>
      </xdr:spPr>
    </xdr:pic>
    <xdr:clientData/>
  </xdr:oneCellAnchor>
  <xdr:oneCellAnchor>
    <xdr:from>
      <xdr:col>1</xdr:col>
      <xdr:colOff>1933575</xdr:colOff>
      <xdr:row>181</xdr:row>
      <xdr:rowOff>9525</xdr:rowOff>
    </xdr:from>
    <xdr:ext cx="0" cy="295275"/>
    <xdr:pic>
      <xdr:nvPicPr>
        <xdr:cNvPr id="2638" name="ctl00_logoimage" descr="Danfoss Logo"/>
        <xdr:cNvPicPr>
          <a:picLocks noChangeAspect="1" noChangeArrowheads="1"/>
        </xdr:cNvPicPr>
      </xdr:nvPicPr>
      <xdr:blipFill>
        <a:blip r:embed="rId1"/>
        <a:srcRect/>
        <a:stretch>
          <a:fillRect/>
        </a:stretch>
      </xdr:blipFill>
      <xdr:spPr>
        <a:xfrm>
          <a:off x="2619375" y="34779585"/>
          <a:ext cx="0" cy="295275"/>
        </a:xfrm>
        <a:prstGeom prst="rect">
          <a:avLst/>
        </a:prstGeom>
        <a:noFill/>
        <a:ln w="9525">
          <a:noFill/>
          <a:miter lim="800000"/>
          <a:headEnd/>
          <a:tailEnd/>
        </a:ln>
      </xdr:spPr>
    </xdr:pic>
    <xdr:clientData/>
  </xdr:oneCellAnchor>
  <xdr:oneCellAnchor>
    <xdr:from>
      <xdr:col>1</xdr:col>
      <xdr:colOff>1933575</xdr:colOff>
      <xdr:row>181</xdr:row>
      <xdr:rowOff>9525</xdr:rowOff>
    </xdr:from>
    <xdr:ext cx="0" cy="295275"/>
    <xdr:pic>
      <xdr:nvPicPr>
        <xdr:cNvPr id="2639" name="ctl00_logoimage" descr="Danfoss Logo"/>
        <xdr:cNvPicPr>
          <a:picLocks noChangeAspect="1" noChangeArrowheads="1"/>
        </xdr:cNvPicPr>
      </xdr:nvPicPr>
      <xdr:blipFill>
        <a:blip r:embed="rId1"/>
        <a:srcRect/>
        <a:stretch>
          <a:fillRect/>
        </a:stretch>
      </xdr:blipFill>
      <xdr:spPr>
        <a:xfrm>
          <a:off x="2619375" y="34779585"/>
          <a:ext cx="0" cy="295275"/>
        </a:xfrm>
        <a:prstGeom prst="rect">
          <a:avLst/>
        </a:prstGeom>
        <a:noFill/>
        <a:ln w="9525">
          <a:noFill/>
          <a:miter lim="800000"/>
          <a:headEnd/>
          <a:tailEnd/>
        </a:ln>
      </xdr:spPr>
    </xdr:pic>
    <xdr:clientData/>
  </xdr:oneCellAnchor>
  <xdr:oneCellAnchor>
    <xdr:from>
      <xdr:col>1</xdr:col>
      <xdr:colOff>1933575</xdr:colOff>
      <xdr:row>182</xdr:row>
      <xdr:rowOff>9525</xdr:rowOff>
    </xdr:from>
    <xdr:ext cx="0" cy="295275"/>
    <xdr:pic>
      <xdr:nvPicPr>
        <xdr:cNvPr id="2640" name="ctl00_logoimage" descr="Danfoss Logo"/>
        <xdr:cNvPicPr>
          <a:picLocks noChangeAspect="1" noChangeArrowheads="1"/>
        </xdr:cNvPicPr>
      </xdr:nvPicPr>
      <xdr:blipFill>
        <a:blip r:embed="rId1"/>
        <a:srcRect/>
        <a:stretch>
          <a:fillRect/>
        </a:stretch>
      </xdr:blipFill>
      <xdr:spPr>
        <a:xfrm>
          <a:off x="2619375" y="35132010"/>
          <a:ext cx="0" cy="295275"/>
        </a:xfrm>
        <a:prstGeom prst="rect">
          <a:avLst/>
        </a:prstGeom>
        <a:noFill/>
        <a:ln w="9525">
          <a:noFill/>
          <a:miter lim="800000"/>
          <a:headEnd/>
          <a:tailEnd/>
        </a:ln>
      </xdr:spPr>
    </xdr:pic>
    <xdr:clientData/>
  </xdr:oneCellAnchor>
  <xdr:oneCellAnchor>
    <xdr:from>
      <xdr:col>1</xdr:col>
      <xdr:colOff>1933575</xdr:colOff>
      <xdr:row>182</xdr:row>
      <xdr:rowOff>9525</xdr:rowOff>
    </xdr:from>
    <xdr:ext cx="0" cy="295275"/>
    <xdr:pic>
      <xdr:nvPicPr>
        <xdr:cNvPr id="2641" name="ctl00_logoimage" descr="Danfoss Logo"/>
        <xdr:cNvPicPr>
          <a:picLocks noChangeAspect="1" noChangeArrowheads="1"/>
        </xdr:cNvPicPr>
      </xdr:nvPicPr>
      <xdr:blipFill>
        <a:blip r:embed="rId1"/>
        <a:srcRect/>
        <a:stretch>
          <a:fillRect/>
        </a:stretch>
      </xdr:blipFill>
      <xdr:spPr>
        <a:xfrm>
          <a:off x="2619375" y="35132010"/>
          <a:ext cx="0" cy="295275"/>
        </a:xfrm>
        <a:prstGeom prst="rect">
          <a:avLst/>
        </a:prstGeom>
        <a:noFill/>
        <a:ln w="9525">
          <a:noFill/>
          <a:miter lim="800000"/>
          <a:headEnd/>
          <a:tailEnd/>
        </a:ln>
      </xdr:spPr>
    </xdr:pic>
    <xdr:clientData/>
  </xdr:oneCellAnchor>
  <xdr:oneCellAnchor>
    <xdr:from>
      <xdr:col>1</xdr:col>
      <xdr:colOff>1933575</xdr:colOff>
      <xdr:row>182</xdr:row>
      <xdr:rowOff>9525</xdr:rowOff>
    </xdr:from>
    <xdr:ext cx="0" cy="295275"/>
    <xdr:pic>
      <xdr:nvPicPr>
        <xdr:cNvPr id="2642" name="ctl00_logoimage" descr="Danfoss Logo"/>
        <xdr:cNvPicPr>
          <a:picLocks noChangeAspect="1" noChangeArrowheads="1"/>
        </xdr:cNvPicPr>
      </xdr:nvPicPr>
      <xdr:blipFill>
        <a:blip r:embed="rId1"/>
        <a:srcRect/>
        <a:stretch>
          <a:fillRect/>
        </a:stretch>
      </xdr:blipFill>
      <xdr:spPr>
        <a:xfrm>
          <a:off x="2619375" y="35132010"/>
          <a:ext cx="0" cy="295275"/>
        </a:xfrm>
        <a:prstGeom prst="rect">
          <a:avLst/>
        </a:prstGeom>
        <a:noFill/>
        <a:ln w="9525">
          <a:noFill/>
          <a:miter lim="800000"/>
          <a:headEnd/>
          <a:tailEnd/>
        </a:ln>
      </xdr:spPr>
    </xdr:pic>
    <xdr:clientData/>
  </xdr:oneCellAnchor>
  <xdr:oneCellAnchor>
    <xdr:from>
      <xdr:col>1</xdr:col>
      <xdr:colOff>1933575</xdr:colOff>
      <xdr:row>182</xdr:row>
      <xdr:rowOff>9525</xdr:rowOff>
    </xdr:from>
    <xdr:ext cx="0" cy="295275"/>
    <xdr:pic>
      <xdr:nvPicPr>
        <xdr:cNvPr id="2643" name="ctl00_logoimage" descr="Danfoss Logo"/>
        <xdr:cNvPicPr>
          <a:picLocks noChangeAspect="1" noChangeArrowheads="1"/>
        </xdr:cNvPicPr>
      </xdr:nvPicPr>
      <xdr:blipFill>
        <a:blip r:embed="rId1"/>
        <a:srcRect/>
        <a:stretch>
          <a:fillRect/>
        </a:stretch>
      </xdr:blipFill>
      <xdr:spPr>
        <a:xfrm>
          <a:off x="2619375" y="35132010"/>
          <a:ext cx="0" cy="295275"/>
        </a:xfrm>
        <a:prstGeom prst="rect">
          <a:avLst/>
        </a:prstGeom>
        <a:noFill/>
        <a:ln w="9525">
          <a:noFill/>
          <a:miter lim="800000"/>
          <a:headEnd/>
          <a:tailEnd/>
        </a:ln>
      </xdr:spPr>
    </xdr:pic>
    <xdr:clientData/>
  </xdr:oneCellAnchor>
  <xdr:oneCellAnchor>
    <xdr:from>
      <xdr:col>1</xdr:col>
      <xdr:colOff>1933575</xdr:colOff>
      <xdr:row>183</xdr:row>
      <xdr:rowOff>9525</xdr:rowOff>
    </xdr:from>
    <xdr:ext cx="0" cy="295275"/>
    <xdr:pic>
      <xdr:nvPicPr>
        <xdr:cNvPr id="2644" name="ctl00_logoimage" descr="Danfoss Logo"/>
        <xdr:cNvPicPr>
          <a:picLocks noChangeAspect="1" noChangeArrowheads="1"/>
        </xdr:cNvPicPr>
      </xdr:nvPicPr>
      <xdr:blipFill>
        <a:blip r:embed="rId1"/>
        <a:srcRect/>
        <a:stretch>
          <a:fillRect/>
        </a:stretch>
      </xdr:blipFill>
      <xdr:spPr>
        <a:xfrm>
          <a:off x="2619375" y="35474910"/>
          <a:ext cx="0" cy="295275"/>
        </a:xfrm>
        <a:prstGeom prst="rect">
          <a:avLst/>
        </a:prstGeom>
        <a:noFill/>
        <a:ln w="9525">
          <a:noFill/>
          <a:miter lim="800000"/>
          <a:headEnd/>
          <a:tailEnd/>
        </a:ln>
      </xdr:spPr>
    </xdr:pic>
    <xdr:clientData/>
  </xdr:oneCellAnchor>
  <xdr:oneCellAnchor>
    <xdr:from>
      <xdr:col>1</xdr:col>
      <xdr:colOff>1933575</xdr:colOff>
      <xdr:row>183</xdr:row>
      <xdr:rowOff>9525</xdr:rowOff>
    </xdr:from>
    <xdr:ext cx="0" cy="295275"/>
    <xdr:pic>
      <xdr:nvPicPr>
        <xdr:cNvPr id="2645" name="ctl00_logoimage" descr="Danfoss Logo"/>
        <xdr:cNvPicPr>
          <a:picLocks noChangeAspect="1" noChangeArrowheads="1"/>
        </xdr:cNvPicPr>
      </xdr:nvPicPr>
      <xdr:blipFill>
        <a:blip r:embed="rId1"/>
        <a:srcRect/>
        <a:stretch>
          <a:fillRect/>
        </a:stretch>
      </xdr:blipFill>
      <xdr:spPr>
        <a:xfrm>
          <a:off x="2619375" y="35474910"/>
          <a:ext cx="0" cy="295275"/>
        </a:xfrm>
        <a:prstGeom prst="rect">
          <a:avLst/>
        </a:prstGeom>
        <a:noFill/>
        <a:ln w="9525">
          <a:noFill/>
          <a:miter lim="800000"/>
          <a:headEnd/>
          <a:tailEnd/>
        </a:ln>
      </xdr:spPr>
    </xdr:pic>
    <xdr:clientData/>
  </xdr:oneCellAnchor>
  <xdr:oneCellAnchor>
    <xdr:from>
      <xdr:col>1</xdr:col>
      <xdr:colOff>1933575</xdr:colOff>
      <xdr:row>183</xdr:row>
      <xdr:rowOff>9525</xdr:rowOff>
    </xdr:from>
    <xdr:ext cx="0" cy="295275"/>
    <xdr:pic>
      <xdr:nvPicPr>
        <xdr:cNvPr id="2646" name="ctl00_logoimage" descr="Danfoss Logo"/>
        <xdr:cNvPicPr>
          <a:picLocks noChangeAspect="1" noChangeArrowheads="1"/>
        </xdr:cNvPicPr>
      </xdr:nvPicPr>
      <xdr:blipFill>
        <a:blip r:embed="rId1"/>
        <a:srcRect/>
        <a:stretch>
          <a:fillRect/>
        </a:stretch>
      </xdr:blipFill>
      <xdr:spPr>
        <a:xfrm>
          <a:off x="2619375" y="35474910"/>
          <a:ext cx="0" cy="295275"/>
        </a:xfrm>
        <a:prstGeom prst="rect">
          <a:avLst/>
        </a:prstGeom>
        <a:noFill/>
        <a:ln w="9525">
          <a:noFill/>
          <a:miter lim="800000"/>
          <a:headEnd/>
          <a:tailEnd/>
        </a:ln>
      </xdr:spPr>
    </xdr:pic>
    <xdr:clientData/>
  </xdr:oneCellAnchor>
  <xdr:oneCellAnchor>
    <xdr:from>
      <xdr:col>1</xdr:col>
      <xdr:colOff>1933575</xdr:colOff>
      <xdr:row>183</xdr:row>
      <xdr:rowOff>9525</xdr:rowOff>
    </xdr:from>
    <xdr:ext cx="0" cy="295275"/>
    <xdr:pic>
      <xdr:nvPicPr>
        <xdr:cNvPr id="2647" name="ctl00_logoimage" descr="Danfoss Logo"/>
        <xdr:cNvPicPr>
          <a:picLocks noChangeAspect="1" noChangeArrowheads="1"/>
        </xdr:cNvPicPr>
      </xdr:nvPicPr>
      <xdr:blipFill>
        <a:blip r:embed="rId1"/>
        <a:srcRect/>
        <a:stretch>
          <a:fillRect/>
        </a:stretch>
      </xdr:blipFill>
      <xdr:spPr>
        <a:xfrm>
          <a:off x="2619375" y="35474910"/>
          <a:ext cx="0" cy="295275"/>
        </a:xfrm>
        <a:prstGeom prst="rect">
          <a:avLst/>
        </a:prstGeom>
        <a:noFill/>
        <a:ln w="9525">
          <a:noFill/>
          <a:miter lim="800000"/>
          <a:headEnd/>
          <a:tailEnd/>
        </a:ln>
      </xdr:spPr>
    </xdr:pic>
    <xdr:clientData/>
  </xdr:oneCellAnchor>
  <xdr:oneCellAnchor>
    <xdr:from>
      <xdr:col>1</xdr:col>
      <xdr:colOff>1933575</xdr:colOff>
      <xdr:row>184</xdr:row>
      <xdr:rowOff>9525</xdr:rowOff>
    </xdr:from>
    <xdr:ext cx="0" cy="295275"/>
    <xdr:pic>
      <xdr:nvPicPr>
        <xdr:cNvPr id="2648" name="ctl00_logoimage" descr="Danfoss Logo"/>
        <xdr:cNvPicPr>
          <a:picLocks noChangeAspect="1" noChangeArrowheads="1"/>
        </xdr:cNvPicPr>
      </xdr:nvPicPr>
      <xdr:blipFill>
        <a:blip r:embed="rId1"/>
        <a:srcRect/>
        <a:stretch>
          <a:fillRect/>
        </a:stretch>
      </xdr:blipFill>
      <xdr:spPr>
        <a:xfrm>
          <a:off x="2619375" y="35617785"/>
          <a:ext cx="0" cy="295275"/>
        </a:xfrm>
        <a:prstGeom prst="rect">
          <a:avLst/>
        </a:prstGeom>
        <a:noFill/>
        <a:ln w="9525">
          <a:noFill/>
          <a:miter lim="800000"/>
          <a:headEnd/>
          <a:tailEnd/>
        </a:ln>
      </xdr:spPr>
    </xdr:pic>
    <xdr:clientData/>
  </xdr:oneCellAnchor>
  <xdr:oneCellAnchor>
    <xdr:from>
      <xdr:col>1</xdr:col>
      <xdr:colOff>1933575</xdr:colOff>
      <xdr:row>184</xdr:row>
      <xdr:rowOff>9525</xdr:rowOff>
    </xdr:from>
    <xdr:ext cx="0" cy="295275"/>
    <xdr:pic>
      <xdr:nvPicPr>
        <xdr:cNvPr id="2649" name="ctl00_logoimage" descr="Danfoss Logo"/>
        <xdr:cNvPicPr>
          <a:picLocks noChangeAspect="1" noChangeArrowheads="1"/>
        </xdr:cNvPicPr>
      </xdr:nvPicPr>
      <xdr:blipFill>
        <a:blip r:embed="rId1"/>
        <a:srcRect/>
        <a:stretch>
          <a:fillRect/>
        </a:stretch>
      </xdr:blipFill>
      <xdr:spPr>
        <a:xfrm>
          <a:off x="2619375" y="35617785"/>
          <a:ext cx="0" cy="295275"/>
        </a:xfrm>
        <a:prstGeom prst="rect">
          <a:avLst/>
        </a:prstGeom>
        <a:noFill/>
        <a:ln w="9525">
          <a:noFill/>
          <a:miter lim="800000"/>
          <a:headEnd/>
          <a:tailEnd/>
        </a:ln>
      </xdr:spPr>
    </xdr:pic>
    <xdr:clientData/>
  </xdr:oneCellAnchor>
  <xdr:oneCellAnchor>
    <xdr:from>
      <xdr:col>1</xdr:col>
      <xdr:colOff>1933575</xdr:colOff>
      <xdr:row>184</xdr:row>
      <xdr:rowOff>9525</xdr:rowOff>
    </xdr:from>
    <xdr:ext cx="0" cy="295275"/>
    <xdr:pic>
      <xdr:nvPicPr>
        <xdr:cNvPr id="2650" name="ctl00_logoimage" descr="Danfoss Logo"/>
        <xdr:cNvPicPr>
          <a:picLocks noChangeAspect="1" noChangeArrowheads="1"/>
        </xdr:cNvPicPr>
      </xdr:nvPicPr>
      <xdr:blipFill>
        <a:blip r:embed="rId1"/>
        <a:srcRect/>
        <a:stretch>
          <a:fillRect/>
        </a:stretch>
      </xdr:blipFill>
      <xdr:spPr>
        <a:xfrm>
          <a:off x="2619375" y="35617785"/>
          <a:ext cx="0" cy="295275"/>
        </a:xfrm>
        <a:prstGeom prst="rect">
          <a:avLst/>
        </a:prstGeom>
        <a:noFill/>
        <a:ln w="9525">
          <a:noFill/>
          <a:miter lim="800000"/>
          <a:headEnd/>
          <a:tailEnd/>
        </a:ln>
      </xdr:spPr>
    </xdr:pic>
    <xdr:clientData/>
  </xdr:oneCellAnchor>
  <xdr:oneCellAnchor>
    <xdr:from>
      <xdr:col>1</xdr:col>
      <xdr:colOff>1933575</xdr:colOff>
      <xdr:row>184</xdr:row>
      <xdr:rowOff>9525</xdr:rowOff>
    </xdr:from>
    <xdr:ext cx="0" cy="295275"/>
    <xdr:pic>
      <xdr:nvPicPr>
        <xdr:cNvPr id="2651" name="ctl00_logoimage" descr="Danfoss Logo"/>
        <xdr:cNvPicPr>
          <a:picLocks noChangeAspect="1" noChangeArrowheads="1"/>
        </xdr:cNvPicPr>
      </xdr:nvPicPr>
      <xdr:blipFill>
        <a:blip r:embed="rId1"/>
        <a:srcRect/>
        <a:stretch>
          <a:fillRect/>
        </a:stretch>
      </xdr:blipFill>
      <xdr:spPr>
        <a:xfrm>
          <a:off x="2619375" y="3561778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2652"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2653"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2654"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2655"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2656"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2657"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2658"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0</xdr:rowOff>
    </xdr:from>
    <xdr:ext cx="0" cy="295275"/>
    <xdr:pic>
      <xdr:nvPicPr>
        <xdr:cNvPr id="2659" name="ctl00_logoimage" descr="Danfoss Logo"/>
        <xdr:cNvPicPr>
          <a:picLocks noChangeAspect="1" noChangeArrowheads="1"/>
        </xdr:cNvPicPr>
      </xdr:nvPicPr>
      <xdr:blipFill>
        <a:blip r:embed="rId1"/>
        <a:srcRect/>
        <a:stretch>
          <a:fillRect/>
        </a:stretch>
      </xdr:blipFill>
      <xdr:spPr>
        <a:xfrm>
          <a:off x="2619375" y="35751135"/>
          <a:ext cx="0" cy="295275"/>
        </a:xfrm>
        <a:prstGeom prst="rect">
          <a:avLst/>
        </a:prstGeom>
        <a:noFill/>
        <a:ln w="9525">
          <a:noFill/>
          <a:miter lim="800000"/>
          <a:headEnd/>
          <a:tailEnd/>
        </a:ln>
      </xdr:spPr>
    </xdr:pic>
    <xdr:clientData/>
  </xdr:oneCellAnchor>
  <xdr:oneCellAnchor>
    <xdr:from>
      <xdr:col>1</xdr:col>
      <xdr:colOff>1933575</xdr:colOff>
      <xdr:row>185</xdr:row>
      <xdr:rowOff>9525</xdr:rowOff>
    </xdr:from>
    <xdr:ext cx="0" cy="295275"/>
    <xdr:pic>
      <xdr:nvPicPr>
        <xdr:cNvPr id="2660" name="ctl00_logoimage" descr="Danfoss Logo"/>
        <xdr:cNvPicPr>
          <a:picLocks noChangeAspect="1" noChangeArrowheads="1"/>
        </xdr:cNvPicPr>
      </xdr:nvPicPr>
      <xdr:blipFill>
        <a:blip r:embed="rId1"/>
        <a:srcRect/>
        <a:stretch>
          <a:fillRect/>
        </a:stretch>
      </xdr:blipFill>
      <xdr:spPr>
        <a:xfrm>
          <a:off x="2619375" y="35760660"/>
          <a:ext cx="0" cy="295275"/>
        </a:xfrm>
        <a:prstGeom prst="rect">
          <a:avLst/>
        </a:prstGeom>
        <a:noFill/>
        <a:ln w="9525">
          <a:noFill/>
          <a:miter lim="800000"/>
          <a:headEnd/>
          <a:tailEnd/>
        </a:ln>
      </xdr:spPr>
    </xdr:pic>
    <xdr:clientData/>
  </xdr:oneCellAnchor>
  <xdr:oneCellAnchor>
    <xdr:from>
      <xdr:col>1</xdr:col>
      <xdr:colOff>1933575</xdr:colOff>
      <xdr:row>185</xdr:row>
      <xdr:rowOff>9525</xdr:rowOff>
    </xdr:from>
    <xdr:ext cx="0" cy="295275"/>
    <xdr:pic>
      <xdr:nvPicPr>
        <xdr:cNvPr id="2661" name="ctl00_logoimage" descr="Danfoss Logo"/>
        <xdr:cNvPicPr>
          <a:picLocks noChangeAspect="1" noChangeArrowheads="1"/>
        </xdr:cNvPicPr>
      </xdr:nvPicPr>
      <xdr:blipFill>
        <a:blip r:embed="rId1"/>
        <a:srcRect/>
        <a:stretch>
          <a:fillRect/>
        </a:stretch>
      </xdr:blipFill>
      <xdr:spPr>
        <a:xfrm>
          <a:off x="2619375" y="35760660"/>
          <a:ext cx="0" cy="295275"/>
        </a:xfrm>
        <a:prstGeom prst="rect">
          <a:avLst/>
        </a:prstGeom>
        <a:noFill/>
        <a:ln w="9525">
          <a:noFill/>
          <a:miter lim="800000"/>
          <a:headEnd/>
          <a:tailEnd/>
        </a:ln>
      </xdr:spPr>
    </xdr:pic>
    <xdr:clientData/>
  </xdr:oneCellAnchor>
  <xdr:oneCellAnchor>
    <xdr:from>
      <xdr:col>1</xdr:col>
      <xdr:colOff>1933575</xdr:colOff>
      <xdr:row>185</xdr:row>
      <xdr:rowOff>9525</xdr:rowOff>
    </xdr:from>
    <xdr:ext cx="0" cy="295275"/>
    <xdr:pic>
      <xdr:nvPicPr>
        <xdr:cNvPr id="2662" name="ctl00_logoimage" descr="Danfoss Logo"/>
        <xdr:cNvPicPr>
          <a:picLocks noChangeAspect="1" noChangeArrowheads="1"/>
        </xdr:cNvPicPr>
      </xdr:nvPicPr>
      <xdr:blipFill>
        <a:blip r:embed="rId1"/>
        <a:srcRect/>
        <a:stretch>
          <a:fillRect/>
        </a:stretch>
      </xdr:blipFill>
      <xdr:spPr>
        <a:xfrm>
          <a:off x="2619375" y="35760660"/>
          <a:ext cx="0" cy="295275"/>
        </a:xfrm>
        <a:prstGeom prst="rect">
          <a:avLst/>
        </a:prstGeom>
        <a:noFill/>
        <a:ln w="9525">
          <a:noFill/>
          <a:miter lim="800000"/>
          <a:headEnd/>
          <a:tailEnd/>
        </a:ln>
      </xdr:spPr>
    </xdr:pic>
    <xdr:clientData/>
  </xdr:oneCellAnchor>
  <xdr:oneCellAnchor>
    <xdr:from>
      <xdr:col>1</xdr:col>
      <xdr:colOff>1933575</xdr:colOff>
      <xdr:row>185</xdr:row>
      <xdr:rowOff>9525</xdr:rowOff>
    </xdr:from>
    <xdr:ext cx="0" cy="295275"/>
    <xdr:pic>
      <xdr:nvPicPr>
        <xdr:cNvPr id="2663" name="ctl00_logoimage" descr="Danfoss Logo"/>
        <xdr:cNvPicPr>
          <a:picLocks noChangeAspect="1" noChangeArrowheads="1"/>
        </xdr:cNvPicPr>
      </xdr:nvPicPr>
      <xdr:blipFill>
        <a:blip r:embed="rId1"/>
        <a:srcRect/>
        <a:stretch>
          <a:fillRect/>
        </a:stretch>
      </xdr:blipFill>
      <xdr:spPr>
        <a:xfrm>
          <a:off x="2619375" y="35760660"/>
          <a:ext cx="0" cy="295275"/>
        </a:xfrm>
        <a:prstGeom prst="rect">
          <a:avLst/>
        </a:prstGeom>
        <a:noFill/>
        <a:ln w="9525">
          <a:noFill/>
          <a:miter lim="800000"/>
          <a:headEnd/>
          <a:tailEnd/>
        </a:ln>
      </xdr:spPr>
    </xdr:pic>
    <xdr:clientData/>
  </xdr:oneCellAnchor>
  <xdr:oneCellAnchor>
    <xdr:from>
      <xdr:col>1</xdr:col>
      <xdr:colOff>1933575</xdr:colOff>
      <xdr:row>186</xdr:row>
      <xdr:rowOff>9525</xdr:rowOff>
    </xdr:from>
    <xdr:ext cx="0" cy="295275"/>
    <xdr:pic>
      <xdr:nvPicPr>
        <xdr:cNvPr id="2664" name="ctl00_logoimage" descr="Danfoss Logo"/>
        <xdr:cNvPicPr>
          <a:picLocks noChangeAspect="1" noChangeArrowheads="1"/>
        </xdr:cNvPicPr>
      </xdr:nvPicPr>
      <xdr:blipFill>
        <a:blip r:embed="rId1"/>
        <a:srcRect/>
        <a:stretch>
          <a:fillRect/>
        </a:stretch>
      </xdr:blipFill>
      <xdr:spPr>
        <a:xfrm>
          <a:off x="2619375" y="35903535"/>
          <a:ext cx="0" cy="295275"/>
        </a:xfrm>
        <a:prstGeom prst="rect">
          <a:avLst/>
        </a:prstGeom>
        <a:noFill/>
        <a:ln w="9525">
          <a:noFill/>
          <a:miter lim="800000"/>
          <a:headEnd/>
          <a:tailEnd/>
        </a:ln>
      </xdr:spPr>
    </xdr:pic>
    <xdr:clientData/>
  </xdr:oneCellAnchor>
  <xdr:oneCellAnchor>
    <xdr:from>
      <xdr:col>1</xdr:col>
      <xdr:colOff>1933575</xdr:colOff>
      <xdr:row>186</xdr:row>
      <xdr:rowOff>9525</xdr:rowOff>
    </xdr:from>
    <xdr:ext cx="0" cy="295275"/>
    <xdr:pic>
      <xdr:nvPicPr>
        <xdr:cNvPr id="2665" name="ctl00_logoimage" descr="Danfoss Logo"/>
        <xdr:cNvPicPr>
          <a:picLocks noChangeAspect="1" noChangeArrowheads="1"/>
        </xdr:cNvPicPr>
      </xdr:nvPicPr>
      <xdr:blipFill>
        <a:blip r:embed="rId1"/>
        <a:srcRect/>
        <a:stretch>
          <a:fillRect/>
        </a:stretch>
      </xdr:blipFill>
      <xdr:spPr>
        <a:xfrm>
          <a:off x="2619375" y="35903535"/>
          <a:ext cx="0" cy="295275"/>
        </a:xfrm>
        <a:prstGeom prst="rect">
          <a:avLst/>
        </a:prstGeom>
        <a:noFill/>
        <a:ln w="9525">
          <a:noFill/>
          <a:miter lim="800000"/>
          <a:headEnd/>
          <a:tailEnd/>
        </a:ln>
      </xdr:spPr>
    </xdr:pic>
    <xdr:clientData/>
  </xdr:oneCellAnchor>
  <xdr:oneCellAnchor>
    <xdr:from>
      <xdr:col>1</xdr:col>
      <xdr:colOff>1933575</xdr:colOff>
      <xdr:row>186</xdr:row>
      <xdr:rowOff>9525</xdr:rowOff>
    </xdr:from>
    <xdr:ext cx="0" cy="295275"/>
    <xdr:pic>
      <xdr:nvPicPr>
        <xdr:cNvPr id="2666" name="ctl00_logoimage" descr="Danfoss Logo"/>
        <xdr:cNvPicPr>
          <a:picLocks noChangeAspect="1" noChangeArrowheads="1"/>
        </xdr:cNvPicPr>
      </xdr:nvPicPr>
      <xdr:blipFill>
        <a:blip r:embed="rId1"/>
        <a:srcRect/>
        <a:stretch>
          <a:fillRect/>
        </a:stretch>
      </xdr:blipFill>
      <xdr:spPr>
        <a:xfrm>
          <a:off x="2619375" y="35903535"/>
          <a:ext cx="0" cy="295275"/>
        </a:xfrm>
        <a:prstGeom prst="rect">
          <a:avLst/>
        </a:prstGeom>
        <a:noFill/>
        <a:ln w="9525">
          <a:noFill/>
          <a:miter lim="800000"/>
          <a:headEnd/>
          <a:tailEnd/>
        </a:ln>
      </xdr:spPr>
    </xdr:pic>
    <xdr:clientData/>
  </xdr:oneCellAnchor>
  <xdr:oneCellAnchor>
    <xdr:from>
      <xdr:col>1</xdr:col>
      <xdr:colOff>1933575</xdr:colOff>
      <xdr:row>186</xdr:row>
      <xdr:rowOff>9525</xdr:rowOff>
    </xdr:from>
    <xdr:ext cx="0" cy="295275"/>
    <xdr:pic>
      <xdr:nvPicPr>
        <xdr:cNvPr id="2667" name="ctl00_logoimage" descr="Danfoss Logo"/>
        <xdr:cNvPicPr>
          <a:picLocks noChangeAspect="1" noChangeArrowheads="1"/>
        </xdr:cNvPicPr>
      </xdr:nvPicPr>
      <xdr:blipFill>
        <a:blip r:embed="rId1"/>
        <a:srcRect/>
        <a:stretch>
          <a:fillRect/>
        </a:stretch>
      </xdr:blipFill>
      <xdr:spPr>
        <a:xfrm>
          <a:off x="2619375" y="35903535"/>
          <a:ext cx="0" cy="295275"/>
        </a:xfrm>
        <a:prstGeom prst="rect">
          <a:avLst/>
        </a:prstGeom>
        <a:noFill/>
        <a:ln w="9525">
          <a:noFill/>
          <a:miter lim="800000"/>
          <a:headEnd/>
          <a:tailEnd/>
        </a:ln>
      </xdr:spPr>
    </xdr:pic>
    <xdr:clientData/>
  </xdr:oneCellAnchor>
  <xdr:oneCellAnchor>
    <xdr:from>
      <xdr:col>1</xdr:col>
      <xdr:colOff>1933575</xdr:colOff>
      <xdr:row>186</xdr:row>
      <xdr:rowOff>9525</xdr:rowOff>
    </xdr:from>
    <xdr:ext cx="0" cy="295275"/>
    <xdr:pic>
      <xdr:nvPicPr>
        <xdr:cNvPr id="2668" name="ctl00_logoimage" descr="Danfoss Logo"/>
        <xdr:cNvPicPr>
          <a:picLocks noChangeAspect="1" noChangeArrowheads="1"/>
        </xdr:cNvPicPr>
      </xdr:nvPicPr>
      <xdr:blipFill>
        <a:blip r:embed="rId1"/>
        <a:srcRect/>
        <a:stretch>
          <a:fillRect/>
        </a:stretch>
      </xdr:blipFill>
      <xdr:spPr>
        <a:xfrm>
          <a:off x="2619375" y="35903535"/>
          <a:ext cx="0" cy="295275"/>
        </a:xfrm>
        <a:prstGeom prst="rect">
          <a:avLst/>
        </a:prstGeom>
        <a:noFill/>
        <a:ln w="9525">
          <a:noFill/>
          <a:miter lim="800000"/>
          <a:headEnd/>
          <a:tailEnd/>
        </a:ln>
      </xdr:spPr>
    </xdr:pic>
    <xdr:clientData/>
  </xdr:oneCellAnchor>
  <xdr:oneCellAnchor>
    <xdr:from>
      <xdr:col>1</xdr:col>
      <xdr:colOff>1933575</xdr:colOff>
      <xdr:row>186</xdr:row>
      <xdr:rowOff>9525</xdr:rowOff>
    </xdr:from>
    <xdr:ext cx="0" cy="295275"/>
    <xdr:pic>
      <xdr:nvPicPr>
        <xdr:cNvPr id="2669" name="ctl00_logoimage" descr="Danfoss Logo"/>
        <xdr:cNvPicPr>
          <a:picLocks noChangeAspect="1" noChangeArrowheads="1"/>
        </xdr:cNvPicPr>
      </xdr:nvPicPr>
      <xdr:blipFill>
        <a:blip r:embed="rId1"/>
        <a:srcRect/>
        <a:stretch>
          <a:fillRect/>
        </a:stretch>
      </xdr:blipFill>
      <xdr:spPr>
        <a:xfrm>
          <a:off x="2619375" y="35903535"/>
          <a:ext cx="0" cy="295275"/>
        </a:xfrm>
        <a:prstGeom prst="rect">
          <a:avLst/>
        </a:prstGeom>
        <a:noFill/>
        <a:ln w="9525">
          <a:noFill/>
          <a:miter lim="800000"/>
          <a:headEnd/>
          <a:tailEnd/>
        </a:ln>
      </xdr:spPr>
    </xdr:pic>
    <xdr:clientData/>
  </xdr:oneCellAnchor>
  <xdr:oneCellAnchor>
    <xdr:from>
      <xdr:col>1</xdr:col>
      <xdr:colOff>1933575</xdr:colOff>
      <xdr:row>186</xdr:row>
      <xdr:rowOff>9525</xdr:rowOff>
    </xdr:from>
    <xdr:ext cx="0" cy="295275"/>
    <xdr:pic>
      <xdr:nvPicPr>
        <xdr:cNvPr id="2670" name="ctl00_logoimage" descr="Danfoss Logo"/>
        <xdr:cNvPicPr>
          <a:picLocks noChangeAspect="1" noChangeArrowheads="1"/>
        </xdr:cNvPicPr>
      </xdr:nvPicPr>
      <xdr:blipFill>
        <a:blip r:embed="rId1"/>
        <a:srcRect/>
        <a:stretch>
          <a:fillRect/>
        </a:stretch>
      </xdr:blipFill>
      <xdr:spPr>
        <a:xfrm>
          <a:off x="2619375" y="35903535"/>
          <a:ext cx="0" cy="295275"/>
        </a:xfrm>
        <a:prstGeom prst="rect">
          <a:avLst/>
        </a:prstGeom>
        <a:noFill/>
        <a:ln w="9525">
          <a:noFill/>
          <a:miter lim="800000"/>
          <a:headEnd/>
          <a:tailEnd/>
        </a:ln>
      </xdr:spPr>
    </xdr:pic>
    <xdr:clientData/>
  </xdr:oneCellAnchor>
  <xdr:oneCellAnchor>
    <xdr:from>
      <xdr:col>1</xdr:col>
      <xdr:colOff>1933575</xdr:colOff>
      <xdr:row>186</xdr:row>
      <xdr:rowOff>9525</xdr:rowOff>
    </xdr:from>
    <xdr:ext cx="0" cy="295275"/>
    <xdr:pic>
      <xdr:nvPicPr>
        <xdr:cNvPr id="2671" name="ctl00_logoimage" descr="Danfoss Logo"/>
        <xdr:cNvPicPr>
          <a:picLocks noChangeAspect="1" noChangeArrowheads="1"/>
        </xdr:cNvPicPr>
      </xdr:nvPicPr>
      <xdr:blipFill>
        <a:blip r:embed="rId1"/>
        <a:srcRect/>
        <a:stretch>
          <a:fillRect/>
        </a:stretch>
      </xdr:blipFill>
      <xdr:spPr>
        <a:xfrm>
          <a:off x="2619375" y="3590353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72"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73"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74"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75"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76"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77"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78"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79"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80"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81"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82"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83"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84"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85"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86"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87"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88"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89"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90"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91"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92"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93"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94"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0</xdr:rowOff>
    </xdr:from>
    <xdr:ext cx="0" cy="295275"/>
    <xdr:pic>
      <xdr:nvPicPr>
        <xdr:cNvPr id="2695" name="ctl00_logoimage" descr="Danfoss Logo"/>
        <xdr:cNvPicPr>
          <a:picLocks noChangeAspect="1" noChangeArrowheads="1"/>
        </xdr:cNvPicPr>
      </xdr:nvPicPr>
      <xdr:blipFill>
        <a:blip r:embed="rId1"/>
        <a:srcRect/>
        <a:stretch>
          <a:fillRect/>
        </a:stretch>
      </xdr:blipFill>
      <xdr:spPr>
        <a:xfrm>
          <a:off x="2619375" y="36036885"/>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2696"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2697"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2698"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2699"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2700"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2701"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2702"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2703"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2704"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2705"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2706"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187</xdr:row>
      <xdr:rowOff>9525</xdr:rowOff>
    </xdr:from>
    <xdr:ext cx="0" cy="295275"/>
    <xdr:pic>
      <xdr:nvPicPr>
        <xdr:cNvPr id="2707" name="ctl00_logoimage" descr="Danfoss Logo"/>
        <xdr:cNvPicPr>
          <a:picLocks noChangeAspect="1" noChangeArrowheads="1"/>
        </xdr:cNvPicPr>
      </xdr:nvPicPr>
      <xdr:blipFill>
        <a:blip r:embed="rId1"/>
        <a:srcRect/>
        <a:stretch>
          <a:fillRect/>
        </a:stretch>
      </xdr:blipFill>
      <xdr:spPr>
        <a:xfrm>
          <a:off x="2619375" y="36046410"/>
          <a:ext cx="0" cy="295275"/>
        </a:xfrm>
        <a:prstGeom prst="rect">
          <a:avLst/>
        </a:prstGeom>
        <a:noFill/>
        <a:ln w="9525">
          <a:noFill/>
          <a:miter lim="800000"/>
          <a:headEnd/>
          <a:tailEnd/>
        </a:ln>
      </xdr:spPr>
    </xdr:pic>
    <xdr:clientData/>
  </xdr:oneCellAnchor>
  <xdr:oneCellAnchor>
    <xdr:from>
      <xdr:col>1</xdr:col>
      <xdr:colOff>1933575</xdr:colOff>
      <xdr:row>188</xdr:row>
      <xdr:rowOff>9525</xdr:rowOff>
    </xdr:from>
    <xdr:ext cx="0" cy="295275"/>
    <xdr:pic>
      <xdr:nvPicPr>
        <xdr:cNvPr id="2708" name="ctl00_logoimage" descr="Danfoss Logo"/>
        <xdr:cNvPicPr>
          <a:picLocks noChangeAspect="1" noChangeArrowheads="1"/>
        </xdr:cNvPicPr>
      </xdr:nvPicPr>
      <xdr:blipFill>
        <a:blip r:embed="rId1"/>
        <a:srcRect/>
        <a:stretch>
          <a:fillRect/>
        </a:stretch>
      </xdr:blipFill>
      <xdr:spPr>
        <a:xfrm>
          <a:off x="2619375" y="36189285"/>
          <a:ext cx="0" cy="295275"/>
        </a:xfrm>
        <a:prstGeom prst="rect">
          <a:avLst/>
        </a:prstGeom>
        <a:noFill/>
        <a:ln w="9525">
          <a:noFill/>
          <a:miter lim="800000"/>
          <a:headEnd/>
          <a:tailEnd/>
        </a:ln>
      </xdr:spPr>
    </xdr:pic>
    <xdr:clientData/>
  </xdr:oneCellAnchor>
  <xdr:oneCellAnchor>
    <xdr:from>
      <xdr:col>1</xdr:col>
      <xdr:colOff>1933575</xdr:colOff>
      <xdr:row>188</xdr:row>
      <xdr:rowOff>9525</xdr:rowOff>
    </xdr:from>
    <xdr:ext cx="0" cy="295275"/>
    <xdr:pic>
      <xdr:nvPicPr>
        <xdr:cNvPr id="2709" name="ctl00_logoimage" descr="Danfoss Logo"/>
        <xdr:cNvPicPr>
          <a:picLocks noChangeAspect="1" noChangeArrowheads="1"/>
        </xdr:cNvPicPr>
      </xdr:nvPicPr>
      <xdr:blipFill>
        <a:blip r:embed="rId1"/>
        <a:srcRect/>
        <a:stretch>
          <a:fillRect/>
        </a:stretch>
      </xdr:blipFill>
      <xdr:spPr>
        <a:xfrm>
          <a:off x="2619375" y="36189285"/>
          <a:ext cx="0" cy="295275"/>
        </a:xfrm>
        <a:prstGeom prst="rect">
          <a:avLst/>
        </a:prstGeom>
        <a:noFill/>
        <a:ln w="9525">
          <a:noFill/>
          <a:miter lim="800000"/>
          <a:headEnd/>
          <a:tailEnd/>
        </a:ln>
      </xdr:spPr>
    </xdr:pic>
    <xdr:clientData/>
  </xdr:oneCellAnchor>
  <xdr:oneCellAnchor>
    <xdr:from>
      <xdr:col>1</xdr:col>
      <xdr:colOff>1933575</xdr:colOff>
      <xdr:row>188</xdr:row>
      <xdr:rowOff>9525</xdr:rowOff>
    </xdr:from>
    <xdr:ext cx="0" cy="295275"/>
    <xdr:pic>
      <xdr:nvPicPr>
        <xdr:cNvPr id="2710" name="ctl00_logoimage" descr="Danfoss Logo"/>
        <xdr:cNvPicPr>
          <a:picLocks noChangeAspect="1" noChangeArrowheads="1"/>
        </xdr:cNvPicPr>
      </xdr:nvPicPr>
      <xdr:blipFill>
        <a:blip r:embed="rId1"/>
        <a:srcRect/>
        <a:stretch>
          <a:fillRect/>
        </a:stretch>
      </xdr:blipFill>
      <xdr:spPr>
        <a:xfrm>
          <a:off x="2619375" y="36189285"/>
          <a:ext cx="0" cy="295275"/>
        </a:xfrm>
        <a:prstGeom prst="rect">
          <a:avLst/>
        </a:prstGeom>
        <a:noFill/>
        <a:ln w="9525">
          <a:noFill/>
          <a:miter lim="800000"/>
          <a:headEnd/>
          <a:tailEnd/>
        </a:ln>
      </xdr:spPr>
    </xdr:pic>
    <xdr:clientData/>
  </xdr:oneCellAnchor>
  <xdr:oneCellAnchor>
    <xdr:from>
      <xdr:col>1</xdr:col>
      <xdr:colOff>1933575</xdr:colOff>
      <xdr:row>188</xdr:row>
      <xdr:rowOff>9525</xdr:rowOff>
    </xdr:from>
    <xdr:ext cx="0" cy="295275"/>
    <xdr:pic>
      <xdr:nvPicPr>
        <xdr:cNvPr id="2711" name="ctl00_logoimage" descr="Danfoss Logo"/>
        <xdr:cNvPicPr>
          <a:picLocks noChangeAspect="1" noChangeArrowheads="1"/>
        </xdr:cNvPicPr>
      </xdr:nvPicPr>
      <xdr:blipFill>
        <a:blip r:embed="rId1"/>
        <a:srcRect/>
        <a:stretch>
          <a:fillRect/>
        </a:stretch>
      </xdr:blipFill>
      <xdr:spPr>
        <a:xfrm>
          <a:off x="2619375" y="36189285"/>
          <a:ext cx="0" cy="295275"/>
        </a:xfrm>
        <a:prstGeom prst="rect">
          <a:avLst/>
        </a:prstGeom>
        <a:noFill/>
        <a:ln w="9525">
          <a:noFill/>
          <a:miter lim="800000"/>
          <a:headEnd/>
          <a:tailEnd/>
        </a:ln>
      </xdr:spPr>
    </xdr:pic>
    <xdr:clientData/>
  </xdr:oneCellAnchor>
  <xdr:oneCellAnchor>
    <xdr:from>
      <xdr:col>1</xdr:col>
      <xdr:colOff>1933575</xdr:colOff>
      <xdr:row>189</xdr:row>
      <xdr:rowOff>9525</xdr:rowOff>
    </xdr:from>
    <xdr:ext cx="0" cy="295275"/>
    <xdr:pic>
      <xdr:nvPicPr>
        <xdr:cNvPr id="2712" name="ctl00_logoimage" descr="Danfoss Logo"/>
        <xdr:cNvPicPr>
          <a:picLocks noChangeAspect="1" noChangeArrowheads="1"/>
        </xdr:cNvPicPr>
      </xdr:nvPicPr>
      <xdr:blipFill>
        <a:blip r:embed="rId1"/>
        <a:srcRect/>
        <a:stretch>
          <a:fillRect/>
        </a:stretch>
      </xdr:blipFill>
      <xdr:spPr>
        <a:xfrm>
          <a:off x="2619375" y="36332160"/>
          <a:ext cx="0" cy="295275"/>
        </a:xfrm>
        <a:prstGeom prst="rect">
          <a:avLst/>
        </a:prstGeom>
        <a:noFill/>
        <a:ln w="9525">
          <a:noFill/>
          <a:miter lim="800000"/>
          <a:headEnd/>
          <a:tailEnd/>
        </a:ln>
      </xdr:spPr>
    </xdr:pic>
    <xdr:clientData/>
  </xdr:oneCellAnchor>
  <xdr:oneCellAnchor>
    <xdr:from>
      <xdr:col>1</xdr:col>
      <xdr:colOff>1933575</xdr:colOff>
      <xdr:row>189</xdr:row>
      <xdr:rowOff>9525</xdr:rowOff>
    </xdr:from>
    <xdr:ext cx="0" cy="295275"/>
    <xdr:pic>
      <xdr:nvPicPr>
        <xdr:cNvPr id="2713" name="ctl00_logoimage" descr="Danfoss Logo"/>
        <xdr:cNvPicPr>
          <a:picLocks noChangeAspect="1" noChangeArrowheads="1"/>
        </xdr:cNvPicPr>
      </xdr:nvPicPr>
      <xdr:blipFill>
        <a:blip r:embed="rId1"/>
        <a:srcRect/>
        <a:stretch>
          <a:fillRect/>
        </a:stretch>
      </xdr:blipFill>
      <xdr:spPr>
        <a:xfrm>
          <a:off x="2619375" y="36332160"/>
          <a:ext cx="0" cy="295275"/>
        </a:xfrm>
        <a:prstGeom prst="rect">
          <a:avLst/>
        </a:prstGeom>
        <a:noFill/>
        <a:ln w="9525">
          <a:noFill/>
          <a:miter lim="800000"/>
          <a:headEnd/>
          <a:tailEnd/>
        </a:ln>
      </xdr:spPr>
    </xdr:pic>
    <xdr:clientData/>
  </xdr:oneCellAnchor>
  <xdr:oneCellAnchor>
    <xdr:from>
      <xdr:col>1</xdr:col>
      <xdr:colOff>1933575</xdr:colOff>
      <xdr:row>189</xdr:row>
      <xdr:rowOff>9525</xdr:rowOff>
    </xdr:from>
    <xdr:ext cx="0" cy="295275"/>
    <xdr:pic>
      <xdr:nvPicPr>
        <xdr:cNvPr id="2714" name="ctl00_logoimage" descr="Danfoss Logo"/>
        <xdr:cNvPicPr>
          <a:picLocks noChangeAspect="1" noChangeArrowheads="1"/>
        </xdr:cNvPicPr>
      </xdr:nvPicPr>
      <xdr:blipFill>
        <a:blip r:embed="rId1"/>
        <a:srcRect/>
        <a:stretch>
          <a:fillRect/>
        </a:stretch>
      </xdr:blipFill>
      <xdr:spPr>
        <a:xfrm>
          <a:off x="2619375" y="36332160"/>
          <a:ext cx="0" cy="295275"/>
        </a:xfrm>
        <a:prstGeom prst="rect">
          <a:avLst/>
        </a:prstGeom>
        <a:noFill/>
        <a:ln w="9525">
          <a:noFill/>
          <a:miter lim="800000"/>
          <a:headEnd/>
          <a:tailEnd/>
        </a:ln>
      </xdr:spPr>
    </xdr:pic>
    <xdr:clientData/>
  </xdr:oneCellAnchor>
  <xdr:oneCellAnchor>
    <xdr:from>
      <xdr:col>1</xdr:col>
      <xdr:colOff>1933575</xdr:colOff>
      <xdr:row>189</xdr:row>
      <xdr:rowOff>9525</xdr:rowOff>
    </xdr:from>
    <xdr:ext cx="0" cy="295275"/>
    <xdr:pic>
      <xdr:nvPicPr>
        <xdr:cNvPr id="2715" name="ctl00_logoimage" descr="Danfoss Logo"/>
        <xdr:cNvPicPr>
          <a:picLocks noChangeAspect="1" noChangeArrowheads="1"/>
        </xdr:cNvPicPr>
      </xdr:nvPicPr>
      <xdr:blipFill>
        <a:blip r:embed="rId1"/>
        <a:srcRect/>
        <a:stretch>
          <a:fillRect/>
        </a:stretch>
      </xdr:blipFill>
      <xdr:spPr>
        <a:xfrm>
          <a:off x="2619375" y="36332160"/>
          <a:ext cx="0" cy="295275"/>
        </a:xfrm>
        <a:prstGeom prst="rect">
          <a:avLst/>
        </a:prstGeom>
        <a:noFill/>
        <a:ln w="9525">
          <a:noFill/>
          <a:miter lim="800000"/>
          <a:headEnd/>
          <a:tailEnd/>
        </a:ln>
      </xdr:spPr>
    </xdr:pic>
    <xdr:clientData/>
  </xdr:oneCellAnchor>
  <xdr:oneCellAnchor>
    <xdr:from>
      <xdr:col>1</xdr:col>
      <xdr:colOff>1933575</xdr:colOff>
      <xdr:row>190</xdr:row>
      <xdr:rowOff>9525</xdr:rowOff>
    </xdr:from>
    <xdr:ext cx="0" cy="295275"/>
    <xdr:pic>
      <xdr:nvPicPr>
        <xdr:cNvPr id="2716" name="ctl00_logoimage" descr="Danfoss Logo"/>
        <xdr:cNvPicPr>
          <a:picLocks noChangeAspect="1" noChangeArrowheads="1"/>
        </xdr:cNvPicPr>
      </xdr:nvPicPr>
      <xdr:blipFill>
        <a:blip r:embed="rId1"/>
        <a:srcRect/>
        <a:stretch>
          <a:fillRect/>
        </a:stretch>
      </xdr:blipFill>
      <xdr:spPr>
        <a:xfrm>
          <a:off x="2619375" y="36475035"/>
          <a:ext cx="0" cy="295275"/>
        </a:xfrm>
        <a:prstGeom prst="rect">
          <a:avLst/>
        </a:prstGeom>
        <a:noFill/>
        <a:ln w="9525">
          <a:noFill/>
          <a:miter lim="800000"/>
          <a:headEnd/>
          <a:tailEnd/>
        </a:ln>
      </xdr:spPr>
    </xdr:pic>
    <xdr:clientData/>
  </xdr:oneCellAnchor>
  <xdr:oneCellAnchor>
    <xdr:from>
      <xdr:col>1</xdr:col>
      <xdr:colOff>1933575</xdr:colOff>
      <xdr:row>190</xdr:row>
      <xdr:rowOff>9525</xdr:rowOff>
    </xdr:from>
    <xdr:ext cx="0" cy="295275"/>
    <xdr:pic>
      <xdr:nvPicPr>
        <xdr:cNvPr id="2717" name="ctl00_logoimage" descr="Danfoss Logo"/>
        <xdr:cNvPicPr>
          <a:picLocks noChangeAspect="1" noChangeArrowheads="1"/>
        </xdr:cNvPicPr>
      </xdr:nvPicPr>
      <xdr:blipFill>
        <a:blip r:embed="rId1"/>
        <a:srcRect/>
        <a:stretch>
          <a:fillRect/>
        </a:stretch>
      </xdr:blipFill>
      <xdr:spPr>
        <a:xfrm>
          <a:off x="2619375" y="36475035"/>
          <a:ext cx="0" cy="295275"/>
        </a:xfrm>
        <a:prstGeom prst="rect">
          <a:avLst/>
        </a:prstGeom>
        <a:noFill/>
        <a:ln w="9525">
          <a:noFill/>
          <a:miter lim="800000"/>
          <a:headEnd/>
          <a:tailEnd/>
        </a:ln>
      </xdr:spPr>
    </xdr:pic>
    <xdr:clientData/>
  </xdr:oneCellAnchor>
  <xdr:oneCellAnchor>
    <xdr:from>
      <xdr:col>1</xdr:col>
      <xdr:colOff>1933575</xdr:colOff>
      <xdr:row>190</xdr:row>
      <xdr:rowOff>9525</xdr:rowOff>
    </xdr:from>
    <xdr:ext cx="0" cy="295275"/>
    <xdr:pic>
      <xdr:nvPicPr>
        <xdr:cNvPr id="2718" name="ctl00_logoimage" descr="Danfoss Logo"/>
        <xdr:cNvPicPr>
          <a:picLocks noChangeAspect="1" noChangeArrowheads="1"/>
        </xdr:cNvPicPr>
      </xdr:nvPicPr>
      <xdr:blipFill>
        <a:blip r:embed="rId1"/>
        <a:srcRect/>
        <a:stretch>
          <a:fillRect/>
        </a:stretch>
      </xdr:blipFill>
      <xdr:spPr>
        <a:xfrm>
          <a:off x="2619375" y="36475035"/>
          <a:ext cx="0" cy="295275"/>
        </a:xfrm>
        <a:prstGeom prst="rect">
          <a:avLst/>
        </a:prstGeom>
        <a:noFill/>
        <a:ln w="9525">
          <a:noFill/>
          <a:miter lim="800000"/>
          <a:headEnd/>
          <a:tailEnd/>
        </a:ln>
      </xdr:spPr>
    </xdr:pic>
    <xdr:clientData/>
  </xdr:oneCellAnchor>
  <xdr:oneCellAnchor>
    <xdr:from>
      <xdr:col>1</xdr:col>
      <xdr:colOff>1933575</xdr:colOff>
      <xdr:row>190</xdr:row>
      <xdr:rowOff>9525</xdr:rowOff>
    </xdr:from>
    <xdr:ext cx="0" cy="295275"/>
    <xdr:pic>
      <xdr:nvPicPr>
        <xdr:cNvPr id="2719" name="ctl00_logoimage" descr="Danfoss Logo"/>
        <xdr:cNvPicPr>
          <a:picLocks noChangeAspect="1" noChangeArrowheads="1"/>
        </xdr:cNvPicPr>
      </xdr:nvPicPr>
      <xdr:blipFill>
        <a:blip r:embed="rId1"/>
        <a:srcRect/>
        <a:stretch>
          <a:fillRect/>
        </a:stretch>
      </xdr:blipFill>
      <xdr:spPr>
        <a:xfrm>
          <a:off x="2619375" y="36475035"/>
          <a:ext cx="0" cy="295275"/>
        </a:xfrm>
        <a:prstGeom prst="rect">
          <a:avLst/>
        </a:prstGeom>
        <a:noFill/>
        <a:ln w="9525">
          <a:noFill/>
          <a:miter lim="800000"/>
          <a:headEnd/>
          <a:tailEnd/>
        </a:ln>
      </xdr:spPr>
    </xdr:pic>
    <xdr:clientData/>
  </xdr:oneCellAnchor>
  <xdr:oneCellAnchor>
    <xdr:from>
      <xdr:col>1</xdr:col>
      <xdr:colOff>1933575</xdr:colOff>
      <xdr:row>191</xdr:row>
      <xdr:rowOff>9525</xdr:rowOff>
    </xdr:from>
    <xdr:ext cx="0" cy="295275"/>
    <xdr:pic>
      <xdr:nvPicPr>
        <xdr:cNvPr id="2720" name="ctl00_logoimage" descr="Danfoss Logo"/>
        <xdr:cNvPicPr>
          <a:picLocks noChangeAspect="1" noChangeArrowheads="1"/>
        </xdr:cNvPicPr>
      </xdr:nvPicPr>
      <xdr:blipFill>
        <a:blip r:embed="rId1"/>
        <a:srcRect/>
        <a:stretch>
          <a:fillRect/>
        </a:stretch>
      </xdr:blipFill>
      <xdr:spPr>
        <a:xfrm>
          <a:off x="2619375" y="36617910"/>
          <a:ext cx="0" cy="295275"/>
        </a:xfrm>
        <a:prstGeom prst="rect">
          <a:avLst/>
        </a:prstGeom>
        <a:noFill/>
        <a:ln w="9525">
          <a:noFill/>
          <a:miter lim="800000"/>
          <a:headEnd/>
          <a:tailEnd/>
        </a:ln>
      </xdr:spPr>
    </xdr:pic>
    <xdr:clientData/>
  </xdr:oneCellAnchor>
  <xdr:oneCellAnchor>
    <xdr:from>
      <xdr:col>1</xdr:col>
      <xdr:colOff>1933575</xdr:colOff>
      <xdr:row>191</xdr:row>
      <xdr:rowOff>9525</xdr:rowOff>
    </xdr:from>
    <xdr:ext cx="0" cy="295275"/>
    <xdr:pic>
      <xdr:nvPicPr>
        <xdr:cNvPr id="2721" name="ctl00_logoimage" descr="Danfoss Logo"/>
        <xdr:cNvPicPr>
          <a:picLocks noChangeAspect="1" noChangeArrowheads="1"/>
        </xdr:cNvPicPr>
      </xdr:nvPicPr>
      <xdr:blipFill>
        <a:blip r:embed="rId1"/>
        <a:srcRect/>
        <a:stretch>
          <a:fillRect/>
        </a:stretch>
      </xdr:blipFill>
      <xdr:spPr>
        <a:xfrm>
          <a:off x="2619375" y="36617910"/>
          <a:ext cx="0" cy="295275"/>
        </a:xfrm>
        <a:prstGeom prst="rect">
          <a:avLst/>
        </a:prstGeom>
        <a:noFill/>
        <a:ln w="9525">
          <a:noFill/>
          <a:miter lim="800000"/>
          <a:headEnd/>
          <a:tailEnd/>
        </a:ln>
      </xdr:spPr>
    </xdr:pic>
    <xdr:clientData/>
  </xdr:oneCellAnchor>
  <xdr:oneCellAnchor>
    <xdr:from>
      <xdr:col>1</xdr:col>
      <xdr:colOff>1933575</xdr:colOff>
      <xdr:row>191</xdr:row>
      <xdr:rowOff>9525</xdr:rowOff>
    </xdr:from>
    <xdr:ext cx="0" cy="295275"/>
    <xdr:pic>
      <xdr:nvPicPr>
        <xdr:cNvPr id="2722" name="ctl00_logoimage" descr="Danfoss Logo"/>
        <xdr:cNvPicPr>
          <a:picLocks noChangeAspect="1" noChangeArrowheads="1"/>
        </xdr:cNvPicPr>
      </xdr:nvPicPr>
      <xdr:blipFill>
        <a:blip r:embed="rId1"/>
        <a:srcRect/>
        <a:stretch>
          <a:fillRect/>
        </a:stretch>
      </xdr:blipFill>
      <xdr:spPr>
        <a:xfrm>
          <a:off x="2619375" y="36617910"/>
          <a:ext cx="0" cy="295275"/>
        </a:xfrm>
        <a:prstGeom prst="rect">
          <a:avLst/>
        </a:prstGeom>
        <a:noFill/>
        <a:ln w="9525">
          <a:noFill/>
          <a:miter lim="800000"/>
          <a:headEnd/>
          <a:tailEnd/>
        </a:ln>
      </xdr:spPr>
    </xdr:pic>
    <xdr:clientData/>
  </xdr:oneCellAnchor>
  <xdr:oneCellAnchor>
    <xdr:from>
      <xdr:col>1</xdr:col>
      <xdr:colOff>1933575</xdr:colOff>
      <xdr:row>191</xdr:row>
      <xdr:rowOff>9525</xdr:rowOff>
    </xdr:from>
    <xdr:ext cx="0" cy="295275"/>
    <xdr:pic>
      <xdr:nvPicPr>
        <xdr:cNvPr id="2723" name="ctl00_logoimage" descr="Danfoss Logo"/>
        <xdr:cNvPicPr>
          <a:picLocks noChangeAspect="1" noChangeArrowheads="1"/>
        </xdr:cNvPicPr>
      </xdr:nvPicPr>
      <xdr:blipFill>
        <a:blip r:embed="rId1"/>
        <a:srcRect/>
        <a:stretch>
          <a:fillRect/>
        </a:stretch>
      </xdr:blipFill>
      <xdr:spPr>
        <a:xfrm>
          <a:off x="2619375" y="36617910"/>
          <a:ext cx="0" cy="295275"/>
        </a:xfrm>
        <a:prstGeom prst="rect">
          <a:avLst/>
        </a:prstGeom>
        <a:noFill/>
        <a:ln w="9525">
          <a:noFill/>
          <a:miter lim="800000"/>
          <a:headEnd/>
          <a:tailEnd/>
        </a:ln>
      </xdr:spPr>
    </xdr:pic>
    <xdr:clientData/>
  </xdr:oneCellAnchor>
  <xdr:oneCellAnchor>
    <xdr:from>
      <xdr:col>1</xdr:col>
      <xdr:colOff>1933575</xdr:colOff>
      <xdr:row>192</xdr:row>
      <xdr:rowOff>9525</xdr:rowOff>
    </xdr:from>
    <xdr:ext cx="0" cy="295275"/>
    <xdr:pic>
      <xdr:nvPicPr>
        <xdr:cNvPr id="2724" name="ctl00_logoimage" descr="Danfoss Logo"/>
        <xdr:cNvPicPr>
          <a:picLocks noChangeAspect="1" noChangeArrowheads="1"/>
        </xdr:cNvPicPr>
      </xdr:nvPicPr>
      <xdr:blipFill>
        <a:blip r:embed="rId1"/>
        <a:srcRect/>
        <a:stretch>
          <a:fillRect/>
        </a:stretch>
      </xdr:blipFill>
      <xdr:spPr>
        <a:xfrm>
          <a:off x="2619375" y="36760785"/>
          <a:ext cx="0" cy="295275"/>
        </a:xfrm>
        <a:prstGeom prst="rect">
          <a:avLst/>
        </a:prstGeom>
        <a:noFill/>
        <a:ln w="9525">
          <a:noFill/>
          <a:miter lim="800000"/>
          <a:headEnd/>
          <a:tailEnd/>
        </a:ln>
      </xdr:spPr>
    </xdr:pic>
    <xdr:clientData/>
  </xdr:oneCellAnchor>
  <xdr:oneCellAnchor>
    <xdr:from>
      <xdr:col>1</xdr:col>
      <xdr:colOff>1933575</xdr:colOff>
      <xdr:row>192</xdr:row>
      <xdr:rowOff>9525</xdr:rowOff>
    </xdr:from>
    <xdr:ext cx="0" cy="295275"/>
    <xdr:pic>
      <xdr:nvPicPr>
        <xdr:cNvPr id="2725" name="ctl00_logoimage" descr="Danfoss Logo"/>
        <xdr:cNvPicPr>
          <a:picLocks noChangeAspect="1" noChangeArrowheads="1"/>
        </xdr:cNvPicPr>
      </xdr:nvPicPr>
      <xdr:blipFill>
        <a:blip r:embed="rId1"/>
        <a:srcRect/>
        <a:stretch>
          <a:fillRect/>
        </a:stretch>
      </xdr:blipFill>
      <xdr:spPr>
        <a:xfrm>
          <a:off x="2619375" y="36760785"/>
          <a:ext cx="0" cy="295275"/>
        </a:xfrm>
        <a:prstGeom prst="rect">
          <a:avLst/>
        </a:prstGeom>
        <a:noFill/>
        <a:ln w="9525">
          <a:noFill/>
          <a:miter lim="800000"/>
          <a:headEnd/>
          <a:tailEnd/>
        </a:ln>
      </xdr:spPr>
    </xdr:pic>
    <xdr:clientData/>
  </xdr:oneCellAnchor>
  <xdr:oneCellAnchor>
    <xdr:from>
      <xdr:col>1</xdr:col>
      <xdr:colOff>1933575</xdr:colOff>
      <xdr:row>192</xdr:row>
      <xdr:rowOff>9525</xdr:rowOff>
    </xdr:from>
    <xdr:ext cx="0" cy="295275"/>
    <xdr:pic>
      <xdr:nvPicPr>
        <xdr:cNvPr id="2726" name="ctl00_logoimage" descr="Danfoss Logo"/>
        <xdr:cNvPicPr>
          <a:picLocks noChangeAspect="1" noChangeArrowheads="1"/>
        </xdr:cNvPicPr>
      </xdr:nvPicPr>
      <xdr:blipFill>
        <a:blip r:embed="rId1"/>
        <a:srcRect/>
        <a:stretch>
          <a:fillRect/>
        </a:stretch>
      </xdr:blipFill>
      <xdr:spPr>
        <a:xfrm>
          <a:off x="2619375" y="36760785"/>
          <a:ext cx="0" cy="295275"/>
        </a:xfrm>
        <a:prstGeom prst="rect">
          <a:avLst/>
        </a:prstGeom>
        <a:noFill/>
        <a:ln w="9525">
          <a:noFill/>
          <a:miter lim="800000"/>
          <a:headEnd/>
          <a:tailEnd/>
        </a:ln>
      </xdr:spPr>
    </xdr:pic>
    <xdr:clientData/>
  </xdr:oneCellAnchor>
  <xdr:oneCellAnchor>
    <xdr:from>
      <xdr:col>1</xdr:col>
      <xdr:colOff>1933575</xdr:colOff>
      <xdr:row>192</xdr:row>
      <xdr:rowOff>9525</xdr:rowOff>
    </xdr:from>
    <xdr:ext cx="0" cy="295275"/>
    <xdr:pic>
      <xdr:nvPicPr>
        <xdr:cNvPr id="2727" name="ctl00_logoimage" descr="Danfoss Logo"/>
        <xdr:cNvPicPr>
          <a:picLocks noChangeAspect="1" noChangeArrowheads="1"/>
        </xdr:cNvPicPr>
      </xdr:nvPicPr>
      <xdr:blipFill>
        <a:blip r:embed="rId1"/>
        <a:srcRect/>
        <a:stretch>
          <a:fillRect/>
        </a:stretch>
      </xdr:blipFill>
      <xdr:spPr>
        <a:xfrm>
          <a:off x="2619375" y="36760785"/>
          <a:ext cx="0" cy="295275"/>
        </a:xfrm>
        <a:prstGeom prst="rect">
          <a:avLst/>
        </a:prstGeom>
        <a:noFill/>
        <a:ln w="9525">
          <a:noFill/>
          <a:miter lim="800000"/>
          <a:headEnd/>
          <a:tailEnd/>
        </a:ln>
      </xdr:spPr>
    </xdr:pic>
    <xdr:clientData/>
  </xdr:oneCellAnchor>
  <xdr:oneCellAnchor>
    <xdr:from>
      <xdr:col>1</xdr:col>
      <xdr:colOff>1933575</xdr:colOff>
      <xdr:row>193</xdr:row>
      <xdr:rowOff>9525</xdr:rowOff>
    </xdr:from>
    <xdr:ext cx="0" cy="295275"/>
    <xdr:pic>
      <xdr:nvPicPr>
        <xdr:cNvPr id="2728" name="ctl00_logoimage" descr="Danfoss Logo"/>
        <xdr:cNvPicPr>
          <a:picLocks noChangeAspect="1" noChangeArrowheads="1"/>
        </xdr:cNvPicPr>
      </xdr:nvPicPr>
      <xdr:blipFill>
        <a:blip r:embed="rId1"/>
        <a:srcRect/>
        <a:stretch>
          <a:fillRect/>
        </a:stretch>
      </xdr:blipFill>
      <xdr:spPr>
        <a:xfrm>
          <a:off x="2619375" y="36903660"/>
          <a:ext cx="0" cy="295275"/>
        </a:xfrm>
        <a:prstGeom prst="rect">
          <a:avLst/>
        </a:prstGeom>
        <a:noFill/>
        <a:ln w="9525">
          <a:noFill/>
          <a:miter lim="800000"/>
          <a:headEnd/>
          <a:tailEnd/>
        </a:ln>
      </xdr:spPr>
    </xdr:pic>
    <xdr:clientData/>
  </xdr:oneCellAnchor>
  <xdr:oneCellAnchor>
    <xdr:from>
      <xdr:col>1</xdr:col>
      <xdr:colOff>1933575</xdr:colOff>
      <xdr:row>193</xdr:row>
      <xdr:rowOff>9525</xdr:rowOff>
    </xdr:from>
    <xdr:ext cx="0" cy="295275"/>
    <xdr:pic>
      <xdr:nvPicPr>
        <xdr:cNvPr id="2729" name="ctl00_logoimage" descr="Danfoss Logo"/>
        <xdr:cNvPicPr>
          <a:picLocks noChangeAspect="1" noChangeArrowheads="1"/>
        </xdr:cNvPicPr>
      </xdr:nvPicPr>
      <xdr:blipFill>
        <a:blip r:embed="rId1"/>
        <a:srcRect/>
        <a:stretch>
          <a:fillRect/>
        </a:stretch>
      </xdr:blipFill>
      <xdr:spPr>
        <a:xfrm>
          <a:off x="2619375" y="36903660"/>
          <a:ext cx="0" cy="295275"/>
        </a:xfrm>
        <a:prstGeom prst="rect">
          <a:avLst/>
        </a:prstGeom>
        <a:noFill/>
        <a:ln w="9525">
          <a:noFill/>
          <a:miter lim="800000"/>
          <a:headEnd/>
          <a:tailEnd/>
        </a:ln>
      </xdr:spPr>
    </xdr:pic>
    <xdr:clientData/>
  </xdr:oneCellAnchor>
  <xdr:oneCellAnchor>
    <xdr:from>
      <xdr:col>1</xdr:col>
      <xdr:colOff>1933575</xdr:colOff>
      <xdr:row>193</xdr:row>
      <xdr:rowOff>9525</xdr:rowOff>
    </xdr:from>
    <xdr:ext cx="0" cy="295275"/>
    <xdr:pic>
      <xdr:nvPicPr>
        <xdr:cNvPr id="2730" name="ctl00_logoimage" descr="Danfoss Logo"/>
        <xdr:cNvPicPr>
          <a:picLocks noChangeAspect="1" noChangeArrowheads="1"/>
        </xdr:cNvPicPr>
      </xdr:nvPicPr>
      <xdr:blipFill>
        <a:blip r:embed="rId1"/>
        <a:srcRect/>
        <a:stretch>
          <a:fillRect/>
        </a:stretch>
      </xdr:blipFill>
      <xdr:spPr>
        <a:xfrm>
          <a:off x="2619375" y="36903660"/>
          <a:ext cx="0" cy="295275"/>
        </a:xfrm>
        <a:prstGeom prst="rect">
          <a:avLst/>
        </a:prstGeom>
        <a:noFill/>
        <a:ln w="9525">
          <a:noFill/>
          <a:miter lim="800000"/>
          <a:headEnd/>
          <a:tailEnd/>
        </a:ln>
      </xdr:spPr>
    </xdr:pic>
    <xdr:clientData/>
  </xdr:oneCellAnchor>
  <xdr:oneCellAnchor>
    <xdr:from>
      <xdr:col>1</xdr:col>
      <xdr:colOff>1933575</xdr:colOff>
      <xdr:row>193</xdr:row>
      <xdr:rowOff>9525</xdr:rowOff>
    </xdr:from>
    <xdr:ext cx="0" cy="295275"/>
    <xdr:pic>
      <xdr:nvPicPr>
        <xdr:cNvPr id="2731" name="ctl00_logoimage" descr="Danfoss Logo"/>
        <xdr:cNvPicPr>
          <a:picLocks noChangeAspect="1" noChangeArrowheads="1"/>
        </xdr:cNvPicPr>
      </xdr:nvPicPr>
      <xdr:blipFill>
        <a:blip r:embed="rId1"/>
        <a:srcRect/>
        <a:stretch>
          <a:fillRect/>
        </a:stretch>
      </xdr:blipFill>
      <xdr:spPr>
        <a:xfrm>
          <a:off x="2619375" y="36903660"/>
          <a:ext cx="0" cy="295275"/>
        </a:xfrm>
        <a:prstGeom prst="rect">
          <a:avLst/>
        </a:prstGeom>
        <a:noFill/>
        <a:ln w="9525">
          <a:noFill/>
          <a:miter lim="800000"/>
          <a:headEnd/>
          <a:tailEnd/>
        </a:ln>
      </xdr:spPr>
    </xdr:pic>
    <xdr:clientData/>
  </xdr:oneCellAnchor>
  <xdr:oneCellAnchor>
    <xdr:from>
      <xdr:col>1</xdr:col>
      <xdr:colOff>1933575</xdr:colOff>
      <xdr:row>194</xdr:row>
      <xdr:rowOff>9525</xdr:rowOff>
    </xdr:from>
    <xdr:ext cx="0" cy="295275"/>
    <xdr:pic>
      <xdr:nvPicPr>
        <xdr:cNvPr id="2732" name="ctl00_logoimage" descr="Danfoss Logo"/>
        <xdr:cNvPicPr>
          <a:picLocks noChangeAspect="1" noChangeArrowheads="1"/>
        </xdr:cNvPicPr>
      </xdr:nvPicPr>
      <xdr:blipFill>
        <a:blip r:embed="rId1"/>
        <a:srcRect/>
        <a:stretch>
          <a:fillRect/>
        </a:stretch>
      </xdr:blipFill>
      <xdr:spPr>
        <a:xfrm>
          <a:off x="2619375" y="37046535"/>
          <a:ext cx="0" cy="295275"/>
        </a:xfrm>
        <a:prstGeom prst="rect">
          <a:avLst/>
        </a:prstGeom>
        <a:noFill/>
        <a:ln w="9525">
          <a:noFill/>
          <a:miter lim="800000"/>
          <a:headEnd/>
          <a:tailEnd/>
        </a:ln>
      </xdr:spPr>
    </xdr:pic>
    <xdr:clientData/>
  </xdr:oneCellAnchor>
  <xdr:oneCellAnchor>
    <xdr:from>
      <xdr:col>1</xdr:col>
      <xdr:colOff>1933575</xdr:colOff>
      <xdr:row>194</xdr:row>
      <xdr:rowOff>9525</xdr:rowOff>
    </xdr:from>
    <xdr:ext cx="0" cy="295275"/>
    <xdr:pic>
      <xdr:nvPicPr>
        <xdr:cNvPr id="2733" name="ctl00_logoimage" descr="Danfoss Logo"/>
        <xdr:cNvPicPr>
          <a:picLocks noChangeAspect="1" noChangeArrowheads="1"/>
        </xdr:cNvPicPr>
      </xdr:nvPicPr>
      <xdr:blipFill>
        <a:blip r:embed="rId1"/>
        <a:srcRect/>
        <a:stretch>
          <a:fillRect/>
        </a:stretch>
      </xdr:blipFill>
      <xdr:spPr>
        <a:xfrm>
          <a:off x="2619375" y="37046535"/>
          <a:ext cx="0" cy="295275"/>
        </a:xfrm>
        <a:prstGeom prst="rect">
          <a:avLst/>
        </a:prstGeom>
        <a:noFill/>
        <a:ln w="9525">
          <a:noFill/>
          <a:miter lim="800000"/>
          <a:headEnd/>
          <a:tailEnd/>
        </a:ln>
      </xdr:spPr>
    </xdr:pic>
    <xdr:clientData/>
  </xdr:oneCellAnchor>
  <xdr:oneCellAnchor>
    <xdr:from>
      <xdr:col>1</xdr:col>
      <xdr:colOff>1933575</xdr:colOff>
      <xdr:row>194</xdr:row>
      <xdr:rowOff>9525</xdr:rowOff>
    </xdr:from>
    <xdr:ext cx="0" cy="295275"/>
    <xdr:pic>
      <xdr:nvPicPr>
        <xdr:cNvPr id="2734" name="ctl00_logoimage" descr="Danfoss Logo"/>
        <xdr:cNvPicPr>
          <a:picLocks noChangeAspect="1" noChangeArrowheads="1"/>
        </xdr:cNvPicPr>
      </xdr:nvPicPr>
      <xdr:blipFill>
        <a:blip r:embed="rId1"/>
        <a:srcRect/>
        <a:stretch>
          <a:fillRect/>
        </a:stretch>
      </xdr:blipFill>
      <xdr:spPr>
        <a:xfrm>
          <a:off x="2619375" y="37046535"/>
          <a:ext cx="0" cy="295275"/>
        </a:xfrm>
        <a:prstGeom prst="rect">
          <a:avLst/>
        </a:prstGeom>
        <a:noFill/>
        <a:ln w="9525">
          <a:noFill/>
          <a:miter lim="800000"/>
          <a:headEnd/>
          <a:tailEnd/>
        </a:ln>
      </xdr:spPr>
    </xdr:pic>
    <xdr:clientData/>
  </xdr:oneCellAnchor>
  <xdr:oneCellAnchor>
    <xdr:from>
      <xdr:col>1</xdr:col>
      <xdr:colOff>1933575</xdr:colOff>
      <xdr:row>194</xdr:row>
      <xdr:rowOff>9525</xdr:rowOff>
    </xdr:from>
    <xdr:ext cx="0" cy="295275"/>
    <xdr:pic>
      <xdr:nvPicPr>
        <xdr:cNvPr id="2735" name="ctl00_logoimage" descr="Danfoss Logo"/>
        <xdr:cNvPicPr>
          <a:picLocks noChangeAspect="1" noChangeArrowheads="1"/>
        </xdr:cNvPicPr>
      </xdr:nvPicPr>
      <xdr:blipFill>
        <a:blip r:embed="rId1"/>
        <a:srcRect/>
        <a:stretch>
          <a:fillRect/>
        </a:stretch>
      </xdr:blipFill>
      <xdr:spPr>
        <a:xfrm>
          <a:off x="2619375" y="37046535"/>
          <a:ext cx="0" cy="295275"/>
        </a:xfrm>
        <a:prstGeom prst="rect">
          <a:avLst/>
        </a:prstGeom>
        <a:noFill/>
        <a:ln w="9525">
          <a:noFill/>
          <a:miter lim="800000"/>
          <a:headEnd/>
          <a:tailEnd/>
        </a:ln>
      </xdr:spPr>
    </xdr:pic>
    <xdr:clientData/>
  </xdr:oneCellAnchor>
  <xdr:oneCellAnchor>
    <xdr:from>
      <xdr:col>1</xdr:col>
      <xdr:colOff>1933575</xdr:colOff>
      <xdr:row>195</xdr:row>
      <xdr:rowOff>9525</xdr:rowOff>
    </xdr:from>
    <xdr:ext cx="0" cy="295275"/>
    <xdr:pic>
      <xdr:nvPicPr>
        <xdr:cNvPr id="2736" name="ctl00_logoimage" descr="Danfoss Logo"/>
        <xdr:cNvPicPr>
          <a:picLocks noChangeAspect="1" noChangeArrowheads="1"/>
        </xdr:cNvPicPr>
      </xdr:nvPicPr>
      <xdr:blipFill>
        <a:blip r:embed="rId1"/>
        <a:srcRect/>
        <a:stretch>
          <a:fillRect/>
        </a:stretch>
      </xdr:blipFill>
      <xdr:spPr>
        <a:xfrm>
          <a:off x="2619375" y="37189410"/>
          <a:ext cx="0" cy="295275"/>
        </a:xfrm>
        <a:prstGeom prst="rect">
          <a:avLst/>
        </a:prstGeom>
        <a:noFill/>
        <a:ln w="9525">
          <a:noFill/>
          <a:miter lim="800000"/>
          <a:headEnd/>
          <a:tailEnd/>
        </a:ln>
      </xdr:spPr>
    </xdr:pic>
    <xdr:clientData/>
  </xdr:oneCellAnchor>
  <xdr:oneCellAnchor>
    <xdr:from>
      <xdr:col>1</xdr:col>
      <xdr:colOff>1933575</xdr:colOff>
      <xdr:row>195</xdr:row>
      <xdr:rowOff>9525</xdr:rowOff>
    </xdr:from>
    <xdr:ext cx="0" cy="295275"/>
    <xdr:pic>
      <xdr:nvPicPr>
        <xdr:cNvPr id="2737" name="ctl00_logoimage" descr="Danfoss Logo"/>
        <xdr:cNvPicPr>
          <a:picLocks noChangeAspect="1" noChangeArrowheads="1"/>
        </xdr:cNvPicPr>
      </xdr:nvPicPr>
      <xdr:blipFill>
        <a:blip r:embed="rId1"/>
        <a:srcRect/>
        <a:stretch>
          <a:fillRect/>
        </a:stretch>
      </xdr:blipFill>
      <xdr:spPr>
        <a:xfrm>
          <a:off x="2619375" y="37189410"/>
          <a:ext cx="0" cy="295275"/>
        </a:xfrm>
        <a:prstGeom prst="rect">
          <a:avLst/>
        </a:prstGeom>
        <a:noFill/>
        <a:ln w="9525">
          <a:noFill/>
          <a:miter lim="800000"/>
          <a:headEnd/>
          <a:tailEnd/>
        </a:ln>
      </xdr:spPr>
    </xdr:pic>
    <xdr:clientData/>
  </xdr:oneCellAnchor>
  <xdr:oneCellAnchor>
    <xdr:from>
      <xdr:col>1</xdr:col>
      <xdr:colOff>1933575</xdr:colOff>
      <xdr:row>195</xdr:row>
      <xdr:rowOff>9525</xdr:rowOff>
    </xdr:from>
    <xdr:ext cx="0" cy="295275"/>
    <xdr:pic>
      <xdr:nvPicPr>
        <xdr:cNvPr id="2738" name="ctl00_logoimage" descr="Danfoss Logo"/>
        <xdr:cNvPicPr>
          <a:picLocks noChangeAspect="1" noChangeArrowheads="1"/>
        </xdr:cNvPicPr>
      </xdr:nvPicPr>
      <xdr:blipFill>
        <a:blip r:embed="rId1"/>
        <a:srcRect/>
        <a:stretch>
          <a:fillRect/>
        </a:stretch>
      </xdr:blipFill>
      <xdr:spPr>
        <a:xfrm>
          <a:off x="2619375" y="37189410"/>
          <a:ext cx="0" cy="295275"/>
        </a:xfrm>
        <a:prstGeom prst="rect">
          <a:avLst/>
        </a:prstGeom>
        <a:noFill/>
        <a:ln w="9525">
          <a:noFill/>
          <a:miter lim="800000"/>
          <a:headEnd/>
          <a:tailEnd/>
        </a:ln>
      </xdr:spPr>
    </xdr:pic>
    <xdr:clientData/>
  </xdr:oneCellAnchor>
  <xdr:oneCellAnchor>
    <xdr:from>
      <xdr:col>1</xdr:col>
      <xdr:colOff>1933575</xdr:colOff>
      <xdr:row>195</xdr:row>
      <xdr:rowOff>9525</xdr:rowOff>
    </xdr:from>
    <xdr:ext cx="0" cy="295275"/>
    <xdr:pic>
      <xdr:nvPicPr>
        <xdr:cNvPr id="2739" name="ctl00_logoimage" descr="Danfoss Logo"/>
        <xdr:cNvPicPr>
          <a:picLocks noChangeAspect="1" noChangeArrowheads="1"/>
        </xdr:cNvPicPr>
      </xdr:nvPicPr>
      <xdr:blipFill>
        <a:blip r:embed="rId1"/>
        <a:srcRect/>
        <a:stretch>
          <a:fillRect/>
        </a:stretch>
      </xdr:blipFill>
      <xdr:spPr>
        <a:xfrm>
          <a:off x="2619375" y="37189410"/>
          <a:ext cx="0" cy="295275"/>
        </a:xfrm>
        <a:prstGeom prst="rect">
          <a:avLst/>
        </a:prstGeom>
        <a:noFill/>
        <a:ln w="9525">
          <a:noFill/>
          <a:miter lim="800000"/>
          <a:headEnd/>
          <a:tailEnd/>
        </a:ln>
      </xdr:spPr>
    </xdr:pic>
    <xdr:clientData/>
  </xdr:oneCellAnchor>
  <xdr:oneCellAnchor>
    <xdr:from>
      <xdr:col>1</xdr:col>
      <xdr:colOff>1933575</xdr:colOff>
      <xdr:row>196</xdr:row>
      <xdr:rowOff>9525</xdr:rowOff>
    </xdr:from>
    <xdr:ext cx="0" cy="295275"/>
    <xdr:pic>
      <xdr:nvPicPr>
        <xdr:cNvPr id="2740" name="ctl00_logoimage" descr="Danfoss Logo"/>
        <xdr:cNvPicPr>
          <a:picLocks noChangeAspect="1" noChangeArrowheads="1"/>
        </xdr:cNvPicPr>
      </xdr:nvPicPr>
      <xdr:blipFill>
        <a:blip r:embed="rId1"/>
        <a:srcRect/>
        <a:stretch>
          <a:fillRect/>
        </a:stretch>
      </xdr:blipFill>
      <xdr:spPr>
        <a:xfrm>
          <a:off x="2619375" y="37332285"/>
          <a:ext cx="0" cy="295275"/>
        </a:xfrm>
        <a:prstGeom prst="rect">
          <a:avLst/>
        </a:prstGeom>
        <a:noFill/>
        <a:ln w="9525">
          <a:noFill/>
          <a:miter lim="800000"/>
          <a:headEnd/>
          <a:tailEnd/>
        </a:ln>
      </xdr:spPr>
    </xdr:pic>
    <xdr:clientData/>
  </xdr:oneCellAnchor>
  <xdr:oneCellAnchor>
    <xdr:from>
      <xdr:col>1</xdr:col>
      <xdr:colOff>1933575</xdr:colOff>
      <xdr:row>196</xdr:row>
      <xdr:rowOff>9525</xdr:rowOff>
    </xdr:from>
    <xdr:ext cx="0" cy="295275"/>
    <xdr:pic>
      <xdr:nvPicPr>
        <xdr:cNvPr id="2741" name="ctl00_logoimage" descr="Danfoss Logo"/>
        <xdr:cNvPicPr>
          <a:picLocks noChangeAspect="1" noChangeArrowheads="1"/>
        </xdr:cNvPicPr>
      </xdr:nvPicPr>
      <xdr:blipFill>
        <a:blip r:embed="rId1"/>
        <a:srcRect/>
        <a:stretch>
          <a:fillRect/>
        </a:stretch>
      </xdr:blipFill>
      <xdr:spPr>
        <a:xfrm>
          <a:off x="2619375" y="37332285"/>
          <a:ext cx="0" cy="295275"/>
        </a:xfrm>
        <a:prstGeom prst="rect">
          <a:avLst/>
        </a:prstGeom>
        <a:noFill/>
        <a:ln w="9525">
          <a:noFill/>
          <a:miter lim="800000"/>
          <a:headEnd/>
          <a:tailEnd/>
        </a:ln>
      </xdr:spPr>
    </xdr:pic>
    <xdr:clientData/>
  </xdr:oneCellAnchor>
  <xdr:oneCellAnchor>
    <xdr:from>
      <xdr:col>1</xdr:col>
      <xdr:colOff>1933575</xdr:colOff>
      <xdr:row>196</xdr:row>
      <xdr:rowOff>9525</xdr:rowOff>
    </xdr:from>
    <xdr:ext cx="0" cy="295275"/>
    <xdr:pic>
      <xdr:nvPicPr>
        <xdr:cNvPr id="2742" name="ctl00_logoimage" descr="Danfoss Logo"/>
        <xdr:cNvPicPr>
          <a:picLocks noChangeAspect="1" noChangeArrowheads="1"/>
        </xdr:cNvPicPr>
      </xdr:nvPicPr>
      <xdr:blipFill>
        <a:blip r:embed="rId1"/>
        <a:srcRect/>
        <a:stretch>
          <a:fillRect/>
        </a:stretch>
      </xdr:blipFill>
      <xdr:spPr>
        <a:xfrm>
          <a:off x="2619375" y="37332285"/>
          <a:ext cx="0" cy="295275"/>
        </a:xfrm>
        <a:prstGeom prst="rect">
          <a:avLst/>
        </a:prstGeom>
        <a:noFill/>
        <a:ln w="9525">
          <a:noFill/>
          <a:miter lim="800000"/>
          <a:headEnd/>
          <a:tailEnd/>
        </a:ln>
      </xdr:spPr>
    </xdr:pic>
    <xdr:clientData/>
  </xdr:oneCellAnchor>
  <xdr:oneCellAnchor>
    <xdr:from>
      <xdr:col>1</xdr:col>
      <xdr:colOff>1933575</xdr:colOff>
      <xdr:row>196</xdr:row>
      <xdr:rowOff>9525</xdr:rowOff>
    </xdr:from>
    <xdr:ext cx="0" cy="295275"/>
    <xdr:pic>
      <xdr:nvPicPr>
        <xdr:cNvPr id="2743" name="ctl00_logoimage" descr="Danfoss Logo"/>
        <xdr:cNvPicPr>
          <a:picLocks noChangeAspect="1" noChangeArrowheads="1"/>
        </xdr:cNvPicPr>
      </xdr:nvPicPr>
      <xdr:blipFill>
        <a:blip r:embed="rId1"/>
        <a:srcRect/>
        <a:stretch>
          <a:fillRect/>
        </a:stretch>
      </xdr:blipFill>
      <xdr:spPr>
        <a:xfrm>
          <a:off x="2619375" y="37332285"/>
          <a:ext cx="0" cy="295275"/>
        </a:xfrm>
        <a:prstGeom prst="rect">
          <a:avLst/>
        </a:prstGeom>
        <a:noFill/>
        <a:ln w="9525">
          <a:noFill/>
          <a:miter lim="800000"/>
          <a:headEnd/>
          <a:tailEnd/>
        </a:ln>
      </xdr:spPr>
    </xdr:pic>
    <xdr:clientData/>
  </xdr:oneCellAnchor>
  <xdr:oneCellAnchor>
    <xdr:from>
      <xdr:col>1</xdr:col>
      <xdr:colOff>1933575</xdr:colOff>
      <xdr:row>197</xdr:row>
      <xdr:rowOff>9525</xdr:rowOff>
    </xdr:from>
    <xdr:ext cx="0" cy="295275"/>
    <xdr:pic>
      <xdr:nvPicPr>
        <xdr:cNvPr id="2744" name="ctl00_logoimage" descr="Danfoss Logo"/>
        <xdr:cNvPicPr>
          <a:picLocks noChangeAspect="1" noChangeArrowheads="1"/>
        </xdr:cNvPicPr>
      </xdr:nvPicPr>
      <xdr:blipFill>
        <a:blip r:embed="rId1"/>
        <a:srcRect/>
        <a:stretch>
          <a:fillRect/>
        </a:stretch>
      </xdr:blipFill>
      <xdr:spPr>
        <a:xfrm>
          <a:off x="2619375" y="37475160"/>
          <a:ext cx="0" cy="295275"/>
        </a:xfrm>
        <a:prstGeom prst="rect">
          <a:avLst/>
        </a:prstGeom>
        <a:noFill/>
        <a:ln w="9525">
          <a:noFill/>
          <a:miter lim="800000"/>
          <a:headEnd/>
          <a:tailEnd/>
        </a:ln>
      </xdr:spPr>
    </xdr:pic>
    <xdr:clientData/>
  </xdr:oneCellAnchor>
  <xdr:oneCellAnchor>
    <xdr:from>
      <xdr:col>1</xdr:col>
      <xdr:colOff>1933575</xdr:colOff>
      <xdr:row>197</xdr:row>
      <xdr:rowOff>9525</xdr:rowOff>
    </xdr:from>
    <xdr:ext cx="0" cy="295275"/>
    <xdr:pic>
      <xdr:nvPicPr>
        <xdr:cNvPr id="2745" name="ctl00_logoimage" descr="Danfoss Logo"/>
        <xdr:cNvPicPr>
          <a:picLocks noChangeAspect="1" noChangeArrowheads="1"/>
        </xdr:cNvPicPr>
      </xdr:nvPicPr>
      <xdr:blipFill>
        <a:blip r:embed="rId1"/>
        <a:srcRect/>
        <a:stretch>
          <a:fillRect/>
        </a:stretch>
      </xdr:blipFill>
      <xdr:spPr>
        <a:xfrm>
          <a:off x="2619375" y="37475160"/>
          <a:ext cx="0" cy="295275"/>
        </a:xfrm>
        <a:prstGeom prst="rect">
          <a:avLst/>
        </a:prstGeom>
        <a:noFill/>
        <a:ln w="9525">
          <a:noFill/>
          <a:miter lim="800000"/>
          <a:headEnd/>
          <a:tailEnd/>
        </a:ln>
      </xdr:spPr>
    </xdr:pic>
    <xdr:clientData/>
  </xdr:oneCellAnchor>
  <xdr:oneCellAnchor>
    <xdr:from>
      <xdr:col>1</xdr:col>
      <xdr:colOff>1933575</xdr:colOff>
      <xdr:row>197</xdr:row>
      <xdr:rowOff>9525</xdr:rowOff>
    </xdr:from>
    <xdr:ext cx="0" cy="295275"/>
    <xdr:pic>
      <xdr:nvPicPr>
        <xdr:cNvPr id="2746" name="ctl00_logoimage" descr="Danfoss Logo"/>
        <xdr:cNvPicPr>
          <a:picLocks noChangeAspect="1" noChangeArrowheads="1"/>
        </xdr:cNvPicPr>
      </xdr:nvPicPr>
      <xdr:blipFill>
        <a:blip r:embed="rId1"/>
        <a:srcRect/>
        <a:stretch>
          <a:fillRect/>
        </a:stretch>
      </xdr:blipFill>
      <xdr:spPr>
        <a:xfrm>
          <a:off x="2619375" y="37475160"/>
          <a:ext cx="0" cy="295275"/>
        </a:xfrm>
        <a:prstGeom prst="rect">
          <a:avLst/>
        </a:prstGeom>
        <a:noFill/>
        <a:ln w="9525">
          <a:noFill/>
          <a:miter lim="800000"/>
          <a:headEnd/>
          <a:tailEnd/>
        </a:ln>
      </xdr:spPr>
    </xdr:pic>
    <xdr:clientData/>
  </xdr:oneCellAnchor>
  <xdr:oneCellAnchor>
    <xdr:from>
      <xdr:col>1</xdr:col>
      <xdr:colOff>1933575</xdr:colOff>
      <xdr:row>197</xdr:row>
      <xdr:rowOff>9525</xdr:rowOff>
    </xdr:from>
    <xdr:ext cx="0" cy="295275"/>
    <xdr:pic>
      <xdr:nvPicPr>
        <xdr:cNvPr id="2747" name="ctl00_logoimage" descr="Danfoss Logo"/>
        <xdr:cNvPicPr>
          <a:picLocks noChangeAspect="1" noChangeArrowheads="1"/>
        </xdr:cNvPicPr>
      </xdr:nvPicPr>
      <xdr:blipFill>
        <a:blip r:embed="rId1"/>
        <a:srcRect/>
        <a:stretch>
          <a:fillRect/>
        </a:stretch>
      </xdr:blipFill>
      <xdr:spPr>
        <a:xfrm>
          <a:off x="2619375" y="37475160"/>
          <a:ext cx="0" cy="295275"/>
        </a:xfrm>
        <a:prstGeom prst="rect">
          <a:avLst/>
        </a:prstGeom>
        <a:noFill/>
        <a:ln w="9525">
          <a:noFill/>
          <a:miter lim="800000"/>
          <a:headEnd/>
          <a:tailEnd/>
        </a:ln>
      </xdr:spPr>
    </xdr:pic>
    <xdr:clientData/>
  </xdr:oneCellAnchor>
  <xdr:oneCellAnchor>
    <xdr:from>
      <xdr:col>1</xdr:col>
      <xdr:colOff>1933575</xdr:colOff>
      <xdr:row>198</xdr:row>
      <xdr:rowOff>9525</xdr:rowOff>
    </xdr:from>
    <xdr:ext cx="0" cy="295275"/>
    <xdr:pic>
      <xdr:nvPicPr>
        <xdr:cNvPr id="2748" name="ctl00_logoimage" descr="Danfoss Logo"/>
        <xdr:cNvPicPr>
          <a:picLocks noChangeAspect="1" noChangeArrowheads="1"/>
        </xdr:cNvPicPr>
      </xdr:nvPicPr>
      <xdr:blipFill>
        <a:blip r:embed="rId1"/>
        <a:srcRect/>
        <a:stretch>
          <a:fillRect/>
        </a:stretch>
      </xdr:blipFill>
      <xdr:spPr>
        <a:xfrm>
          <a:off x="2619375" y="37618035"/>
          <a:ext cx="0" cy="295275"/>
        </a:xfrm>
        <a:prstGeom prst="rect">
          <a:avLst/>
        </a:prstGeom>
        <a:noFill/>
        <a:ln w="9525">
          <a:noFill/>
          <a:miter lim="800000"/>
          <a:headEnd/>
          <a:tailEnd/>
        </a:ln>
      </xdr:spPr>
    </xdr:pic>
    <xdr:clientData/>
  </xdr:oneCellAnchor>
  <xdr:oneCellAnchor>
    <xdr:from>
      <xdr:col>1</xdr:col>
      <xdr:colOff>1933575</xdr:colOff>
      <xdr:row>198</xdr:row>
      <xdr:rowOff>9525</xdr:rowOff>
    </xdr:from>
    <xdr:ext cx="0" cy="295275"/>
    <xdr:pic>
      <xdr:nvPicPr>
        <xdr:cNvPr id="2749" name="ctl00_logoimage" descr="Danfoss Logo"/>
        <xdr:cNvPicPr>
          <a:picLocks noChangeAspect="1" noChangeArrowheads="1"/>
        </xdr:cNvPicPr>
      </xdr:nvPicPr>
      <xdr:blipFill>
        <a:blip r:embed="rId1"/>
        <a:srcRect/>
        <a:stretch>
          <a:fillRect/>
        </a:stretch>
      </xdr:blipFill>
      <xdr:spPr>
        <a:xfrm>
          <a:off x="2619375" y="37618035"/>
          <a:ext cx="0" cy="295275"/>
        </a:xfrm>
        <a:prstGeom prst="rect">
          <a:avLst/>
        </a:prstGeom>
        <a:noFill/>
        <a:ln w="9525">
          <a:noFill/>
          <a:miter lim="800000"/>
          <a:headEnd/>
          <a:tailEnd/>
        </a:ln>
      </xdr:spPr>
    </xdr:pic>
    <xdr:clientData/>
  </xdr:oneCellAnchor>
  <xdr:oneCellAnchor>
    <xdr:from>
      <xdr:col>1</xdr:col>
      <xdr:colOff>1933575</xdr:colOff>
      <xdr:row>198</xdr:row>
      <xdr:rowOff>9525</xdr:rowOff>
    </xdr:from>
    <xdr:ext cx="0" cy="295275"/>
    <xdr:pic>
      <xdr:nvPicPr>
        <xdr:cNvPr id="2750" name="ctl00_logoimage" descr="Danfoss Logo"/>
        <xdr:cNvPicPr>
          <a:picLocks noChangeAspect="1" noChangeArrowheads="1"/>
        </xdr:cNvPicPr>
      </xdr:nvPicPr>
      <xdr:blipFill>
        <a:blip r:embed="rId1"/>
        <a:srcRect/>
        <a:stretch>
          <a:fillRect/>
        </a:stretch>
      </xdr:blipFill>
      <xdr:spPr>
        <a:xfrm>
          <a:off x="2619375" y="37618035"/>
          <a:ext cx="0" cy="295275"/>
        </a:xfrm>
        <a:prstGeom prst="rect">
          <a:avLst/>
        </a:prstGeom>
        <a:noFill/>
        <a:ln w="9525">
          <a:noFill/>
          <a:miter lim="800000"/>
          <a:headEnd/>
          <a:tailEnd/>
        </a:ln>
      </xdr:spPr>
    </xdr:pic>
    <xdr:clientData/>
  </xdr:oneCellAnchor>
  <xdr:oneCellAnchor>
    <xdr:from>
      <xdr:col>1</xdr:col>
      <xdr:colOff>1933575</xdr:colOff>
      <xdr:row>198</xdr:row>
      <xdr:rowOff>9525</xdr:rowOff>
    </xdr:from>
    <xdr:ext cx="0" cy="295275"/>
    <xdr:pic>
      <xdr:nvPicPr>
        <xdr:cNvPr id="2751" name="ctl00_logoimage" descr="Danfoss Logo"/>
        <xdr:cNvPicPr>
          <a:picLocks noChangeAspect="1" noChangeArrowheads="1"/>
        </xdr:cNvPicPr>
      </xdr:nvPicPr>
      <xdr:blipFill>
        <a:blip r:embed="rId1"/>
        <a:srcRect/>
        <a:stretch>
          <a:fillRect/>
        </a:stretch>
      </xdr:blipFill>
      <xdr:spPr>
        <a:xfrm>
          <a:off x="2619375" y="37618035"/>
          <a:ext cx="0" cy="295275"/>
        </a:xfrm>
        <a:prstGeom prst="rect">
          <a:avLst/>
        </a:prstGeom>
        <a:noFill/>
        <a:ln w="9525">
          <a:noFill/>
          <a:miter lim="800000"/>
          <a:headEnd/>
          <a:tailEnd/>
        </a:ln>
      </xdr:spPr>
    </xdr:pic>
    <xdr:clientData/>
  </xdr:oneCellAnchor>
  <xdr:oneCellAnchor>
    <xdr:from>
      <xdr:col>1</xdr:col>
      <xdr:colOff>1933575</xdr:colOff>
      <xdr:row>199</xdr:row>
      <xdr:rowOff>9525</xdr:rowOff>
    </xdr:from>
    <xdr:ext cx="0" cy="295275"/>
    <xdr:pic>
      <xdr:nvPicPr>
        <xdr:cNvPr id="2752" name="ctl00_logoimage" descr="Danfoss Logo"/>
        <xdr:cNvPicPr>
          <a:picLocks noChangeAspect="1" noChangeArrowheads="1"/>
        </xdr:cNvPicPr>
      </xdr:nvPicPr>
      <xdr:blipFill>
        <a:blip r:embed="rId1"/>
        <a:srcRect/>
        <a:stretch>
          <a:fillRect/>
        </a:stretch>
      </xdr:blipFill>
      <xdr:spPr>
        <a:xfrm>
          <a:off x="2619375" y="37760910"/>
          <a:ext cx="0" cy="295275"/>
        </a:xfrm>
        <a:prstGeom prst="rect">
          <a:avLst/>
        </a:prstGeom>
        <a:noFill/>
        <a:ln w="9525">
          <a:noFill/>
          <a:miter lim="800000"/>
          <a:headEnd/>
          <a:tailEnd/>
        </a:ln>
      </xdr:spPr>
    </xdr:pic>
    <xdr:clientData/>
  </xdr:oneCellAnchor>
  <xdr:oneCellAnchor>
    <xdr:from>
      <xdr:col>1</xdr:col>
      <xdr:colOff>1933575</xdr:colOff>
      <xdr:row>199</xdr:row>
      <xdr:rowOff>9525</xdr:rowOff>
    </xdr:from>
    <xdr:ext cx="0" cy="295275"/>
    <xdr:pic>
      <xdr:nvPicPr>
        <xdr:cNvPr id="2753" name="ctl00_logoimage" descr="Danfoss Logo"/>
        <xdr:cNvPicPr>
          <a:picLocks noChangeAspect="1" noChangeArrowheads="1"/>
        </xdr:cNvPicPr>
      </xdr:nvPicPr>
      <xdr:blipFill>
        <a:blip r:embed="rId1"/>
        <a:srcRect/>
        <a:stretch>
          <a:fillRect/>
        </a:stretch>
      </xdr:blipFill>
      <xdr:spPr>
        <a:xfrm>
          <a:off x="2619375" y="37760910"/>
          <a:ext cx="0" cy="295275"/>
        </a:xfrm>
        <a:prstGeom prst="rect">
          <a:avLst/>
        </a:prstGeom>
        <a:noFill/>
        <a:ln w="9525">
          <a:noFill/>
          <a:miter lim="800000"/>
          <a:headEnd/>
          <a:tailEnd/>
        </a:ln>
      </xdr:spPr>
    </xdr:pic>
    <xdr:clientData/>
  </xdr:oneCellAnchor>
  <xdr:oneCellAnchor>
    <xdr:from>
      <xdr:col>1</xdr:col>
      <xdr:colOff>1933575</xdr:colOff>
      <xdr:row>199</xdr:row>
      <xdr:rowOff>9525</xdr:rowOff>
    </xdr:from>
    <xdr:ext cx="0" cy="295275"/>
    <xdr:pic>
      <xdr:nvPicPr>
        <xdr:cNvPr id="2754" name="ctl00_logoimage" descr="Danfoss Logo"/>
        <xdr:cNvPicPr>
          <a:picLocks noChangeAspect="1" noChangeArrowheads="1"/>
        </xdr:cNvPicPr>
      </xdr:nvPicPr>
      <xdr:blipFill>
        <a:blip r:embed="rId1"/>
        <a:srcRect/>
        <a:stretch>
          <a:fillRect/>
        </a:stretch>
      </xdr:blipFill>
      <xdr:spPr>
        <a:xfrm>
          <a:off x="2619375" y="37760910"/>
          <a:ext cx="0" cy="295275"/>
        </a:xfrm>
        <a:prstGeom prst="rect">
          <a:avLst/>
        </a:prstGeom>
        <a:noFill/>
        <a:ln w="9525">
          <a:noFill/>
          <a:miter lim="800000"/>
          <a:headEnd/>
          <a:tailEnd/>
        </a:ln>
      </xdr:spPr>
    </xdr:pic>
    <xdr:clientData/>
  </xdr:oneCellAnchor>
  <xdr:oneCellAnchor>
    <xdr:from>
      <xdr:col>1</xdr:col>
      <xdr:colOff>1933575</xdr:colOff>
      <xdr:row>199</xdr:row>
      <xdr:rowOff>9525</xdr:rowOff>
    </xdr:from>
    <xdr:ext cx="0" cy="295275"/>
    <xdr:pic>
      <xdr:nvPicPr>
        <xdr:cNvPr id="2755" name="ctl00_logoimage" descr="Danfoss Logo"/>
        <xdr:cNvPicPr>
          <a:picLocks noChangeAspect="1" noChangeArrowheads="1"/>
        </xdr:cNvPicPr>
      </xdr:nvPicPr>
      <xdr:blipFill>
        <a:blip r:embed="rId1"/>
        <a:srcRect/>
        <a:stretch>
          <a:fillRect/>
        </a:stretch>
      </xdr:blipFill>
      <xdr:spPr>
        <a:xfrm>
          <a:off x="2619375" y="3776091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2756"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2757"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2758"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2759"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2760"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2761"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2762"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0</xdr:rowOff>
    </xdr:from>
    <xdr:ext cx="0" cy="295275"/>
    <xdr:pic>
      <xdr:nvPicPr>
        <xdr:cNvPr id="2763" name="ctl00_logoimage" descr="Danfoss Logo"/>
        <xdr:cNvPicPr>
          <a:picLocks noChangeAspect="1" noChangeArrowheads="1"/>
        </xdr:cNvPicPr>
      </xdr:nvPicPr>
      <xdr:blipFill>
        <a:blip r:embed="rId1"/>
        <a:srcRect/>
        <a:stretch>
          <a:fillRect/>
        </a:stretch>
      </xdr:blipFill>
      <xdr:spPr>
        <a:xfrm>
          <a:off x="2619375" y="37894260"/>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2764"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2765"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2766"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2767"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2768"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2769"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2770"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2771"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2772"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2773"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2774"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200</xdr:row>
      <xdr:rowOff>9525</xdr:rowOff>
    </xdr:from>
    <xdr:ext cx="0" cy="295275"/>
    <xdr:pic>
      <xdr:nvPicPr>
        <xdr:cNvPr id="2775" name="ctl00_logoimage" descr="Danfoss Logo"/>
        <xdr:cNvPicPr>
          <a:picLocks noChangeAspect="1" noChangeArrowheads="1"/>
        </xdr:cNvPicPr>
      </xdr:nvPicPr>
      <xdr:blipFill>
        <a:blip r:embed="rId1"/>
        <a:srcRect/>
        <a:stretch>
          <a:fillRect/>
        </a:stretch>
      </xdr:blipFill>
      <xdr:spPr>
        <a:xfrm>
          <a:off x="2619375" y="37903785"/>
          <a:ext cx="0" cy="295275"/>
        </a:xfrm>
        <a:prstGeom prst="rect">
          <a:avLst/>
        </a:prstGeom>
        <a:noFill/>
        <a:ln w="9525">
          <a:noFill/>
          <a:miter lim="800000"/>
          <a:headEnd/>
          <a:tailEnd/>
        </a:ln>
      </xdr:spPr>
    </xdr:pic>
    <xdr:clientData/>
  </xdr:oneCellAnchor>
  <xdr:oneCellAnchor>
    <xdr:from>
      <xdr:col>1</xdr:col>
      <xdr:colOff>1933575</xdr:colOff>
      <xdr:row>201</xdr:row>
      <xdr:rowOff>9525</xdr:rowOff>
    </xdr:from>
    <xdr:ext cx="0" cy="295275"/>
    <xdr:pic>
      <xdr:nvPicPr>
        <xdr:cNvPr id="2776" name="ctl00_logoimage" descr="Danfoss Logo"/>
        <xdr:cNvPicPr>
          <a:picLocks noChangeAspect="1" noChangeArrowheads="1"/>
        </xdr:cNvPicPr>
      </xdr:nvPicPr>
      <xdr:blipFill>
        <a:blip r:embed="rId1"/>
        <a:srcRect/>
        <a:stretch>
          <a:fillRect/>
        </a:stretch>
      </xdr:blipFill>
      <xdr:spPr>
        <a:xfrm>
          <a:off x="2619375" y="38046660"/>
          <a:ext cx="0" cy="295275"/>
        </a:xfrm>
        <a:prstGeom prst="rect">
          <a:avLst/>
        </a:prstGeom>
        <a:noFill/>
        <a:ln w="9525">
          <a:noFill/>
          <a:miter lim="800000"/>
          <a:headEnd/>
          <a:tailEnd/>
        </a:ln>
      </xdr:spPr>
    </xdr:pic>
    <xdr:clientData/>
  </xdr:oneCellAnchor>
  <xdr:oneCellAnchor>
    <xdr:from>
      <xdr:col>1</xdr:col>
      <xdr:colOff>1933575</xdr:colOff>
      <xdr:row>201</xdr:row>
      <xdr:rowOff>9525</xdr:rowOff>
    </xdr:from>
    <xdr:ext cx="0" cy="295275"/>
    <xdr:pic>
      <xdr:nvPicPr>
        <xdr:cNvPr id="2777" name="ctl00_logoimage" descr="Danfoss Logo"/>
        <xdr:cNvPicPr>
          <a:picLocks noChangeAspect="1" noChangeArrowheads="1"/>
        </xdr:cNvPicPr>
      </xdr:nvPicPr>
      <xdr:blipFill>
        <a:blip r:embed="rId1"/>
        <a:srcRect/>
        <a:stretch>
          <a:fillRect/>
        </a:stretch>
      </xdr:blipFill>
      <xdr:spPr>
        <a:xfrm>
          <a:off x="2619375" y="38046660"/>
          <a:ext cx="0" cy="295275"/>
        </a:xfrm>
        <a:prstGeom prst="rect">
          <a:avLst/>
        </a:prstGeom>
        <a:noFill/>
        <a:ln w="9525">
          <a:noFill/>
          <a:miter lim="800000"/>
          <a:headEnd/>
          <a:tailEnd/>
        </a:ln>
      </xdr:spPr>
    </xdr:pic>
    <xdr:clientData/>
  </xdr:oneCellAnchor>
  <xdr:oneCellAnchor>
    <xdr:from>
      <xdr:col>1</xdr:col>
      <xdr:colOff>1933575</xdr:colOff>
      <xdr:row>201</xdr:row>
      <xdr:rowOff>9525</xdr:rowOff>
    </xdr:from>
    <xdr:ext cx="0" cy="295275"/>
    <xdr:pic>
      <xdr:nvPicPr>
        <xdr:cNvPr id="2778" name="ctl00_logoimage" descr="Danfoss Logo"/>
        <xdr:cNvPicPr>
          <a:picLocks noChangeAspect="1" noChangeArrowheads="1"/>
        </xdr:cNvPicPr>
      </xdr:nvPicPr>
      <xdr:blipFill>
        <a:blip r:embed="rId1"/>
        <a:srcRect/>
        <a:stretch>
          <a:fillRect/>
        </a:stretch>
      </xdr:blipFill>
      <xdr:spPr>
        <a:xfrm>
          <a:off x="2619375" y="38046660"/>
          <a:ext cx="0" cy="295275"/>
        </a:xfrm>
        <a:prstGeom prst="rect">
          <a:avLst/>
        </a:prstGeom>
        <a:noFill/>
        <a:ln w="9525">
          <a:noFill/>
          <a:miter lim="800000"/>
          <a:headEnd/>
          <a:tailEnd/>
        </a:ln>
      </xdr:spPr>
    </xdr:pic>
    <xdr:clientData/>
  </xdr:oneCellAnchor>
  <xdr:oneCellAnchor>
    <xdr:from>
      <xdr:col>1</xdr:col>
      <xdr:colOff>1933575</xdr:colOff>
      <xdr:row>201</xdr:row>
      <xdr:rowOff>9525</xdr:rowOff>
    </xdr:from>
    <xdr:ext cx="0" cy="295275"/>
    <xdr:pic>
      <xdr:nvPicPr>
        <xdr:cNvPr id="2779" name="ctl00_logoimage" descr="Danfoss Logo"/>
        <xdr:cNvPicPr>
          <a:picLocks noChangeAspect="1" noChangeArrowheads="1"/>
        </xdr:cNvPicPr>
      </xdr:nvPicPr>
      <xdr:blipFill>
        <a:blip r:embed="rId1"/>
        <a:srcRect/>
        <a:stretch>
          <a:fillRect/>
        </a:stretch>
      </xdr:blipFill>
      <xdr:spPr>
        <a:xfrm>
          <a:off x="2619375" y="38046660"/>
          <a:ext cx="0" cy="295275"/>
        </a:xfrm>
        <a:prstGeom prst="rect">
          <a:avLst/>
        </a:prstGeom>
        <a:noFill/>
        <a:ln w="9525">
          <a:noFill/>
          <a:miter lim="800000"/>
          <a:headEnd/>
          <a:tailEnd/>
        </a:ln>
      </xdr:spPr>
    </xdr:pic>
    <xdr:clientData/>
  </xdr:oneCellAnchor>
  <xdr:oneCellAnchor>
    <xdr:from>
      <xdr:col>1</xdr:col>
      <xdr:colOff>1933575</xdr:colOff>
      <xdr:row>201</xdr:row>
      <xdr:rowOff>9525</xdr:rowOff>
    </xdr:from>
    <xdr:ext cx="0" cy="295275"/>
    <xdr:pic>
      <xdr:nvPicPr>
        <xdr:cNvPr id="2780" name="ctl00_logoimage" descr="Danfoss Logo"/>
        <xdr:cNvPicPr>
          <a:picLocks noChangeAspect="1" noChangeArrowheads="1"/>
        </xdr:cNvPicPr>
      </xdr:nvPicPr>
      <xdr:blipFill>
        <a:blip r:embed="rId1"/>
        <a:srcRect/>
        <a:stretch>
          <a:fillRect/>
        </a:stretch>
      </xdr:blipFill>
      <xdr:spPr>
        <a:xfrm>
          <a:off x="2619375" y="38046660"/>
          <a:ext cx="0" cy="295275"/>
        </a:xfrm>
        <a:prstGeom prst="rect">
          <a:avLst/>
        </a:prstGeom>
        <a:noFill/>
        <a:ln w="9525">
          <a:noFill/>
          <a:miter lim="800000"/>
          <a:headEnd/>
          <a:tailEnd/>
        </a:ln>
      </xdr:spPr>
    </xdr:pic>
    <xdr:clientData/>
  </xdr:oneCellAnchor>
  <xdr:oneCellAnchor>
    <xdr:from>
      <xdr:col>1</xdr:col>
      <xdr:colOff>1933575</xdr:colOff>
      <xdr:row>201</xdr:row>
      <xdr:rowOff>9525</xdr:rowOff>
    </xdr:from>
    <xdr:ext cx="0" cy="295275"/>
    <xdr:pic>
      <xdr:nvPicPr>
        <xdr:cNvPr id="2781" name="ctl00_logoimage" descr="Danfoss Logo"/>
        <xdr:cNvPicPr>
          <a:picLocks noChangeAspect="1" noChangeArrowheads="1"/>
        </xdr:cNvPicPr>
      </xdr:nvPicPr>
      <xdr:blipFill>
        <a:blip r:embed="rId1"/>
        <a:srcRect/>
        <a:stretch>
          <a:fillRect/>
        </a:stretch>
      </xdr:blipFill>
      <xdr:spPr>
        <a:xfrm>
          <a:off x="2619375" y="38046660"/>
          <a:ext cx="0" cy="295275"/>
        </a:xfrm>
        <a:prstGeom prst="rect">
          <a:avLst/>
        </a:prstGeom>
        <a:noFill/>
        <a:ln w="9525">
          <a:noFill/>
          <a:miter lim="800000"/>
          <a:headEnd/>
          <a:tailEnd/>
        </a:ln>
      </xdr:spPr>
    </xdr:pic>
    <xdr:clientData/>
  </xdr:oneCellAnchor>
  <xdr:oneCellAnchor>
    <xdr:from>
      <xdr:col>1</xdr:col>
      <xdr:colOff>1933575</xdr:colOff>
      <xdr:row>201</xdr:row>
      <xdr:rowOff>9525</xdr:rowOff>
    </xdr:from>
    <xdr:ext cx="0" cy="295275"/>
    <xdr:pic>
      <xdr:nvPicPr>
        <xdr:cNvPr id="2782" name="ctl00_logoimage" descr="Danfoss Logo"/>
        <xdr:cNvPicPr>
          <a:picLocks noChangeAspect="1" noChangeArrowheads="1"/>
        </xdr:cNvPicPr>
      </xdr:nvPicPr>
      <xdr:blipFill>
        <a:blip r:embed="rId1"/>
        <a:srcRect/>
        <a:stretch>
          <a:fillRect/>
        </a:stretch>
      </xdr:blipFill>
      <xdr:spPr>
        <a:xfrm>
          <a:off x="2619375" y="38046660"/>
          <a:ext cx="0" cy="295275"/>
        </a:xfrm>
        <a:prstGeom prst="rect">
          <a:avLst/>
        </a:prstGeom>
        <a:noFill/>
        <a:ln w="9525">
          <a:noFill/>
          <a:miter lim="800000"/>
          <a:headEnd/>
          <a:tailEnd/>
        </a:ln>
      </xdr:spPr>
    </xdr:pic>
    <xdr:clientData/>
  </xdr:oneCellAnchor>
  <xdr:oneCellAnchor>
    <xdr:from>
      <xdr:col>1</xdr:col>
      <xdr:colOff>1933575</xdr:colOff>
      <xdr:row>201</xdr:row>
      <xdr:rowOff>9525</xdr:rowOff>
    </xdr:from>
    <xdr:ext cx="0" cy="295275"/>
    <xdr:pic>
      <xdr:nvPicPr>
        <xdr:cNvPr id="2783" name="ctl00_logoimage" descr="Danfoss Logo"/>
        <xdr:cNvPicPr>
          <a:picLocks noChangeAspect="1" noChangeArrowheads="1"/>
        </xdr:cNvPicPr>
      </xdr:nvPicPr>
      <xdr:blipFill>
        <a:blip r:embed="rId1"/>
        <a:srcRect/>
        <a:stretch>
          <a:fillRect/>
        </a:stretch>
      </xdr:blipFill>
      <xdr:spPr>
        <a:xfrm>
          <a:off x="2619375" y="38046660"/>
          <a:ext cx="0" cy="295275"/>
        </a:xfrm>
        <a:prstGeom prst="rect">
          <a:avLst/>
        </a:prstGeom>
        <a:noFill/>
        <a:ln w="9525">
          <a:noFill/>
          <a:miter lim="800000"/>
          <a:headEnd/>
          <a:tailEnd/>
        </a:ln>
      </xdr:spPr>
    </xdr:pic>
    <xdr:clientData/>
  </xdr:oneCellAnchor>
  <xdr:oneCellAnchor>
    <xdr:from>
      <xdr:col>1</xdr:col>
      <xdr:colOff>1933575</xdr:colOff>
      <xdr:row>202</xdr:row>
      <xdr:rowOff>9525</xdr:rowOff>
    </xdr:from>
    <xdr:ext cx="0" cy="295275"/>
    <xdr:pic>
      <xdr:nvPicPr>
        <xdr:cNvPr id="2784" name="ctl00_logoimage" descr="Danfoss Logo"/>
        <xdr:cNvPicPr>
          <a:picLocks noChangeAspect="1" noChangeArrowheads="1"/>
        </xdr:cNvPicPr>
      </xdr:nvPicPr>
      <xdr:blipFill>
        <a:blip r:embed="rId1"/>
        <a:srcRect/>
        <a:stretch>
          <a:fillRect/>
        </a:stretch>
      </xdr:blipFill>
      <xdr:spPr>
        <a:xfrm>
          <a:off x="2619375" y="38189535"/>
          <a:ext cx="0" cy="295275"/>
        </a:xfrm>
        <a:prstGeom prst="rect">
          <a:avLst/>
        </a:prstGeom>
        <a:noFill/>
        <a:ln w="9525">
          <a:noFill/>
          <a:miter lim="800000"/>
          <a:headEnd/>
          <a:tailEnd/>
        </a:ln>
      </xdr:spPr>
    </xdr:pic>
    <xdr:clientData/>
  </xdr:oneCellAnchor>
  <xdr:oneCellAnchor>
    <xdr:from>
      <xdr:col>1</xdr:col>
      <xdr:colOff>1933575</xdr:colOff>
      <xdr:row>202</xdr:row>
      <xdr:rowOff>9525</xdr:rowOff>
    </xdr:from>
    <xdr:ext cx="0" cy="295275"/>
    <xdr:pic>
      <xdr:nvPicPr>
        <xdr:cNvPr id="2785" name="ctl00_logoimage" descr="Danfoss Logo"/>
        <xdr:cNvPicPr>
          <a:picLocks noChangeAspect="1" noChangeArrowheads="1"/>
        </xdr:cNvPicPr>
      </xdr:nvPicPr>
      <xdr:blipFill>
        <a:blip r:embed="rId1"/>
        <a:srcRect/>
        <a:stretch>
          <a:fillRect/>
        </a:stretch>
      </xdr:blipFill>
      <xdr:spPr>
        <a:xfrm>
          <a:off x="2619375" y="38189535"/>
          <a:ext cx="0" cy="295275"/>
        </a:xfrm>
        <a:prstGeom prst="rect">
          <a:avLst/>
        </a:prstGeom>
        <a:noFill/>
        <a:ln w="9525">
          <a:noFill/>
          <a:miter lim="800000"/>
          <a:headEnd/>
          <a:tailEnd/>
        </a:ln>
      </xdr:spPr>
    </xdr:pic>
    <xdr:clientData/>
  </xdr:oneCellAnchor>
  <xdr:oneCellAnchor>
    <xdr:from>
      <xdr:col>1</xdr:col>
      <xdr:colOff>1933575</xdr:colOff>
      <xdr:row>202</xdr:row>
      <xdr:rowOff>9525</xdr:rowOff>
    </xdr:from>
    <xdr:ext cx="0" cy="295275"/>
    <xdr:pic>
      <xdr:nvPicPr>
        <xdr:cNvPr id="2786" name="ctl00_logoimage" descr="Danfoss Logo"/>
        <xdr:cNvPicPr>
          <a:picLocks noChangeAspect="1" noChangeArrowheads="1"/>
        </xdr:cNvPicPr>
      </xdr:nvPicPr>
      <xdr:blipFill>
        <a:blip r:embed="rId1"/>
        <a:srcRect/>
        <a:stretch>
          <a:fillRect/>
        </a:stretch>
      </xdr:blipFill>
      <xdr:spPr>
        <a:xfrm>
          <a:off x="2619375" y="38189535"/>
          <a:ext cx="0" cy="295275"/>
        </a:xfrm>
        <a:prstGeom prst="rect">
          <a:avLst/>
        </a:prstGeom>
        <a:noFill/>
        <a:ln w="9525">
          <a:noFill/>
          <a:miter lim="800000"/>
          <a:headEnd/>
          <a:tailEnd/>
        </a:ln>
      </xdr:spPr>
    </xdr:pic>
    <xdr:clientData/>
  </xdr:oneCellAnchor>
  <xdr:oneCellAnchor>
    <xdr:from>
      <xdr:col>1</xdr:col>
      <xdr:colOff>1933575</xdr:colOff>
      <xdr:row>202</xdr:row>
      <xdr:rowOff>9525</xdr:rowOff>
    </xdr:from>
    <xdr:ext cx="0" cy="295275"/>
    <xdr:pic>
      <xdr:nvPicPr>
        <xdr:cNvPr id="2787" name="ctl00_logoimage" descr="Danfoss Logo"/>
        <xdr:cNvPicPr>
          <a:picLocks noChangeAspect="1" noChangeArrowheads="1"/>
        </xdr:cNvPicPr>
      </xdr:nvPicPr>
      <xdr:blipFill>
        <a:blip r:embed="rId1"/>
        <a:srcRect/>
        <a:stretch>
          <a:fillRect/>
        </a:stretch>
      </xdr:blipFill>
      <xdr:spPr>
        <a:xfrm>
          <a:off x="2619375" y="38189535"/>
          <a:ext cx="0" cy="295275"/>
        </a:xfrm>
        <a:prstGeom prst="rect">
          <a:avLst/>
        </a:prstGeom>
        <a:noFill/>
        <a:ln w="9525">
          <a:noFill/>
          <a:miter lim="800000"/>
          <a:headEnd/>
          <a:tailEnd/>
        </a:ln>
      </xdr:spPr>
    </xdr:pic>
    <xdr:clientData/>
  </xdr:oneCellAnchor>
  <xdr:oneCellAnchor>
    <xdr:from>
      <xdr:col>1</xdr:col>
      <xdr:colOff>1933575</xdr:colOff>
      <xdr:row>203</xdr:row>
      <xdr:rowOff>9525</xdr:rowOff>
    </xdr:from>
    <xdr:ext cx="0" cy="295275"/>
    <xdr:pic>
      <xdr:nvPicPr>
        <xdr:cNvPr id="2788" name="ctl00_logoimage" descr="Danfoss Logo"/>
        <xdr:cNvPicPr>
          <a:picLocks noChangeAspect="1" noChangeArrowheads="1"/>
        </xdr:cNvPicPr>
      </xdr:nvPicPr>
      <xdr:blipFill>
        <a:blip r:embed="rId1"/>
        <a:srcRect/>
        <a:stretch>
          <a:fillRect/>
        </a:stretch>
      </xdr:blipFill>
      <xdr:spPr>
        <a:xfrm>
          <a:off x="2619375" y="38332410"/>
          <a:ext cx="0" cy="295275"/>
        </a:xfrm>
        <a:prstGeom prst="rect">
          <a:avLst/>
        </a:prstGeom>
        <a:noFill/>
        <a:ln w="9525">
          <a:noFill/>
          <a:miter lim="800000"/>
          <a:headEnd/>
          <a:tailEnd/>
        </a:ln>
      </xdr:spPr>
    </xdr:pic>
    <xdr:clientData/>
  </xdr:oneCellAnchor>
  <xdr:oneCellAnchor>
    <xdr:from>
      <xdr:col>1</xdr:col>
      <xdr:colOff>1933575</xdr:colOff>
      <xdr:row>203</xdr:row>
      <xdr:rowOff>9525</xdr:rowOff>
    </xdr:from>
    <xdr:ext cx="0" cy="295275"/>
    <xdr:pic>
      <xdr:nvPicPr>
        <xdr:cNvPr id="2789" name="ctl00_logoimage" descr="Danfoss Logo"/>
        <xdr:cNvPicPr>
          <a:picLocks noChangeAspect="1" noChangeArrowheads="1"/>
        </xdr:cNvPicPr>
      </xdr:nvPicPr>
      <xdr:blipFill>
        <a:blip r:embed="rId1"/>
        <a:srcRect/>
        <a:stretch>
          <a:fillRect/>
        </a:stretch>
      </xdr:blipFill>
      <xdr:spPr>
        <a:xfrm>
          <a:off x="2619375" y="38332410"/>
          <a:ext cx="0" cy="295275"/>
        </a:xfrm>
        <a:prstGeom prst="rect">
          <a:avLst/>
        </a:prstGeom>
        <a:noFill/>
        <a:ln w="9525">
          <a:noFill/>
          <a:miter lim="800000"/>
          <a:headEnd/>
          <a:tailEnd/>
        </a:ln>
      </xdr:spPr>
    </xdr:pic>
    <xdr:clientData/>
  </xdr:oneCellAnchor>
  <xdr:oneCellAnchor>
    <xdr:from>
      <xdr:col>1</xdr:col>
      <xdr:colOff>1933575</xdr:colOff>
      <xdr:row>203</xdr:row>
      <xdr:rowOff>9525</xdr:rowOff>
    </xdr:from>
    <xdr:ext cx="0" cy="295275"/>
    <xdr:pic>
      <xdr:nvPicPr>
        <xdr:cNvPr id="2790" name="ctl00_logoimage" descr="Danfoss Logo"/>
        <xdr:cNvPicPr>
          <a:picLocks noChangeAspect="1" noChangeArrowheads="1"/>
        </xdr:cNvPicPr>
      </xdr:nvPicPr>
      <xdr:blipFill>
        <a:blip r:embed="rId1"/>
        <a:srcRect/>
        <a:stretch>
          <a:fillRect/>
        </a:stretch>
      </xdr:blipFill>
      <xdr:spPr>
        <a:xfrm>
          <a:off x="2619375" y="38332410"/>
          <a:ext cx="0" cy="295275"/>
        </a:xfrm>
        <a:prstGeom prst="rect">
          <a:avLst/>
        </a:prstGeom>
        <a:noFill/>
        <a:ln w="9525">
          <a:noFill/>
          <a:miter lim="800000"/>
          <a:headEnd/>
          <a:tailEnd/>
        </a:ln>
      </xdr:spPr>
    </xdr:pic>
    <xdr:clientData/>
  </xdr:oneCellAnchor>
  <xdr:oneCellAnchor>
    <xdr:from>
      <xdr:col>1</xdr:col>
      <xdr:colOff>1933575</xdr:colOff>
      <xdr:row>203</xdr:row>
      <xdr:rowOff>9525</xdr:rowOff>
    </xdr:from>
    <xdr:ext cx="0" cy="295275"/>
    <xdr:pic>
      <xdr:nvPicPr>
        <xdr:cNvPr id="2791" name="ctl00_logoimage" descr="Danfoss Logo"/>
        <xdr:cNvPicPr>
          <a:picLocks noChangeAspect="1" noChangeArrowheads="1"/>
        </xdr:cNvPicPr>
      </xdr:nvPicPr>
      <xdr:blipFill>
        <a:blip r:embed="rId1"/>
        <a:srcRect/>
        <a:stretch>
          <a:fillRect/>
        </a:stretch>
      </xdr:blipFill>
      <xdr:spPr>
        <a:xfrm>
          <a:off x="2619375" y="38332410"/>
          <a:ext cx="0" cy="295275"/>
        </a:xfrm>
        <a:prstGeom prst="rect">
          <a:avLst/>
        </a:prstGeom>
        <a:noFill/>
        <a:ln w="9525">
          <a:noFill/>
          <a:miter lim="800000"/>
          <a:headEnd/>
          <a:tailEnd/>
        </a:ln>
      </xdr:spPr>
    </xdr:pic>
    <xdr:clientData/>
  </xdr:oneCellAnchor>
  <xdr:oneCellAnchor>
    <xdr:from>
      <xdr:col>1</xdr:col>
      <xdr:colOff>1933575</xdr:colOff>
      <xdr:row>203</xdr:row>
      <xdr:rowOff>9525</xdr:rowOff>
    </xdr:from>
    <xdr:ext cx="0" cy="295275"/>
    <xdr:pic>
      <xdr:nvPicPr>
        <xdr:cNvPr id="2792" name="ctl00_logoimage" descr="Danfoss Logo"/>
        <xdr:cNvPicPr>
          <a:picLocks noChangeAspect="1" noChangeArrowheads="1"/>
        </xdr:cNvPicPr>
      </xdr:nvPicPr>
      <xdr:blipFill>
        <a:blip r:embed="rId1"/>
        <a:srcRect/>
        <a:stretch>
          <a:fillRect/>
        </a:stretch>
      </xdr:blipFill>
      <xdr:spPr>
        <a:xfrm>
          <a:off x="2619375" y="38332410"/>
          <a:ext cx="0" cy="295275"/>
        </a:xfrm>
        <a:prstGeom prst="rect">
          <a:avLst/>
        </a:prstGeom>
        <a:noFill/>
        <a:ln w="9525">
          <a:noFill/>
          <a:miter lim="800000"/>
          <a:headEnd/>
          <a:tailEnd/>
        </a:ln>
      </xdr:spPr>
    </xdr:pic>
    <xdr:clientData/>
  </xdr:oneCellAnchor>
  <xdr:oneCellAnchor>
    <xdr:from>
      <xdr:col>1</xdr:col>
      <xdr:colOff>1933575</xdr:colOff>
      <xdr:row>203</xdr:row>
      <xdr:rowOff>9525</xdr:rowOff>
    </xdr:from>
    <xdr:ext cx="0" cy="295275"/>
    <xdr:pic>
      <xdr:nvPicPr>
        <xdr:cNvPr id="2793" name="ctl00_logoimage" descr="Danfoss Logo"/>
        <xdr:cNvPicPr>
          <a:picLocks noChangeAspect="1" noChangeArrowheads="1"/>
        </xdr:cNvPicPr>
      </xdr:nvPicPr>
      <xdr:blipFill>
        <a:blip r:embed="rId1"/>
        <a:srcRect/>
        <a:stretch>
          <a:fillRect/>
        </a:stretch>
      </xdr:blipFill>
      <xdr:spPr>
        <a:xfrm>
          <a:off x="2619375" y="38332410"/>
          <a:ext cx="0" cy="295275"/>
        </a:xfrm>
        <a:prstGeom prst="rect">
          <a:avLst/>
        </a:prstGeom>
        <a:noFill/>
        <a:ln w="9525">
          <a:noFill/>
          <a:miter lim="800000"/>
          <a:headEnd/>
          <a:tailEnd/>
        </a:ln>
      </xdr:spPr>
    </xdr:pic>
    <xdr:clientData/>
  </xdr:oneCellAnchor>
  <xdr:oneCellAnchor>
    <xdr:from>
      <xdr:col>1</xdr:col>
      <xdr:colOff>1933575</xdr:colOff>
      <xdr:row>203</xdr:row>
      <xdr:rowOff>9525</xdr:rowOff>
    </xdr:from>
    <xdr:ext cx="0" cy="295275"/>
    <xdr:pic>
      <xdr:nvPicPr>
        <xdr:cNvPr id="2794" name="ctl00_logoimage" descr="Danfoss Logo"/>
        <xdr:cNvPicPr>
          <a:picLocks noChangeAspect="1" noChangeArrowheads="1"/>
        </xdr:cNvPicPr>
      </xdr:nvPicPr>
      <xdr:blipFill>
        <a:blip r:embed="rId1"/>
        <a:srcRect/>
        <a:stretch>
          <a:fillRect/>
        </a:stretch>
      </xdr:blipFill>
      <xdr:spPr>
        <a:xfrm>
          <a:off x="2619375" y="38332410"/>
          <a:ext cx="0" cy="295275"/>
        </a:xfrm>
        <a:prstGeom prst="rect">
          <a:avLst/>
        </a:prstGeom>
        <a:noFill/>
        <a:ln w="9525">
          <a:noFill/>
          <a:miter lim="800000"/>
          <a:headEnd/>
          <a:tailEnd/>
        </a:ln>
      </xdr:spPr>
    </xdr:pic>
    <xdr:clientData/>
  </xdr:oneCellAnchor>
  <xdr:oneCellAnchor>
    <xdr:from>
      <xdr:col>1</xdr:col>
      <xdr:colOff>1933575</xdr:colOff>
      <xdr:row>203</xdr:row>
      <xdr:rowOff>9525</xdr:rowOff>
    </xdr:from>
    <xdr:ext cx="0" cy="295275"/>
    <xdr:pic>
      <xdr:nvPicPr>
        <xdr:cNvPr id="2795" name="ctl00_logoimage" descr="Danfoss Logo"/>
        <xdr:cNvPicPr>
          <a:picLocks noChangeAspect="1" noChangeArrowheads="1"/>
        </xdr:cNvPicPr>
      </xdr:nvPicPr>
      <xdr:blipFill>
        <a:blip r:embed="rId1"/>
        <a:srcRect/>
        <a:stretch>
          <a:fillRect/>
        </a:stretch>
      </xdr:blipFill>
      <xdr:spPr>
        <a:xfrm>
          <a:off x="2619375" y="38332410"/>
          <a:ext cx="0" cy="295275"/>
        </a:xfrm>
        <a:prstGeom prst="rect">
          <a:avLst/>
        </a:prstGeom>
        <a:noFill/>
        <a:ln w="9525">
          <a:noFill/>
          <a:miter lim="800000"/>
          <a:headEnd/>
          <a:tailEnd/>
        </a:ln>
      </xdr:spPr>
    </xdr:pic>
    <xdr:clientData/>
  </xdr:oneCellAnchor>
  <xdr:oneCellAnchor>
    <xdr:from>
      <xdr:col>1</xdr:col>
      <xdr:colOff>1933575</xdr:colOff>
      <xdr:row>204</xdr:row>
      <xdr:rowOff>9525</xdr:rowOff>
    </xdr:from>
    <xdr:ext cx="0" cy="295275"/>
    <xdr:pic>
      <xdr:nvPicPr>
        <xdr:cNvPr id="2796" name="ctl00_logoimage" descr="Danfoss Logo"/>
        <xdr:cNvPicPr>
          <a:picLocks noChangeAspect="1" noChangeArrowheads="1"/>
        </xdr:cNvPicPr>
      </xdr:nvPicPr>
      <xdr:blipFill>
        <a:blip r:embed="rId1"/>
        <a:srcRect/>
        <a:stretch>
          <a:fillRect/>
        </a:stretch>
      </xdr:blipFill>
      <xdr:spPr>
        <a:xfrm>
          <a:off x="2619375" y="38475285"/>
          <a:ext cx="0" cy="295275"/>
        </a:xfrm>
        <a:prstGeom prst="rect">
          <a:avLst/>
        </a:prstGeom>
        <a:noFill/>
        <a:ln w="9525">
          <a:noFill/>
          <a:miter lim="800000"/>
          <a:headEnd/>
          <a:tailEnd/>
        </a:ln>
      </xdr:spPr>
    </xdr:pic>
    <xdr:clientData/>
  </xdr:oneCellAnchor>
  <xdr:oneCellAnchor>
    <xdr:from>
      <xdr:col>1</xdr:col>
      <xdr:colOff>1933575</xdr:colOff>
      <xdr:row>204</xdr:row>
      <xdr:rowOff>9525</xdr:rowOff>
    </xdr:from>
    <xdr:ext cx="0" cy="295275"/>
    <xdr:pic>
      <xdr:nvPicPr>
        <xdr:cNvPr id="2797" name="ctl00_logoimage" descr="Danfoss Logo"/>
        <xdr:cNvPicPr>
          <a:picLocks noChangeAspect="1" noChangeArrowheads="1"/>
        </xdr:cNvPicPr>
      </xdr:nvPicPr>
      <xdr:blipFill>
        <a:blip r:embed="rId1"/>
        <a:srcRect/>
        <a:stretch>
          <a:fillRect/>
        </a:stretch>
      </xdr:blipFill>
      <xdr:spPr>
        <a:xfrm>
          <a:off x="2619375" y="38475285"/>
          <a:ext cx="0" cy="295275"/>
        </a:xfrm>
        <a:prstGeom prst="rect">
          <a:avLst/>
        </a:prstGeom>
        <a:noFill/>
        <a:ln w="9525">
          <a:noFill/>
          <a:miter lim="800000"/>
          <a:headEnd/>
          <a:tailEnd/>
        </a:ln>
      </xdr:spPr>
    </xdr:pic>
    <xdr:clientData/>
  </xdr:oneCellAnchor>
  <xdr:oneCellAnchor>
    <xdr:from>
      <xdr:col>1</xdr:col>
      <xdr:colOff>1933575</xdr:colOff>
      <xdr:row>204</xdr:row>
      <xdr:rowOff>9525</xdr:rowOff>
    </xdr:from>
    <xdr:ext cx="0" cy="295275"/>
    <xdr:pic>
      <xdr:nvPicPr>
        <xdr:cNvPr id="2798" name="ctl00_logoimage" descr="Danfoss Logo"/>
        <xdr:cNvPicPr>
          <a:picLocks noChangeAspect="1" noChangeArrowheads="1"/>
        </xdr:cNvPicPr>
      </xdr:nvPicPr>
      <xdr:blipFill>
        <a:blip r:embed="rId1"/>
        <a:srcRect/>
        <a:stretch>
          <a:fillRect/>
        </a:stretch>
      </xdr:blipFill>
      <xdr:spPr>
        <a:xfrm>
          <a:off x="2619375" y="38475285"/>
          <a:ext cx="0" cy="295275"/>
        </a:xfrm>
        <a:prstGeom prst="rect">
          <a:avLst/>
        </a:prstGeom>
        <a:noFill/>
        <a:ln w="9525">
          <a:noFill/>
          <a:miter lim="800000"/>
          <a:headEnd/>
          <a:tailEnd/>
        </a:ln>
      </xdr:spPr>
    </xdr:pic>
    <xdr:clientData/>
  </xdr:oneCellAnchor>
  <xdr:oneCellAnchor>
    <xdr:from>
      <xdr:col>1</xdr:col>
      <xdr:colOff>1933575</xdr:colOff>
      <xdr:row>204</xdr:row>
      <xdr:rowOff>9525</xdr:rowOff>
    </xdr:from>
    <xdr:ext cx="0" cy="295275"/>
    <xdr:pic>
      <xdr:nvPicPr>
        <xdr:cNvPr id="2799" name="ctl00_logoimage" descr="Danfoss Logo"/>
        <xdr:cNvPicPr>
          <a:picLocks noChangeAspect="1" noChangeArrowheads="1"/>
        </xdr:cNvPicPr>
      </xdr:nvPicPr>
      <xdr:blipFill>
        <a:blip r:embed="rId1"/>
        <a:srcRect/>
        <a:stretch>
          <a:fillRect/>
        </a:stretch>
      </xdr:blipFill>
      <xdr:spPr>
        <a:xfrm>
          <a:off x="2619375" y="38475285"/>
          <a:ext cx="0" cy="295275"/>
        </a:xfrm>
        <a:prstGeom prst="rect">
          <a:avLst/>
        </a:prstGeom>
        <a:noFill/>
        <a:ln w="9525">
          <a:noFill/>
          <a:miter lim="800000"/>
          <a:headEnd/>
          <a:tailEnd/>
        </a:ln>
      </xdr:spPr>
    </xdr:pic>
    <xdr:clientData/>
  </xdr:oneCellAnchor>
  <xdr:oneCellAnchor>
    <xdr:from>
      <xdr:col>1</xdr:col>
      <xdr:colOff>1933575</xdr:colOff>
      <xdr:row>205</xdr:row>
      <xdr:rowOff>9525</xdr:rowOff>
    </xdr:from>
    <xdr:ext cx="0" cy="295275"/>
    <xdr:pic>
      <xdr:nvPicPr>
        <xdr:cNvPr id="2800" name="ctl00_logoimage" descr="Danfoss Logo"/>
        <xdr:cNvPicPr>
          <a:picLocks noChangeAspect="1" noChangeArrowheads="1"/>
        </xdr:cNvPicPr>
      </xdr:nvPicPr>
      <xdr:blipFill>
        <a:blip r:embed="rId1"/>
        <a:srcRect/>
        <a:stretch>
          <a:fillRect/>
        </a:stretch>
      </xdr:blipFill>
      <xdr:spPr>
        <a:xfrm>
          <a:off x="2619375" y="38618160"/>
          <a:ext cx="0" cy="295275"/>
        </a:xfrm>
        <a:prstGeom prst="rect">
          <a:avLst/>
        </a:prstGeom>
        <a:noFill/>
        <a:ln w="9525">
          <a:noFill/>
          <a:miter lim="800000"/>
          <a:headEnd/>
          <a:tailEnd/>
        </a:ln>
      </xdr:spPr>
    </xdr:pic>
    <xdr:clientData/>
  </xdr:oneCellAnchor>
  <xdr:oneCellAnchor>
    <xdr:from>
      <xdr:col>1</xdr:col>
      <xdr:colOff>1933575</xdr:colOff>
      <xdr:row>205</xdr:row>
      <xdr:rowOff>9525</xdr:rowOff>
    </xdr:from>
    <xdr:ext cx="0" cy="295275"/>
    <xdr:pic>
      <xdr:nvPicPr>
        <xdr:cNvPr id="2801" name="ctl00_logoimage" descr="Danfoss Logo"/>
        <xdr:cNvPicPr>
          <a:picLocks noChangeAspect="1" noChangeArrowheads="1"/>
        </xdr:cNvPicPr>
      </xdr:nvPicPr>
      <xdr:blipFill>
        <a:blip r:embed="rId1"/>
        <a:srcRect/>
        <a:stretch>
          <a:fillRect/>
        </a:stretch>
      </xdr:blipFill>
      <xdr:spPr>
        <a:xfrm>
          <a:off x="2619375" y="38618160"/>
          <a:ext cx="0" cy="295275"/>
        </a:xfrm>
        <a:prstGeom prst="rect">
          <a:avLst/>
        </a:prstGeom>
        <a:noFill/>
        <a:ln w="9525">
          <a:noFill/>
          <a:miter lim="800000"/>
          <a:headEnd/>
          <a:tailEnd/>
        </a:ln>
      </xdr:spPr>
    </xdr:pic>
    <xdr:clientData/>
  </xdr:oneCellAnchor>
  <xdr:oneCellAnchor>
    <xdr:from>
      <xdr:col>1</xdr:col>
      <xdr:colOff>1933575</xdr:colOff>
      <xdr:row>205</xdr:row>
      <xdr:rowOff>9525</xdr:rowOff>
    </xdr:from>
    <xdr:ext cx="0" cy="295275"/>
    <xdr:pic>
      <xdr:nvPicPr>
        <xdr:cNvPr id="2802" name="ctl00_logoimage" descr="Danfoss Logo"/>
        <xdr:cNvPicPr>
          <a:picLocks noChangeAspect="1" noChangeArrowheads="1"/>
        </xdr:cNvPicPr>
      </xdr:nvPicPr>
      <xdr:blipFill>
        <a:blip r:embed="rId1"/>
        <a:srcRect/>
        <a:stretch>
          <a:fillRect/>
        </a:stretch>
      </xdr:blipFill>
      <xdr:spPr>
        <a:xfrm>
          <a:off x="2619375" y="38618160"/>
          <a:ext cx="0" cy="295275"/>
        </a:xfrm>
        <a:prstGeom prst="rect">
          <a:avLst/>
        </a:prstGeom>
        <a:noFill/>
        <a:ln w="9525">
          <a:noFill/>
          <a:miter lim="800000"/>
          <a:headEnd/>
          <a:tailEnd/>
        </a:ln>
      </xdr:spPr>
    </xdr:pic>
    <xdr:clientData/>
  </xdr:oneCellAnchor>
  <xdr:oneCellAnchor>
    <xdr:from>
      <xdr:col>1</xdr:col>
      <xdr:colOff>1933575</xdr:colOff>
      <xdr:row>205</xdr:row>
      <xdr:rowOff>9525</xdr:rowOff>
    </xdr:from>
    <xdr:ext cx="0" cy="295275"/>
    <xdr:pic>
      <xdr:nvPicPr>
        <xdr:cNvPr id="2803" name="ctl00_logoimage" descr="Danfoss Logo"/>
        <xdr:cNvPicPr>
          <a:picLocks noChangeAspect="1" noChangeArrowheads="1"/>
        </xdr:cNvPicPr>
      </xdr:nvPicPr>
      <xdr:blipFill>
        <a:blip r:embed="rId1"/>
        <a:srcRect/>
        <a:stretch>
          <a:fillRect/>
        </a:stretch>
      </xdr:blipFill>
      <xdr:spPr>
        <a:xfrm>
          <a:off x="2619375" y="38618160"/>
          <a:ext cx="0" cy="295275"/>
        </a:xfrm>
        <a:prstGeom prst="rect">
          <a:avLst/>
        </a:prstGeom>
        <a:noFill/>
        <a:ln w="9525">
          <a:noFill/>
          <a:miter lim="800000"/>
          <a:headEnd/>
          <a:tailEnd/>
        </a:ln>
      </xdr:spPr>
    </xdr:pic>
    <xdr:clientData/>
  </xdr:oneCellAnchor>
  <xdr:oneCellAnchor>
    <xdr:from>
      <xdr:col>1</xdr:col>
      <xdr:colOff>1933575</xdr:colOff>
      <xdr:row>206</xdr:row>
      <xdr:rowOff>9525</xdr:rowOff>
    </xdr:from>
    <xdr:ext cx="0" cy="295275"/>
    <xdr:pic>
      <xdr:nvPicPr>
        <xdr:cNvPr id="2804" name="ctl00_logoimage" descr="Danfoss Logo"/>
        <xdr:cNvPicPr>
          <a:picLocks noChangeAspect="1" noChangeArrowheads="1"/>
        </xdr:cNvPicPr>
      </xdr:nvPicPr>
      <xdr:blipFill>
        <a:blip r:embed="rId1"/>
        <a:srcRect/>
        <a:stretch>
          <a:fillRect/>
        </a:stretch>
      </xdr:blipFill>
      <xdr:spPr>
        <a:xfrm>
          <a:off x="2619375" y="38761035"/>
          <a:ext cx="0" cy="295275"/>
        </a:xfrm>
        <a:prstGeom prst="rect">
          <a:avLst/>
        </a:prstGeom>
        <a:noFill/>
        <a:ln w="9525">
          <a:noFill/>
          <a:miter lim="800000"/>
          <a:headEnd/>
          <a:tailEnd/>
        </a:ln>
      </xdr:spPr>
    </xdr:pic>
    <xdr:clientData/>
  </xdr:oneCellAnchor>
  <xdr:oneCellAnchor>
    <xdr:from>
      <xdr:col>1</xdr:col>
      <xdr:colOff>1933575</xdr:colOff>
      <xdr:row>206</xdr:row>
      <xdr:rowOff>9525</xdr:rowOff>
    </xdr:from>
    <xdr:ext cx="0" cy="295275"/>
    <xdr:pic>
      <xdr:nvPicPr>
        <xdr:cNvPr id="2805" name="ctl00_logoimage" descr="Danfoss Logo"/>
        <xdr:cNvPicPr>
          <a:picLocks noChangeAspect="1" noChangeArrowheads="1"/>
        </xdr:cNvPicPr>
      </xdr:nvPicPr>
      <xdr:blipFill>
        <a:blip r:embed="rId1"/>
        <a:srcRect/>
        <a:stretch>
          <a:fillRect/>
        </a:stretch>
      </xdr:blipFill>
      <xdr:spPr>
        <a:xfrm>
          <a:off x="2619375" y="38761035"/>
          <a:ext cx="0" cy="295275"/>
        </a:xfrm>
        <a:prstGeom prst="rect">
          <a:avLst/>
        </a:prstGeom>
        <a:noFill/>
        <a:ln w="9525">
          <a:noFill/>
          <a:miter lim="800000"/>
          <a:headEnd/>
          <a:tailEnd/>
        </a:ln>
      </xdr:spPr>
    </xdr:pic>
    <xdr:clientData/>
  </xdr:oneCellAnchor>
  <xdr:oneCellAnchor>
    <xdr:from>
      <xdr:col>1</xdr:col>
      <xdr:colOff>1933575</xdr:colOff>
      <xdr:row>206</xdr:row>
      <xdr:rowOff>9525</xdr:rowOff>
    </xdr:from>
    <xdr:ext cx="0" cy="295275"/>
    <xdr:pic>
      <xdr:nvPicPr>
        <xdr:cNvPr id="2806" name="ctl00_logoimage" descr="Danfoss Logo"/>
        <xdr:cNvPicPr>
          <a:picLocks noChangeAspect="1" noChangeArrowheads="1"/>
        </xdr:cNvPicPr>
      </xdr:nvPicPr>
      <xdr:blipFill>
        <a:blip r:embed="rId1"/>
        <a:srcRect/>
        <a:stretch>
          <a:fillRect/>
        </a:stretch>
      </xdr:blipFill>
      <xdr:spPr>
        <a:xfrm>
          <a:off x="2619375" y="38761035"/>
          <a:ext cx="0" cy="295275"/>
        </a:xfrm>
        <a:prstGeom prst="rect">
          <a:avLst/>
        </a:prstGeom>
        <a:noFill/>
        <a:ln w="9525">
          <a:noFill/>
          <a:miter lim="800000"/>
          <a:headEnd/>
          <a:tailEnd/>
        </a:ln>
      </xdr:spPr>
    </xdr:pic>
    <xdr:clientData/>
  </xdr:oneCellAnchor>
  <xdr:oneCellAnchor>
    <xdr:from>
      <xdr:col>1</xdr:col>
      <xdr:colOff>1933575</xdr:colOff>
      <xdr:row>206</xdr:row>
      <xdr:rowOff>9525</xdr:rowOff>
    </xdr:from>
    <xdr:ext cx="0" cy="295275"/>
    <xdr:pic>
      <xdr:nvPicPr>
        <xdr:cNvPr id="2807" name="ctl00_logoimage" descr="Danfoss Logo"/>
        <xdr:cNvPicPr>
          <a:picLocks noChangeAspect="1" noChangeArrowheads="1"/>
        </xdr:cNvPicPr>
      </xdr:nvPicPr>
      <xdr:blipFill>
        <a:blip r:embed="rId1"/>
        <a:srcRect/>
        <a:stretch>
          <a:fillRect/>
        </a:stretch>
      </xdr:blipFill>
      <xdr:spPr>
        <a:xfrm>
          <a:off x="2619375" y="38761035"/>
          <a:ext cx="0" cy="295275"/>
        </a:xfrm>
        <a:prstGeom prst="rect">
          <a:avLst/>
        </a:prstGeom>
        <a:noFill/>
        <a:ln w="9525">
          <a:noFill/>
          <a:miter lim="800000"/>
          <a:headEnd/>
          <a:tailEnd/>
        </a:ln>
      </xdr:spPr>
    </xdr:pic>
    <xdr:clientData/>
  </xdr:oneCellAnchor>
  <xdr:oneCellAnchor>
    <xdr:from>
      <xdr:col>1</xdr:col>
      <xdr:colOff>1933575</xdr:colOff>
      <xdr:row>207</xdr:row>
      <xdr:rowOff>9525</xdr:rowOff>
    </xdr:from>
    <xdr:ext cx="0" cy="295275"/>
    <xdr:pic>
      <xdr:nvPicPr>
        <xdr:cNvPr id="2808" name="ctl00_logoimage" descr="Danfoss Logo"/>
        <xdr:cNvPicPr>
          <a:picLocks noChangeAspect="1" noChangeArrowheads="1"/>
        </xdr:cNvPicPr>
      </xdr:nvPicPr>
      <xdr:blipFill>
        <a:blip r:embed="rId1"/>
        <a:srcRect/>
        <a:stretch>
          <a:fillRect/>
        </a:stretch>
      </xdr:blipFill>
      <xdr:spPr>
        <a:xfrm>
          <a:off x="2619375" y="38903910"/>
          <a:ext cx="0" cy="295275"/>
        </a:xfrm>
        <a:prstGeom prst="rect">
          <a:avLst/>
        </a:prstGeom>
        <a:noFill/>
        <a:ln w="9525">
          <a:noFill/>
          <a:miter lim="800000"/>
          <a:headEnd/>
          <a:tailEnd/>
        </a:ln>
      </xdr:spPr>
    </xdr:pic>
    <xdr:clientData/>
  </xdr:oneCellAnchor>
  <xdr:oneCellAnchor>
    <xdr:from>
      <xdr:col>1</xdr:col>
      <xdr:colOff>1933575</xdr:colOff>
      <xdr:row>207</xdr:row>
      <xdr:rowOff>9525</xdr:rowOff>
    </xdr:from>
    <xdr:ext cx="0" cy="295275"/>
    <xdr:pic>
      <xdr:nvPicPr>
        <xdr:cNvPr id="2809" name="ctl00_logoimage" descr="Danfoss Logo"/>
        <xdr:cNvPicPr>
          <a:picLocks noChangeAspect="1" noChangeArrowheads="1"/>
        </xdr:cNvPicPr>
      </xdr:nvPicPr>
      <xdr:blipFill>
        <a:blip r:embed="rId1"/>
        <a:srcRect/>
        <a:stretch>
          <a:fillRect/>
        </a:stretch>
      </xdr:blipFill>
      <xdr:spPr>
        <a:xfrm>
          <a:off x="2619375" y="38903910"/>
          <a:ext cx="0" cy="295275"/>
        </a:xfrm>
        <a:prstGeom prst="rect">
          <a:avLst/>
        </a:prstGeom>
        <a:noFill/>
        <a:ln w="9525">
          <a:noFill/>
          <a:miter lim="800000"/>
          <a:headEnd/>
          <a:tailEnd/>
        </a:ln>
      </xdr:spPr>
    </xdr:pic>
    <xdr:clientData/>
  </xdr:oneCellAnchor>
  <xdr:oneCellAnchor>
    <xdr:from>
      <xdr:col>1</xdr:col>
      <xdr:colOff>1933575</xdr:colOff>
      <xdr:row>207</xdr:row>
      <xdr:rowOff>9525</xdr:rowOff>
    </xdr:from>
    <xdr:ext cx="0" cy="295275"/>
    <xdr:pic>
      <xdr:nvPicPr>
        <xdr:cNvPr id="2810" name="ctl00_logoimage" descr="Danfoss Logo"/>
        <xdr:cNvPicPr>
          <a:picLocks noChangeAspect="1" noChangeArrowheads="1"/>
        </xdr:cNvPicPr>
      </xdr:nvPicPr>
      <xdr:blipFill>
        <a:blip r:embed="rId1"/>
        <a:srcRect/>
        <a:stretch>
          <a:fillRect/>
        </a:stretch>
      </xdr:blipFill>
      <xdr:spPr>
        <a:xfrm>
          <a:off x="2619375" y="38903910"/>
          <a:ext cx="0" cy="295275"/>
        </a:xfrm>
        <a:prstGeom prst="rect">
          <a:avLst/>
        </a:prstGeom>
        <a:noFill/>
        <a:ln w="9525">
          <a:noFill/>
          <a:miter lim="800000"/>
          <a:headEnd/>
          <a:tailEnd/>
        </a:ln>
      </xdr:spPr>
    </xdr:pic>
    <xdr:clientData/>
  </xdr:oneCellAnchor>
  <xdr:oneCellAnchor>
    <xdr:from>
      <xdr:col>1</xdr:col>
      <xdr:colOff>1933575</xdr:colOff>
      <xdr:row>207</xdr:row>
      <xdr:rowOff>9525</xdr:rowOff>
    </xdr:from>
    <xdr:ext cx="0" cy="295275"/>
    <xdr:pic>
      <xdr:nvPicPr>
        <xdr:cNvPr id="2811" name="ctl00_logoimage" descr="Danfoss Logo"/>
        <xdr:cNvPicPr>
          <a:picLocks noChangeAspect="1" noChangeArrowheads="1"/>
        </xdr:cNvPicPr>
      </xdr:nvPicPr>
      <xdr:blipFill>
        <a:blip r:embed="rId1"/>
        <a:srcRect/>
        <a:stretch>
          <a:fillRect/>
        </a:stretch>
      </xdr:blipFill>
      <xdr:spPr>
        <a:xfrm>
          <a:off x="2619375" y="38903910"/>
          <a:ext cx="0" cy="295275"/>
        </a:xfrm>
        <a:prstGeom prst="rect">
          <a:avLst/>
        </a:prstGeom>
        <a:noFill/>
        <a:ln w="9525">
          <a:noFill/>
          <a:miter lim="800000"/>
          <a:headEnd/>
          <a:tailEnd/>
        </a:ln>
      </xdr:spPr>
    </xdr:pic>
    <xdr:clientData/>
  </xdr:oneCellAnchor>
  <xdr:oneCellAnchor>
    <xdr:from>
      <xdr:col>1</xdr:col>
      <xdr:colOff>1933575</xdr:colOff>
      <xdr:row>208</xdr:row>
      <xdr:rowOff>9525</xdr:rowOff>
    </xdr:from>
    <xdr:ext cx="0" cy="295275"/>
    <xdr:pic>
      <xdr:nvPicPr>
        <xdr:cNvPr id="2812" name="ctl00_logoimage" descr="Danfoss Logo"/>
        <xdr:cNvPicPr>
          <a:picLocks noChangeAspect="1" noChangeArrowheads="1"/>
        </xdr:cNvPicPr>
      </xdr:nvPicPr>
      <xdr:blipFill>
        <a:blip r:embed="rId1"/>
        <a:srcRect/>
        <a:stretch>
          <a:fillRect/>
        </a:stretch>
      </xdr:blipFill>
      <xdr:spPr>
        <a:xfrm>
          <a:off x="2619375" y="39046785"/>
          <a:ext cx="0" cy="295275"/>
        </a:xfrm>
        <a:prstGeom prst="rect">
          <a:avLst/>
        </a:prstGeom>
        <a:noFill/>
        <a:ln w="9525">
          <a:noFill/>
          <a:miter lim="800000"/>
          <a:headEnd/>
          <a:tailEnd/>
        </a:ln>
      </xdr:spPr>
    </xdr:pic>
    <xdr:clientData/>
  </xdr:oneCellAnchor>
  <xdr:oneCellAnchor>
    <xdr:from>
      <xdr:col>1</xdr:col>
      <xdr:colOff>1933575</xdr:colOff>
      <xdr:row>208</xdr:row>
      <xdr:rowOff>9525</xdr:rowOff>
    </xdr:from>
    <xdr:ext cx="0" cy="295275"/>
    <xdr:pic>
      <xdr:nvPicPr>
        <xdr:cNvPr id="2813" name="ctl00_logoimage" descr="Danfoss Logo"/>
        <xdr:cNvPicPr>
          <a:picLocks noChangeAspect="1" noChangeArrowheads="1"/>
        </xdr:cNvPicPr>
      </xdr:nvPicPr>
      <xdr:blipFill>
        <a:blip r:embed="rId1"/>
        <a:srcRect/>
        <a:stretch>
          <a:fillRect/>
        </a:stretch>
      </xdr:blipFill>
      <xdr:spPr>
        <a:xfrm>
          <a:off x="2619375" y="39046785"/>
          <a:ext cx="0" cy="295275"/>
        </a:xfrm>
        <a:prstGeom prst="rect">
          <a:avLst/>
        </a:prstGeom>
        <a:noFill/>
        <a:ln w="9525">
          <a:noFill/>
          <a:miter lim="800000"/>
          <a:headEnd/>
          <a:tailEnd/>
        </a:ln>
      </xdr:spPr>
    </xdr:pic>
    <xdr:clientData/>
  </xdr:oneCellAnchor>
  <xdr:oneCellAnchor>
    <xdr:from>
      <xdr:col>1</xdr:col>
      <xdr:colOff>1933575</xdr:colOff>
      <xdr:row>208</xdr:row>
      <xdr:rowOff>9525</xdr:rowOff>
    </xdr:from>
    <xdr:ext cx="0" cy="295275"/>
    <xdr:pic>
      <xdr:nvPicPr>
        <xdr:cNvPr id="2814" name="ctl00_logoimage" descr="Danfoss Logo"/>
        <xdr:cNvPicPr>
          <a:picLocks noChangeAspect="1" noChangeArrowheads="1"/>
        </xdr:cNvPicPr>
      </xdr:nvPicPr>
      <xdr:blipFill>
        <a:blip r:embed="rId1"/>
        <a:srcRect/>
        <a:stretch>
          <a:fillRect/>
        </a:stretch>
      </xdr:blipFill>
      <xdr:spPr>
        <a:xfrm>
          <a:off x="2619375" y="39046785"/>
          <a:ext cx="0" cy="295275"/>
        </a:xfrm>
        <a:prstGeom prst="rect">
          <a:avLst/>
        </a:prstGeom>
        <a:noFill/>
        <a:ln w="9525">
          <a:noFill/>
          <a:miter lim="800000"/>
          <a:headEnd/>
          <a:tailEnd/>
        </a:ln>
      </xdr:spPr>
    </xdr:pic>
    <xdr:clientData/>
  </xdr:oneCellAnchor>
  <xdr:oneCellAnchor>
    <xdr:from>
      <xdr:col>1</xdr:col>
      <xdr:colOff>1933575</xdr:colOff>
      <xdr:row>208</xdr:row>
      <xdr:rowOff>9525</xdr:rowOff>
    </xdr:from>
    <xdr:ext cx="0" cy="295275"/>
    <xdr:pic>
      <xdr:nvPicPr>
        <xdr:cNvPr id="2815" name="ctl00_logoimage" descr="Danfoss Logo"/>
        <xdr:cNvPicPr>
          <a:picLocks noChangeAspect="1" noChangeArrowheads="1"/>
        </xdr:cNvPicPr>
      </xdr:nvPicPr>
      <xdr:blipFill>
        <a:blip r:embed="rId1"/>
        <a:srcRect/>
        <a:stretch>
          <a:fillRect/>
        </a:stretch>
      </xdr:blipFill>
      <xdr:spPr>
        <a:xfrm>
          <a:off x="2619375" y="39046785"/>
          <a:ext cx="0" cy="295275"/>
        </a:xfrm>
        <a:prstGeom prst="rect">
          <a:avLst/>
        </a:prstGeom>
        <a:noFill/>
        <a:ln w="9525">
          <a:noFill/>
          <a:miter lim="800000"/>
          <a:headEnd/>
          <a:tailEnd/>
        </a:ln>
      </xdr:spPr>
    </xdr:pic>
    <xdr:clientData/>
  </xdr:oneCellAnchor>
  <xdr:oneCellAnchor>
    <xdr:from>
      <xdr:col>1</xdr:col>
      <xdr:colOff>1933575</xdr:colOff>
      <xdr:row>209</xdr:row>
      <xdr:rowOff>9525</xdr:rowOff>
    </xdr:from>
    <xdr:ext cx="0" cy="295275"/>
    <xdr:pic>
      <xdr:nvPicPr>
        <xdr:cNvPr id="2816" name="ctl00_logoimage" descr="Danfoss Logo"/>
        <xdr:cNvPicPr>
          <a:picLocks noChangeAspect="1" noChangeArrowheads="1"/>
        </xdr:cNvPicPr>
      </xdr:nvPicPr>
      <xdr:blipFill>
        <a:blip r:embed="rId1"/>
        <a:srcRect/>
        <a:stretch>
          <a:fillRect/>
        </a:stretch>
      </xdr:blipFill>
      <xdr:spPr>
        <a:xfrm>
          <a:off x="2619375" y="39189660"/>
          <a:ext cx="0" cy="295275"/>
        </a:xfrm>
        <a:prstGeom prst="rect">
          <a:avLst/>
        </a:prstGeom>
        <a:noFill/>
        <a:ln w="9525">
          <a:noFill/>
          <a:miter lim="800000"/>
          <a:headEnd/>
          <a:tailEnd/>
        </a:ln>
      </xdr:spPr>
    </xdr:pic>
    <xdr:clientData/>
  </xdr:oneCellAnchor>
  <xdr:oneCellAnchor>
    <xdr:from>
      <xdr:col>1</xdr:col>
      <xdr:colOff>1933575</xdr:colOff>
      <xdr:row>209</xdr:row>
      <xdr:rowOff>9525</xdr:rowOff>
    </xdr:from>
    <xdr:ext cx="0" cy="295275"/>
    <xdr:pic>
      <xdr:nvPicPr>
        <xdr:cNvPr id="2817" name="ctl00_logoimage" descr="Danfoss Logo"/>
        <xdr:cNvPicPr>
          <a:picLocks noChangeAspect="1" noChangeArrowheads="1"/>
        </xdr:cNvPicPr>
      </xdr:nvPicPr>
      <xdr:blipFill>
        <a:blip r:embed="rId1"/>
        <a:srcRect/>
        <a:stretch>
          <a:fillRect/>
        </a:stretch>
      </xdr:blipFill>
      <xdr:spPr>
        <a:xfrm>
          <a:off x="2619375" y="39189660"/>
          <a:ext cx="0" cy="295275"/>
        </a:xfrm>
        <a:prstGeom prst="rect">
          <a:avLst/>
        </a:prstGeom>
        <a:noFill/>
        <a:ln w="9525">
          <a:noFill/>
          <a:miter lim="800000"/>
          <a:headEnd/>
          <a:tailEnd/>
        </a:ln>
      </xdr:spPr>
    </xdr:pic>
    <xdr:clientData/>
  </xdr:oneCellAnchor>
  <xdr:oneCellAnchor>
    <xdr:from>
      <xdr:col>1</xdr:col>
      <xdr:colOff>1933575</xdr:colOff>
      <xdr:row>209</xdr:row>
      <xdr:rowOff>9525</xdr:rowOff>
    </xdr:from>
    <xdr:ext cx="0" cy="295275"/>
    <xdr:pic>
      <xdr:nvPicPr>
        <xdr:cNvPr id="2818" name="ctl00_logoimage" descr="Danfoss Logo"/>
        <xdr:cNvPicPr>
          <a:picLocks noChangeAspect="1" noChangeArrowheads="1"/>
        </xdr:cNvPicPr>
      </xdr:nvPicPr>
      <xdr:blipFill>
        <a:blip r:embed="rId1"/>
        <a:srcRect/>
        <a:stretch>
          <a:fillRect/>
        </a:stretch>
      </xdr:blipFill>
      <xdr:spPr>
        <a:xfrm>
          <a:off x="2619375" y="39189660"/>
          <a:ext cx="0" cy="295275"/>
        </a:xfrm>
        <a:prstGeom prst="rect">
          <a:avLst/>
        </a:prstGeom>
        <a:noFill/>
        <a:ln w="9525">
          <a:noFill/>
          <a:miter lim="800000"/>
          <a:headEnd/>
          <a:tailEnd/>
        </a:ln>
      </xdr:spPr>
    </xdr:pic>
    <xdr:clientData/>
  </xdr:oneCellAnchor>
  <xdr:oneCellAnchor>
    <xdr:from>
      <xdr:col>1</xdr:col>
      <xdr:colOff>1933575</xdr:colOff>
      <xdr:row>209</xdr:row>
      <xdr:rowOff>9525</xdr:rowOff>
    </xdr:from>
    <xdr:ext cx="0" cy="295275"/>
    <xdr:pic>
      <xdr:nvPicPr>
        <xdr:cNvPr id="2819" name="ctl00_logoimage" descr="Danfoss Logo"/>
        <xdr:cNvPicPr>
          <a:picLocks noChangeAspect="1" noChangeArrowheads="1"/>
        </xdr:cNvPicPr>
      </xdr:nvPicPr>
      <xdr:blipFill>
        <a:blip r:embed="rId1"/>
        <a:srcRect/>
        <a:stretch>
          <a:fillRect/>
        </a:stretch>
      </xdr:blipFill>
      <xdr:spPr>
        <a:xfrm>
          <a:off x="2619375" y="39189660"/>
          <a:ext cx="0" cy="295275"/>
        </a:xfrm>
        <a:prstGeom prst="rect">
          <a:avLst/>
        </a:prstGeom>
        <a:noFill/>
        <a:ln w="9525">
          <a:noFill/>
          <a:miter lim="800000"/>
          <a:headEnd/>
          <a:tailEnd/>
        </a:ln>
      </xdr:spPr>
    </xdr:pic>
    <xdr:clientData/>
  </xdr:oneCellAnchor>
  <xdr:oneCellAnchor>
    <xdr:from>
      <xdr:col>1</xdr:col>
      <xdr:colOff>1933575</xdr:colOff>
      <xdr:row>210</xdr:row>
      <xdr:rowOff>9525</xdr:rowOff>
    </xdr:from>
    <xdr:ext cx="0" cy="295275"/>
    <xdr:pic>
      <xdr:nvPicPr>
        <xdr:cNvPr id="2820" name="ctl00_logoimage" descr="Danfoss Logo"/>
        <xdr:cNvPicPr>
          <a:picLocks noChangeAspect="1" noChangeArrowheads="1"/>
        </xdr:cNvPicPr>
      </xdr:nvPicPr>
      <xdr:blipFill>
        <a:blip r:embed="rId1"/>
        <a:srcRect/>
        <a:stretch>
          <a:fillRect/>
        </a:stretch>
      </xdr:blipFill>
      <xdr:spPr>
        <a:xfrm>
          <a:off x="2619375" y="39332535"/>
          <a:ext cx="0" cy="295275"/>
        </a:xfrm>
        <a:prstGeom prst="rect">
          <a:avLst/>
        </a:prstGeom>
        <a:noFill/>
        <a:ln w="9525">
          <a:noFill/>
          <a:miter lim="800000"/>
          <a:headEnd/>
          <a:tailEnd/>
        </a:ln>
      </xdr:spPr>
    </xdr:pic>
    <xdr:clientData/>
  </xdr:oneCellAnchor>
  <xdr:oneCellAnchor>
    <xdr:from>
      <xdr:col>1</xdr:col>
      <xdr:colOff>1933575</xdr:colOff>
      <xdr:row>210</xdr:row>
      <xdr:rowOff>9525</xdr:rowOff>
    </xdr:from>
    <xdr:ext cx="0" cy="295275"/>
    <xdr:pic>
      <xdr:nvPicPr>
        <xdr:cNvPr id="2821" name="ctl00_logoimage" descr="Danfoss Logo"/>
        <xdr:cNvPicPr>
          <a:picLocks noChangeAspect="1" noChangeArrowheads="1"/>
        </xdr:cNvPicPr>
      </xdr:nvPicPr>
      <xdr:blipFill>
        <a:blip r:embed="rId1"/>
        <a:srcRect/>
        <a:stretch>
          <a:fillRect/>
        </a:stretch>
      </xdr:blipFill>
      <xdr:spPr>
        <a:xfrm>
          <a:off x="2619375" y="39332535"/>
          <a:ext cx="0" cy="295275"/>
        </a:xfrm>
        <a:prstGeom prst="rect">
          <a:avLst/>
        </a:prstGeom>
        <a:noFill/>
        <a:ln w="9525">
          <a:noFill/>
          <a:miter lim="800000"/>
          <a:headEnd/>
          <a:tailEnd/>
        </a:ln>
      </xdr:spPr>
    </xdr:pic>
    <xdr:clientData/>
  </xdr:oneCellAnchor>
  <xdr:oneCellAnchor>
    <xdr:from>
      <xdr:col>1</xdr:col>
      <xdr:colOff>1933575</xdr:colOff>
      <xdr:row>210</xdr:row>
      <xdr:rowOff>9525</xdr:rowOff>
    </xdr:from>
    <xdr:ext cx="0" cy="295275"/>
    <xdr:pic>
      <xdr:nvPicPr>
        <xdr:cNvPr id="2822" name="ctl00_logoimage" descr="Danfoss Logo"/>
        <xdr:cNvPicPr>
          <a:picLocks noChangeAspect="1" noChangeArrowheads="1"/>
        </xdr:cNvPicPr>
      </xdr:nvPicPr>
      <xdr:blipFill>
        <a:blip r:embed="rId1"/>
        <a:srcRect/>
        <a:stretch>
          <a:fillRect/>
        </a:stretch>
      </xdr:blipFill>
      <xdr:spPr>
        <a:xfrm>
          <a:off x="2619375" y="39332535"/>
          <a:ext cx="0" cy="295275"/>
        </a:xfrm>
        <a:prstGeom prst="rect">
          <a:avLst/>
        </a:prstGeom>
        <a:noFill/>
        <a:ln w="9525">
          <a:noFill/>
          <a:miter lim="800000"/>
          <a:headEnd/>
          <a:tailEnd/>
        </a:ln>
      </xdr:spPr>
    </xdr:pic>
    <xdr:clientData/>
  </xdr:oneCellAnchor>
  <xdr:oneCellAnchor>
    <xdr:from>
      <xdr:col>1</xdr:col>
      <xdr:colOff>1933575</xdr:colOff>
      <xdr:row>210</xdr:row>
      <xdr:rowOff>9525</xdr:rowOff>
    </xdr:from>
    <xdr:ext cx="0" cy="295275"/>
    <xdr:pic>
      <xdr:nvPicPr>
        <xdr:cNvPr id="2823" name="ctl00_logoimage" descr="Danfoss Logo"/>
        <xdr:cNvPicPr>
          <a:picLocks noChangeAspect="1" noChangeArrowheads="1"/>
        </xdr:cNvPicPr>
      </xdr:nvPicPr>
      <xdr:blipFill>
        <a:blip r:embed="rId1"/>
        <a:srcRect/>
        <a:stretch>
          <a:fillRect/>
        </a:stretch>
      </xdr:blipFill>
      <xdr:spPr>
        <a:xfrm>
          <a:off x="2619375" y="39332535"/>
          <a:ext cx="0" cy="295275"/>
        </a:xfrm>
        <a:prstGeom prst="rect">
          <a:avLst/>
        </a:prstGeom>
        <a:noFill/>
        <a:ln w="9525">
          <a:noFill/>
          <a:miter lim="800000"/>
          <a:headEnd/>
          <a:tailEnd/>
        </a:ln>
      </xdr:spPr>
    </xdr:pic>
    <xdr:clientData/>
  </xdr:oneCellAnchor>
  <xdr:oneCellAnchor>
    <xdr:from>
      <xdr:col>1</xdr:col>
      <xdr:colOff>1933575</xdr:colOff>
      <xdr:row>211</xdr:row>
      <xdr:rowOff>9525</xdr:rowOff>
    </xdr:from>
    <xdr:ext cx="0" cy="295275"/>
    <xdr:pic>
      <xdr:nvPicPr>
        <xdr:cNvPr id="2824" name="ctl00_logoimage" descr="Danfoss Logo"/>
        <xdr:cNvPicPr>
          <a:picLocks noChangeAspect="1" noChangeArrowheads="1"/>
        </xdr:cNvPicPr>
      </xdr:nvPicPr>
      <xdr:blipFill>
        <a:blip r:embed="rId1"/>
        <a:srcRect/>
        <a:stretch>
          <a:fillRect/>
        </a:stretch>
      </xdr:blipFill>
      <xdr:spPr>
        <a:xfrm>
          <a:off x="2619375" y="39475410"/>
          <a:ext cx="0" cy="295275"/>
        </a:xfrm>
        <a:prstGeom prst="rect">
          <a:avLst/>
        </a:prstGeom>
        <a:noFill/>
        <a:ln w="9525">
          <a:noFill/>
          <a:miter lim="800000"/>
          <a:headEnd/>
          <a:tailEnd/>
        </a:ln>
      </xdr:spPr>
    </xdr:pic>
    <xdr:clientData/>
  </xdr:oneCellAnchor>
  <xdr:oneCellAnchor>
    <xdr:from>
      <xdr:col>1</xdr:col>
      <xdr:colOff>1933575</xdr:colOff>
      <xdr:row>211</xdr:row>
      <xdr:rowOff>9525</xdr:rowOff>
    </xdr:from>
    <xdr:ext cx="0" cy="295275"/>
    <xdr:pic>
      <xdr:nvPicPr>
        <xdr:cNvPr id="2825" name="ctl00_logoimage" descr="Danfoss Logo"/>
        <xdr:cNvPicPr>
          <a:picLocks noChangeAspect="1" noChangeArrowheads="1"/>
        </xdr:cNvPicPr>
      </xdr:nvPicPr>
      <xdr:blipFill>
        <a:blip r:embed="rId1"/>
        <a:srcRect/>
        <a:stretch>
          <a:fillRect/>
        </a:stretch>
      </xdr:blipFill>
      <xdr:spPr>
        <a:xfrm>
          <a:off x="2619375" y="39475410"/>
          <a:ext cx="0" cy="295275"/>
        </a:xfrm>
        <a:prstGeom prst="rect">
          <a:avLst/>
        </a:prstGeom>
        <a:noFill/>
        <a:ln w="9525">
          <a:noFill/>
          <a:miter lim="800000"/>
          <a:headEnd/>
          <a:tailEnd/>
        </a:ln>
      </xdr:spPr>
    </xdr:pic>
    <xdr:clientData/>
  </xdr:oneCellAnchor>
  <xdr:oneCellAnchor>
    <xdr:from>
      <xdr:col>1</xdr:col>
      <xdr:colOff>1933575</xdr:colOff>
      <xdr:row>211</xdr:row>
      <xdr:rowOff>9525</xdr:rowOff>
    </xdr:from>
    <xdr:ext cx="0" cy="295275"/>
    <xdr:pic>
      <xdr:nvPicPr>
        <xdr:cNvPr id="2826" name="ctl00_logoimage" descr="Danfoss Logo"/>
        <xdr:cNvPicPr>
          <a:picLocks noChangeAspect="1" noChangeArrowheads="1"/>
        </xdr:cNvPicPr>
      </xdr:nvPicPr>
      <xdr:blipFill>
        <a:blip r:embed="rId1"/>
        <a:srcRect/>
        <a:stretch>
          <a:fillRect/>
        </a:stretch>
      </xdr:blipFill>
      <xdr:spPr>
        <a:xfrm>
          <a:off x="2619375" y="39475410"/>
          <a:ext cx="0" cy="295275"/>
        </a:xfrm>
        <a:prstGeom prst="rect">
          <a:avLst/>
        </a:prstGeom>
        <a:noFill/>
        <a:ln w="9525">
          <a:noFill/>
          <a:miter lim="800000"/>
          <a:headEnd/>
          <a:tailEnd/>
        </a:ln>
      </xdr:spPr>
    </xdr:pic>
    <xdr:clientData/>
  </xdr:oneCellAnchor>
  <xdr:oneCellAnchor>
    <xdr:from>
      <xdr:col>1</xdr:col>
      <xdr:colOff>1933575</xdr:colOff>
      <xdr:row>211</xdr:row>
      <xdr:rowOff>9525</xdr:rowOff>
    </xdr:from>
    <xdr:ext cx="0" cy="295275"/>
    <xdr:pic>
      <xdr:nvPicPr>
        <xdr:cNvPr id="2827" name="ctl00_logoimage" descr="Danfoss Logo"/>
        <xdr:cNvPicPr>
          <a:picLocks noChangeAspect="1" noChangeArrowheads="1"/>
        </xdr:cNvPicPr>
      </xdr:nvPicPr>
      <xdr:blipFill>
        <a:blip r:embed="rId1"/>
        <a:srcRect/>
        <a:stretch>
          <a:fillRect/>
        </a:stretch>
      </xdr:blipFill>
      <xdr:spPr>
        <a:xfrm>
          <a:off x="2619375" y="39475410"/>
          <a:ext cx="0" cy="295275"/>
        </a:xfrm>
        <a:prstGeom prst="rect">
          <a:avLst/>
        </a:prstGeom>
        <a:noFill/>
        <a:ln w="9525">
          <a:noFill/>
          <a:miter lim="800000"/>
          <a:headEnd/>
          <a:tailEnd/>
        </a:ln>
      </xdr:spPr>
    </xdr:pic>
    <xdr:clientData/>
  </xdr:oneCellAnchor>
  <xdr:oneCellAnchor>
    <xdr:from>
      <xdr:col>1</xdr:col>
      <xdr:colOff>1933575</xdr:colOff>
      <xdr:row>212</xdr:row>
      <xdr:rowOff>9525</xdr:rowOff>
    </xdr:from>
    <xdr:ext cx="0" cy="295275"/>
    <xdr:pic>
      <xdr:nvPicPr>
        <xdr:cNvPr id="2828" name="ctl00_logoimage" descr="Danfoss Logo"/>
        <xdr:cNvPicPr>
          <a:picLocks noChangeAspect="1" noChangeArrowheads="1"/>
        </xdr:cNvPicPr>
      </xdr:nvPicPr>
      <xdr:blipFill>
        <a:blip r:embed="rId1"/>
        <a:srcRect/>
        <a:stretch>
          <a:fillRect/>
        </a:stretch>
      </xdr:blipFill>
      <xdr:spPr>
        <a:xfrm>
          <a:off x="2619375" y="39618285"/>
          <a:ext cx="0" cy="295275"/>
        </a:xfrm>
        <a:prstGeom prst="rect">
          <a:avLst/>
        </a:prstGeom>
        <a:noFill/>
        <a:ln w="9525">
          <a:noFill/>
          <a:miter lim="800000"/>
          <a:headEnd/>
          <a:tailEnd/>
        </a:ln>
      </xdr:spPr>
    </xdr:pic>
    <xdr:clientData/>
  </xdr:oneCellAnchor>
  <xdr:oneCellAnchor>
    <xdr:from>
      <xdr:col>1</xdr:col>
      <xdr:colOff>1933575</xdr:colOff>
      <xdr:row>212</xdr:row>
      <xdr:rowOff>9525</xdr:rowOff>
    </xdr:from>
    <xdr:ext cx="0" cy="295275"/>
    <xdr:pic>
      <xdr:nvPicPr>
        <xdr:cNvPr id="2829" name="ctl00_logoimage" descr="Danfoss Logo"/>
        <xdr:cNvPicPr>
          <a:picLocks noChangeAspect="1" noChangeArrowheads="1"/>
        </xdr:cNvPicPr>
      </xdr:nvPicPr>
      <xdr:blipFill>
        <a:blip r:embed="rId1"/>
        <a:srcRect/>
        <a:stretch>
          <a:fillRect/>
        </a:stretch>
      </xdr:blipFill>
      <xdr:spPr>
        <a:xfrm>
          <a:off x="2619375" y="39618285"/>
          <a:ext cx="0" cy="295275"/>
        </a:xfrm>
        <a:prstGeom prst="rect">
          <a:avLst/>
        </a:prstGeom>
        <a:noFill/>
        <a:ln w="9525">
          <a:noFill/>
          <a:miter lim="800000"/>
          <a:headEnd/>
          <a:tailEnd/>
        </a:ln>
      </xdr:spPr>
    </xdr:pic>
    <xdr:clientData/>
  </xdr:oneCellAnchor>
  <xdr:oneCellAnchor>
    <xdr:from>
      <xdr:col>1</xdr:col>
      <xdr:colOff>1933575</xdr:colOff>
      <xdr:row>212</xdr:row>
      <xdr:rowOff>9525</xdr:rowOff>
    </xdr:from>
    <xdr:ext cx="0" cy="295275"/>
    <xdr:pic>
      <xdr:nvPicPr>
        <xdr:cNvPr id="2830" name="ctl00_logoimage" descr="Danfoss Logo"/>
        <xdr:cNvPicPr>
          <a:picLocks noChangeAspect="1" noChangeArrowheads="1"/>
        </xdr:cNvPicPr>
      </xdr:nvPicPr>
      <xdr:blipFill>
        <a:blip r:embed="rId1"/>
        <a:srcRect/>
        <a:stretch>
          <a:fillRect/>
        </a:stretch>
      </xdr:blipFill>
      <xdr:spPr>
        <a:xfrm>
          <a:off x="2619375" y="39618285"/>
          <a:ext cx="0" cy="295275"/>
        </a:xfrm>
        <a:prstGeom prst="rect">
          <a:avLst/>
        </a:prstGeom>
        <a:noFill/>
        <a:ln w="9525">
          <a:noFill/>
          <a:miter lim="800000"/>
          <a:headEnd/>
          <a:tailEnd/>
        </a:ln>
      </xdr:spPr>
    </xdr:pic>
    <xdr:clientData/>
  </xdr:oneCellAnchor>
  <xdr:oneCellAnchor>
    <xdr:from>
      <xdr:col>1</xdr:col>
      <xdr:colOff>1933575</xdr:colOff>
      <xdr:row>212</xdr:row>
      <xdr:rowOff>9525</xdr:rowOff>
    </xdr:from>
    <xdr:ext cx="0" cy="295275"/>
    <xdr:pic>
      <xdr:nvPicPr>
        <xdr:cNvPr id="2831" name="ctl00_logoimage" descr="Danfoss Logo"/>
        <xdr:cNvPicPr>
          <a:picLocks noChangeAspect="1" noChangeArrowheads="1"/>
        </xdr:cNvPicPr>
      </xdr:nvPicPr>
      <xdr:blipFill>
        <a:blip r:embed="rId1"/>
        <a:srcRect/>
        <a:stretch>
          <a:fillRect/>
        </a:stretch>
      </xdr:blipFill>
      <xdr:spPr>
        <a:xfrm>
          <a:off x="2619375" y="39618285"/>
          <a:ext cx="0" cy="295275"/>
        </a:xfrm>
        <a:prstGeom prst="rect">
          <a:avLst/>
        </a:prstGeom>
        <a:noFill/>
        <a:ln w="9525">
          <a:noFill/>
          <a:miter lim="800000"/>
          <a:headEnd/>
          <a:tailEnd/>
        </a:ln>
      </xdr:spPr>
    </xdr:pic>
    <xdr:clientData/>
  </xdr:oneCellAnchor>
  <xdr:oneCellAnchor>
    <xdr:from>
      <xdr:col>1</xdr:col>
      <xdr:colOff>1933575</xdr:colOff>
      <xdr:row>213</xdr:row>
      <xdr:rowOff>9525</xdr:rowOff>
    </xdr:from>
    <xdr:ext cx="0" cy="295275"/>
    <xdr:pic>
      <xdr:nvPicPr>
        <xdr:cNvPr id="2832" name="ctl00_logoimage" descr="Danfoss Logo"/>
        <xdr:cNvPicPr>
          <a:picLocks noChangeAspect="1" noChangeArrowheads="1"/>
        </xdr:cNvPicPr>
      </xdr:nvPicPr>
      <xdr:blipFill>
        <a:blip r:embed="rId1"/>
        <a:srcRect/>
        <a:stretch>
          <a:fillRect/>
        </a:stretch>
      </xdr:blipFill>
      <xdr:spPr>
        <a:xfrm>
          <a:off x="2619375" y="39761160"/>
          <a:ext cx="0" cy="295275"/>
        </a:xfrm>
        <a:prstGeom prst="rect">
          <a:avLst/>
        </a:prstGeom>
        <a:noFill/>
        <a:ln w="9525">
          <a:noFill/>
          <a:miter lim="800000"/>
          <a:headEnd/>
          <a:tailEnd/>
        </a:ln>
      </xdr:spPr>
    </xdr:pic>
    <xdr:clientData/>
  </xdr:oneCellAnchor>
  <xdr:oneCellAnchor>
    <xdr:from>
      <xdr:col>1</xdr:col>
      <xdr:colOff>1933575</xdr:colOff>
      <xdr:row>213</xdr:row>
      <xdr:rowOff>9525</xdr:rowOff>
    </xdr:from>
    <xdr:ext cx="0" cy="295275"/>
    <xdr:pic>
      <xdr:nvPicPr>
        <xdr:cNvPr id="2833" name="ctl00_logoimage" descr="Danfoss Logo"/>
        <xdr:cNvPicPr>
          <a:picLocks noChangeAspect="1" noChangeArrowheads="1"/>
        </xdr:cNvPicPr>
      </xdr:nvPicPr>
      <xdr:blipFill>
        <a:blip r:embed="rId1"/>
        <a:srcRect/>
        <a:stretch>
          <a:fillRect/>
        </a:stretch>
      </xdr:blipFill>
      <xdr:spPr>
        <a:xfrm>
          <a:off x="2619375" y="39761160"/>
          <a:ext cx="0" cy="295275"/>
        </a:xfrm>
        <a:prstGeom prst="rect">
          <a:avLst/>
        </a:prstGeom>
        <a:noFill/>
        <a:ln w="9525">
          <a:noFill/>
          <a:miter lim="800000"/>
          <a:headEnd/>
          <a:tailEnd/>
        </a:ln>
      </xdr:spPr>
    </xdr:pic>
    <xdr:clientData/>
  </xdr:oneCellAnchor>
  <xdr:oneCellAnchor>
    <xdr:from>
      <xdr:col>1</xdr:col>
      <xdr:colOff>1933575</xdr:colOff>
      <xdr:row>213</xdr:row>
      <xdr:rowOff>9525</xdr:rowOff>
    </xdr:from>
    <xdr:ext cx="0" cy="295275"/>
    <xdr:pic>
      <xdr:nvPicPr>
        <xdr:cNvPr id="2834" name="ctl00_logoimage" descr="Danfoss Logo"/>
        <xdr:cNvPicPr>
          <a:picLocks noChangeAspect="1" noChangeArrowheads="1"/>
        </xdr:cNvPicPr>
      </xdr:nvPicPr>
      <xdr:blipFill>
        <a:blip r:embed="rId1"/>
        <a:srcRect/>
        <a:stretch>
          <a:fillRect/>
        </a:stretch>
      </xdr:blipFill>
      <xdr:spPr>
        <a:xfrm>
          <a:off x="2619375" y="39761160"/>
          <a:ext cx="0" cy="295275"/>
        </a:xfrm>
        <a:prstGeom prst="rect">
          <a:avLst/>
        </a:prstGeom>
        <a:noFill/>
        <a:ln w="9525">
          <a:noFill/>
          <a:miter lim="800000"/>
          <a:headEnd/>
          <a:tailEnd/>
        </a:ln>
      </xdr:spPr>
    </xdr:pic>
    <xdr:clientData/>
  </xdr:oneCellAnchor>
  <xdr:oneCellAnchor>
    <xdr:from>
      <xdr:col>1</xdr:col>
      <xdr:colOff>1933575</xdr:colOff>
      <xdr:row>213</xdr:row>
      <xdr:rowOff>9525</xdr:rowOff>
    </xdr:from>
    <xdr:ext cx="0" cy="295275"/>
    <xdr:pic>
      <xdr:nvPicPr>
        <xdr:cNvPr id="2835" name="ctl00_logoimage" descr="Danfoss Logo"/>
        <xdr:cNvPicPr>
          <a:picLocks noChangeAspect="1" noChangeArrowheads="1"/>
        </xdr:cNvPicPr>
      </xdr:nvPicPr>
      <xdr:blipFill>
        <a:blip r:embed="rId1"/>
        <a:srcRect/>
        <a:stretch>
          <a:fillRect/>
        </a:stretch>
      </xdr:blipFill>
      <xdr:spPr>
        <a:xfrm>
          <a:off x="2619375" y="39761160"/>
          <a:ext cx="0" cy="295275"/>
        </a:xfrm>
        <a:prstGeom prst="rect">
          <a:avLst/>
        </a:prstGeom>
        <a:noFill/>
        <a:ln w="9525">
          <a:noFill/>
          <a:miter lim="800000"/>
          <a:headEnd/>
          <a:tailEnd/>
        </a:ln>
      </xdr:spPr>
    </xdr:pic>
    <xdr:clientData/>
  </xdr:oneCellAnchor>
  <xdr:oneCellAnchor>
    <xdr:from>
      <xdr:col>1</xdr:col>
      <xdr:colOff>1933575</xdr:colOff>
      <xdr:row>214</xdr:row>
      <xdr:rowOff>9525</xdr:rowOff>
    </xdr:from>
    <xdr:ext cx="0" cy="295275"/>
    <xdr:pic>
      <xdr:nvPicPr>
        <xdr:cNvPr id="2836" name="ctl00_logoimage" descr="Danfoss Logo"/>
        <xdr:cNvPicPr>
          <a:picLocks noChangeAspect="1" noChangeArrowheads="1"/>
        </xdr:cNvPicPr>
      </xdr:nvPicPr>
      <xdr:blipFill>
        <a:blip r:embed="rId1"/>
        <a:srcRect/>
        <a:stretch>
          <a:fillRect/>
        </a:stretch>
      </xdr:blipFill>
      <xdr:spPr>
        <a:xfrm>
          <a:off x="2619375" y="39904035"/>
          <a:ext cx="0" cy="295275"/>
        </a:xfrm>
        <a:prstGeom prst="rect">
          <a:avLst/>
        </a:prstGeom>
        <a:noFill/>
        <a:ln w="9525">
          <a:noFill/>
          <a:miter lim="800000"/>
          <a:headEnd/>
          <a:tailEnd/>
        </a:ln>
      </xdr:spPr>
    </xdr:pic>
    <xdr:clientData/>
  </xdr:oneCellAnchor>
  <xdr:oneCellAnchor>
    <xdr:from>
      <xdr:col>1</xdr:col>
      <xdr:colOff>1933575</xdr:colOff>
      <xdr:row>214</xdr:row>
      <xdr:rowOff>9525</xdr:rowOff>
    </xdr:from>
    <xdr:ext cx="0" cy="295275"/>
    <xdr:pic>
      <xdr:nvPicPr>
        <xdr:cNvPr id="2837" name="ctl00_logoimage" descr="Danfoss Logo"/>
        <xdr:cNvPicPr>
          <a:picLocks noChangeAspect="1" noChangeArrowheads="1"/>
        </xdr:cNvPicPr>
      </xdr:nvPicPr>
      <xdr:blipFill>
        <a:blip r:embed="rId1"/>
        <a:srcRect/>
        <a:stretch>
          <a:fillRect/>
        </a:stretch>
      </xdr:blipFill>
      <xdr:spPr>
        <a:xfrm>
          <a:off x="2619375" y="39904035"/>
          <a:ext cx="0" cy="295275"/>
        </a:xfrm>
        <a:prstGeom prst="rect">
          <a:avLst/>
        </a:prstGeom>
        <a:noFill/>
        <a:ln w="9525">
          <a:noFill/>
          <a:miter lim="800000"/>
          <a:headEnd/>
          <a:tailEnd/>
        </a:ln>
      </xdr:spPr>
    </xdr:pic>
    <xdr:clientData/>
  </xdr:oneCellAnchor>
  <xdr:oneCellAnchor>
    <xdr:from>
      <xdr:col>1</xdr:col>
      <xdr:colOff>1933575</xdr:colOff>
      <xdr:row>214</xdr:row>
      <xdr:rowOff>9525</xdr:rowOff>
    </xdr:from>
    <xdr:ext cx="0" cy="295275"/>
    <xdr:pic>
      <xdr:nvPicPr>
        <xdr:cNvPr id="2838" name="ctl00_logoimage" descr="Danfoss Logo"/>
        <xdr:cNvPicPr>
          <a:picLocks noChangeAspect="1" noChangeArrowheads="1"/>
        </xdr:cNvPicPr>
      </xdr:nvPicPr>
      <xdr:blipFill>
        <a:blip r:embed="rId1"/>
        <a:srcRect/>
        <a:stretch>
          <a:fillRect/>
        </a:stretch>
      </xdr:blipFill>
      <xdr:spPr>
        <a:xfrm>
          <a:off x="2619375" y="39904035"/>
          <a:ext cx="0" cy="295275"/>
        </a:xfrm>
        <a:prstGeom prst="rect">
          <a:avLst/>
        </a:prstGeom>
        <a:noFill/>
        <a:ln w="9525">
          <a:noFill/>
          <a:miter lim="800000"/>
          <a:headEnd/>
          <a:tailEnd/>
        </a:ln>
      </xdr:spPr>
    </xdr:pic>
    <xdr:clientData/>
  </xdr:oneCellAnchor>
  <xdr:oneCellAnchor>
    <xdr:from>
      <xdr:col>1</xdr:col>
      <xdr:colOff>1933575</xdr:colOff>
      <xdr:row>214</xdr:row>
      <xdr:rowOff>9525</xdr:rowOff>
    </xdr:from>
    <xdr:ext cx="0" cy="295275"/>
    <xdr:pic>
      <xdr:nvPicPr>
        <xdr:cNvPr id="2839" name="ctl00_logoimage" descr="Danfoss Logo"/>
        <xdr:cNvPicPr>
          <a:picLocks noChangeAspect="1" noChangeArrowheads="1"/>
        </xdr:cNvPicPr>
      </xdr:nvPicPr>
      <xdr:blipFill>
        <a:blip r:embed="rId1"/>
        <a:srcRect/>
        <a:stretch>
          <a:fillRect/>
        </a:stretch>
      </xdr:blipFill>
      <xdr:spPr>
        <a:xfrm>
          <a:off x="2619375" y="39904035"/>
          <a:ext cx="0" cy="295275"/>
        </a:xfrm>
        <a:prstGeom prst="rect">
          <a:avLst/>
        </a:prstGeom>
        <a:noFill/>
        <a:ln w="9525">
          <a:noFill/>
          <a:miter lim="800000"/>
          <a:headEnd/>
          <a:tailEnd/>
        </a:ln>
      </xdr:spPr>
    </xdr:pic>
    <xdr:clientData/>
  </xdr:oneCellAnchor>
  <xdr:oneCellAnchor>
    <xdr:from>
      <xdr:col>1</xdr:col>
      <xdr:colOff>1933575</xdr:colOff>
      <xdr:row>215</xdr:row>
      <xdr:rowOff>9525</xdr:rowOff>
    </xdr:from>
    <xdr:ext cx="0" cy="295275"/>
    <xdr:pic>
      <xdr:nvPicPr>
        <xdr:cNvPr id="2840" name="ctl00_logoimage" descr="Danfoss Logo"/>
        <xdr:cNvPicPr>
          <a:picLocks noChangeAspect="1" noChangeArrowheads="1"/>
        </xdr:cNvPicPr>
      </xdr:nvPicPr>
      <xdr:blipFill>
        <a:blip r:embed="rId1"/>
        <a:srcRect/>
        <a:stretch>
          <a:fillRect/>
        </a:stretch>
      </xdr:blipFill>
      <xdr:spPr>
        <a:xfrm>
          <a:off x="2619375" y="40046910"/>
          <a:ext cx="0" cy="295275"/>
        </a:xfrm>
        <a:prstGeom prst="rect">
          <a:avLst/>
        </a:prstGeom>
        <a:noFill/>
        <a:ln w="9525">
          <a:noFill/>
          <a:miter lim="800000"/>
          <a:headEnd/>
          <a:tailEnd/>
        </a:ln>
      </xdr:spPr>
    </xdr:pic>
    <xdr:clientData/>
  </xdr:oneCellAnchor>
  <xdr:oneCellAnchor>
    <xdr:from>
      <xdr:col>1</xdr:col>
      <xdr:colOff>1933575</xdr:colOff>
      <xdr:row>215</xdr:row>
      <xdr:rowOff>9525</xdr:rowOff>
    </xdr:from>
    <xdr:ext cx="0" cy="295275"/>
    <xdr:pic>
      <xdr:nvPicPr>
        <xdr:cNvPr id="2841" name="ctl00_logoimage" descr="Danfoss Logo"/>
        <xdr:cNvPicPr>
          <a:picLocks noChangeAspect="1" noChangeArrowheads="1"/>
        </xdr:cNvPicPr>
      </xdr:nvPicPr>
      <xdr:blipFill>
        <a:blip r:embed="rId1"/>
        <a:srcRect/>
        <a:stretch>
          <a:fillRect/>
        </a:stretch>
      </xdr:blipFill>
      <xdr:spPr>
        <a:xfrm>
          <a:off x="2619375" y="40046910"/>
          <a:ext cx="0" cy="295275"/>
        </a:xfrm>
        <a:prstGeom prst="rect">
          <a:avLst/>
        </a:prstGeom>
        <a:noFill/>
        <a:ln w="9525">
          <a:noFill/>
          <a:miter lim="800000"/>
          <a:headEnd/>
          <a:tailEnd/>
        </a:ln>
      </xdr:spPr>
    </xdr:pic>
    <xdr:clientData/>
  </xdr:oneCellAnchor>
  <xdr:oneCellAnchor>
    <xdr:from>
      <xdr:col>1</xdr:col>
      <xdr:colOff>1933575</xdr:colOff>
      <xdr:row>215</xdr:row>
      <xdr:rowOff>9525</xdr:rowOff>
    </xdr:from>
    <xdr:ext cx="0" cy="295275"/>
    <xdr:pic>
      <xdr:nvPicPr>
        <xdr:cNvPr id="2842" name="ctl00_logoimage" descr="Danfoss Logo"/>
        <xdr:cNvPicPr>
          <a:picLocks noChangeAspect="1" noChangeArrowheads="1"/>
        </xdr:cNvPicPr>
      </xdr:nvPicPr>
      <xdr:blipFill>
        <a:blip r:embed="rId1"/>
        <a:srcRect/>
        <a:stretch>
          <a:fillRect/>
        </a:stretch>
      </xdr:blipFill>
      <xdr:spPr>
        <a:xfrm>
          <a:off x="2619375" y="40046910"/>
          <a:ext cx="0" cy="295275"/>
        </a:xfrm>
        <a:prstGeom prst="rect">
          <a:avLst/>
        </a:prstGeom>
        <a:noFill/>
        <a:ln w="9525">
          <a:noFill/>
          <a:miter lim="800000"/>
          <a:headEnd/>
          <a:tailEnd/>
        </a:ln>
      </xdr:spPr>
    </xdr:pic>
    <xdr:clientData/>
  </xdr:oneCellAnchor>
  <xdr:oneCellAnchor>
    <xdr:from>
      <xdr:col>1</xdr:col>
      <xdr:colOff>1933575</xdr:colOff>
      <xdr:row>215</xdr:row>
      <xdr:rowOff>9525</xdr:rowOff>
    </xdr:from>
    <xdr:ext cx="0" cy="295275"/>
    <xdr:pic>
      <xdr:nvPicPr>
        <xdr:cNvPr id="2843" name="ctl00_logoimage" descr="Danfoss Logo"/>
        <xdr:cNvPicPr>
          <a:picLocks noChangeAspect="1" noChangeArrowheads="1"/>
        </xdr:cNvPicPr>
      </xdr:nvPicPr>
      <xdr:blipFill>
        <a:blip r:embed="rId1"/>
        <a:srcRect/>
        <a:stretch>
          <a:fillRect/>
        </a:stretch>
      </xdr:blipFill>
      <xdr:spPr>
        <a:xfrm>
          <a:off x="2619375" y="40046910"/>
          <a:ext cx="0" cy="295275"/>
        </a:xfrm>
        <a:prstGeom prst="rect">
          <a:avLst/>
        </a:prstGeom>
        <a:noFill/>
        <a:ln w="9525">
          <a:noFill/>
          <a:miter lim="800000"/>
          <a:headEnd/>
          <a:tailEnd/>
        </a:ln>
      </xdr:spPr>
    </xdr:pic>
    <xdr:clientData/>
  </xdr:oneCellAnchor>
  <xdr:oneCellAnchor>
    <xdr:from>
      <xdr:col>1</xdr:col>
      <xdr:colOff>1933575</xdr:colOff>
      <xdr:row>216</xdr:row>
      <xdr:rowOff>9525</xdr:rowOff>
    </xdr:from>
    <xdr:ext cx="0" cy="295275"/>
    <xdr:pic>
      <xdr:nvPicPr>
        <xdr:cNvPr id="2844" name="ctl00_logoimage" descr="Danfoss Logo"/>
        <xdr:cNvPicPr>
          <a:picLocks noChangeAspect="1" noChangeArrowheads="1"/>
        </xdr:cNvPicPr>
      </xdr:nvPicPr>
      <xdr:blipFill>
        <a:blip r:embed="rId1"/>
        <a:srcRect/>
        <a:stretch>
          <a:fillRect/>
        </a:stretch>
      </xdr:blipFill>
      <xdr:spPr>
        <a:xfrm>
          <a:off x="2619375" y="40189785"/>
          <a:ext cx="0" cy="295275"/>
        </a:xfrm>
        <a:prstGeom prst="rect">
          <a:avLst/>
        </a:prstGeom>
        <a:noFill/>
        <a:ln w="9525">
          <a:noFill/>
          <a:miter lim="800000"/>
          <a:headEnd/>
          <a:tailEnd/>
        </a:ln>
      </xdr:spPr>
    </xdr:pic>
    <xdr:clientData/>
  </xdr:oneCellAnchor>
  <xdr:oneCellAnchor>
    <xdr:from>
      <xdr:col>1</xdr:col>
      <xdr:colOff>1933575</xdr:colOff>
      <xdr:row>216</xdr:row>
      <xdr:rowOff>9525</xdr:rowOff>
    </xdr:from>
    <xdr:ext cx="0" cy="295275"/>
    <xdr:pic>
      <xdr:nvPicPr>
        <xdr:cNvPr id="2845" name="ctl00_logoimage" descr="Danfoss Logo"/>
        <xdr:cNvPicPr>
          <a:picLocks noChangeAspect="1" noChangeArrowheads="1"/>
        </xdr:cNvPicPr>
      </xdr:nvPicPr>
      <xdr:blipFill>
        <a:blip r:embed="rId1"/>
        <a:srcRect/>
        <a:stretch>
          <a:fillRect/>
        </a:stretch>
      </xdr:blipFill>
      <xdr:spPr>
        <a:xfrm>
          <a:off x="2619375" y="40189785"/>
          <a:ext cx="0" cy="295275"/>
        </a:xfrm>
        <a:prstGeom prst="rect">
          <a:avLst/>
        </a:prstGeom>
        <a:noFill/>
        <a:ln w="9525">
          <a:noFill/>
          <a:miter lim="800000"/>
          <a:headEnd/>
          <a:tailEnd/>
        </a:ln>
      </xdr:spPr>
    </xdr:pic>
    <xdr:clientData/>
  </xdr:oneCellAnchor>
  <xdr:oneCellAnchor>
    <xdr:from>
      <xdr:col>1</xdr:col>
      <xdr:colOff>1933575</xdr:colOff>
      <xdr:row>216</xdr:row>
      <xdr:rowOff>9525</xdr:rowOff>
    </xdr:from>
    <xdr:ext cx="0" cy="295275"/>
    <xdr:pic>
      <xdr:nvPicPr>
        <xdr:cNvPr id="2846" name="ctl00_logoimage" descr="Danfoss Logo"/>
        <xdr:cNvPicPr>
          <a:picLocks noChangeAspect="1" noChangeArrowheads="1"/>
        </xdr:cNvPicPr>
      </xdr:nvPicPr>
      <xdr:blipFill>
        <a:blip r:embed="rId1"/>
        <a:srcRect/>
        <a:stretch>
          <a:fillRect/>
        </a:stretch>
      </xdr:blipFill>
      <xdr:spPr>
        <a:xfrm>
          <a:off x="2619375" y="40189785"/>
          <a:ext cx="0" cy="295275"/>
        </a:xfrm>
        <a:prstGeom prst="rect">
          <a:avLst/>
        </a:prstGeom>
        <a:noFill/>
        <a:ln w="9525">
          <a:noFill/>
          <a:miter lim="800000"/>
          <a:headEnd/>
          <a:tailEnd/>
        </a:ln>
      </xdr:spPr>
    </xdr:pic>
    <xdr:clientData/>
  </xdr:oneCellAnchor>
  <xdr:oneCellAnchor>
    <xdr:from>
      <xdr:col>1</xdr:col>
      <xdr:colOff>1933575</xdr:colOff>
      <xdr:row>216</xdr:row>
      <xdr:rowOff>9525</xdr:rowOff>
    </xdr:from>
    <xdr:ext cx="0" cy="295275"/>
    <xdr:pic>
      <xdr:nvPicPr>
        <xdr:cNvPr id="2847" name="ctl00_logoimage" descr="Danfoss Logo"/>
        <xdr:cNvPicPr>
          <a:picLocks noChangeAspect="1" noChangeArrowheads="1"/>
        </xdr:cNvPicPr>
      </xdr:nvPicPr>
      <xdr:blipFill>
        <a:blip r:embed="rId1"/>
        <a:srcRect/>
        <a:stretch>
          <a:fillRect/>
        </a:stretch>
      </xdr:blipFill>
      <xdr:spPr>
        <a:xfrm>
          <a:off x="2619375" y="40189785"/>
          <a:ext cx="0" cy="295275"/>
        </a:xfrm>
        <a:prstGeom prst="rect">
          <a:avLst/>
        </a:prstGeom>
        <a:noFill/>
        <a:ln w="9525">
          <a:noFill/>
          <a:miter lim="800000"/>
          <a:headEnd/>
          <a:tailEnd/>
        </a:ln>
      </xdr:spPr>
    </xdr:pic>
    <xdr:clientData/>
  </xdr:oneCellAnchor>
  <xdr:oneCellAnchor>
    <xdr:from>
      <xdr:col>1</xdr:col>
      <xdr:colOff>1933575</xdr:colOff>
      <xdr:row>217</xdr:row>
      <xdr:rowOff>9525</xdr:rowOff>
    </xdr:from>
    <xdr:ext cx="0" cy="295275"/>
    <xdr:pic>
      <xdr:nvPicPr>
        <xdr:cNvPr id="2848" name="ctl00_logoimage" descr="Danfoss Logo"/>
        <xdr:cNvPicPr>
          <a:picLocks noChangeAspect="1" noChangeArrowheads="1"/>
        </xdr:cNvPicPr>
      </xdr:nvPicPr>
      <xdr:blipFill>
        <a:blip r:embed="rId1"/>
        <a:srcRect/>
        <a:stretch>
          <a:fillRect/>
        </a:stretch>
      </xdr:blipFill>
      <xdr:spPr>
        <a:xfrm>
          <a:off x="2619375" y="40332660"/>
          <a:ext cx="0" cy="295275"/>
        </a:xfrm>
        <a:prstGeom prst="rect">
          <a:avLst/>
        </a:prstGeom>
        <a:noFill/>
        <a:ln w="9525">
          <a:noFill/>
          <a:miter lim="800000"/>
          <a:headEnd/>
          <a:tailEnd/>
        </a:ln>
      </xdr:spPr>
    </xdr:pic>
    <xdr:clientData/>
  </xdr:oneCellAnchor>
  <xdr:oneCellAnchor>
    <xdr:from>
      <xdr:col>1</xdr:col>
      <xdr:colOff>1933575</xdr:colOff>
      <xdr:row>217</xdr:row>
      <xdr:rowOff>9525</xdr:rowOff>
    </xdr:from>
    <xdr:ext cx="0" cy="295275"/>
    <xdr:pic>
      <xdr:nvPicPr>
        <xdr:cNvPr id="2849" name="ctl00_logoimage" descr="Danfoss Logo"/>
        <xdr:cNvPicPr>
          <a:picLocks noChangeAspect="1" noChangeArrowheads="1"/>
        </xdr:cNvPicPr>
      </xdr:nvPicPr>
      <xdr:blipFill>
        <a:blip r:embed="rId1"/>
        <a:srcRect/>
        <a:stretch>
          <a:fillRect/>
        </a:stretch>
      </xdr:blipFill>
      <xdr:spPr>
        <a:xfrm>
          <a:off x="2619375" y="40332660"/>
          <a:ext cx="0" cy="295275"/>
        </a:xfrm>
        <a:prstGeom prst="rect">
          <a:avLst/>
        </a:prstGeom>
        <a:noFill/>
        <a:ln w="9525">
          <a:noFill/>
          <a:miter lim="800000"/>
          <a:headEnd/>
          <a:tailEnd/>
        </a:ln>
      </xdr:spPr>
    </xdr:pic>
    <xdr:clientData/>
  </xdr:oneCellAnchor>
  <xdr:oneCellAnchor>
    <xdr:from>
      <xdr:col>1</xdr:col>
      <xdr:colOff>1933575</xdr:colOff>
      <xdr:row>217</xdr:row>
      <xdr:rowOff>9525</xdr:rowOff>
    </xdr:from>
    <xdr:ext cx="0" cy="295275"/>
    <xdr:pic>
      <xdr:nvPicPr>
        <xdr:cNvPr id="2850" name="ctl00_logoimage" descr="Danfoss Logo"/>
        <xdr:cNvPicPr>
          <a:picLocks noChangeAspect="1" noChangeArrowheads="1"/>
        </xdr:cNvPicPr>
      </xdr:nvPicPr>
      <xdr:blipFill>
        <a:blip r:embed="rId1"/>
        <a:srcRect/>
        <a:stretch>
          <a:fillRect/>
        </a:stretch>
      </xdr:blipFill>
      <xdr:spPr>
        <a:xfrm>
          <a:off x="2619375" y="40332660"/>
          <a:ext cx="0" cy="295275"/>
        </a:xfrm>
        <a:prstGeom prst="rect">
          <a:avLst/>
        </a:prstGeom>
        <a:noFill/>
        <a:ln w="9525">
          <a:noFill/>
          <a:miter lim="800000"/>
          <a:headEnd/>
          <a:tailEnd/>
        </a:ln>
      </xdr:spPr>
    </xdr:pic>
    <xdr:clientData/>
  </xdr:oneCellAnchor>
  <xdr:oneCellAnchor>
    <xdr:from>
      <xdr:col>1</xdr:col>
      <xdr:colOff>1933575</xdr:colOff>
      <xdr:row>217</xdr:row>
      <xdr:rowOff>9525</xdr:rowOff>
    </xdr:from>
    <xdr:ext cx="0" cy="295275"/>
    <xdr:pic>
      <xdr:nvPicPr>
        <xdr:cNvPr id="2851" name="ctl00_logoimage" descr="Danfoss Logo"/>
        <xdr:cNvPicPr>
          <a:picLocks noChangeAspect="1" noChangeArrowheads="1"/>
        </xdr:cNvPicPr>
      </xdr:nvPicPr>
      <xdr:blipFill>
        <a:blip r:embed="rId1"/>
        <a:srcRect/>
        <a:stretch>
          <a:fillRect/>
        </a:stretch>
      </xdr:blipFill>
      <xdr:spPr>
        <a:xfrm>
          <a:off x="2619375" y="40332660"/>
          <a:ext cx="0" cy="295275"/>
        </a:xfrm>
        <a:prstGeom prst="rect">
          <a:avLst/>
        </a:prstGeom>
        <a:noFill/>
        <a:ln w="9525">
          <a:noFill/>
          <a:miter lim="800000"/>
          <a:headEnd/>
          <a:tailEnd/>
        </a:ln>
      </xdr:spPr>
    </xdr:pic>
    <xdr:clientData/>
  </xdr:oneCellAnchor>
  <xdr:oneCellAnchor>
    <xdr:from>
      <xdr:col>1</xdr:col>
      <xdr:colOff>1933575</xdr:colOff>
      <xdr:row>218</xdr:row>
      <xdr:rowOff>9525</xdr:rowOff>
    </xdr:from>
    <xdr:ext cx="0" cy="295275"/>
    <xdr:pic>
      <xdr:nvPicPr>
        <xdr:cNvPr id="2852" name="ctl00_logoimage" descr="Danfoss Logo"/>
        <xdr:cNvPicPr>
          <a:picLocks noChangeAspect="1" noChangeArrowheads="1"/>
        </xdr:cNvPicPr>
      </xdr:nvPicPr>
      <xdr:blipFill>
        <a:blip r:embed="rId1"/>
        <a:srcRect/>
        <a:stretch>
          <a:fillRect/>
        </a:stretch>
      </xdr:blipFill>
      <xdr:spPr>
        <a:xfrm>
          <a:off x="2619375" y="40475535"/>
          <a:ext cx="0" cy="295275"/>
        </a:xfrm>
        <a:prstGeom prst="rect">
          <a:avLst/>
        </a:prstGeom>
        <a:noFill/>
        <a:ln w="9525">
          <a:noFill/>
          <a:miter lim="800000"/>
          <a:headEnd/>
          <a:tailEnd/>
        </a:ln>
      </xdr:spPr>
    </xdr:pic>
    <xdr:clientData/>
  </xdr:oneCellAnchor>
  <xdr:oneCellAnchor>
    <xdr:from>
      <xdr:col>1</xdr:col>
      <xdr:colOff>1933575</xdr:colOff>
      <xdr:row>218</xdr:row>
      <xdr:rowOff>9525</xdr:rowOff>
    </xdr:from>
    <xdr:ext cx="0" cy="295275"/>
    <xdr:pic>
      <xdr:nvPicPr>
        <xdr:cNvPr id="2853" name="ctl00_logoimage" descr="Danfoss Logo"/>
        <xdr:cNvPicPr>
          <a:picLocks noChangeAspect="1" noChangeArrowheads="1"/>
        </xdr:cNvPicPr>
      </xdr:nvPicPr>
      <xdr:blipFill>
        <a:blip r:embed="rId1"/>
        <a:srcRect/>
        <a:stretch>
          <a:fillRect/>
        </a:stretch>
      </xdr:blipFill>
      <xdr:spPr>
        <a:xfrm>
          <a:off x="2619375" y="40475535"/>
          <a:ext cx="0" cy="295275"/>
        </a:xfrm>
        <a:prstGeom prst="rect">
          <a:avLst/>
        </a:prstGeom>
        <a:noFill/>
        <a:ln w="9525">
          <a:noFill/>
          <a:miter lim="800000"/>
          <a:headEnd/>
          <a:tailEnd/>
        </a:ln>
      </xdr:spPr>
    </xdr:pic>
    <xdr:clientData/>
  </xdr:oneCellAnchor>
  <xdr:oneCellAnchor>
    <xdr:from>
      <xdr:col>1</xdr:col>
      <xdr:colOff>1933575</xdr:colOff>
      <xdr:row>218</xdr:row>
      <xdr:rowOff>9525</xdr:rowOff>
    </xdr:from>
    <xdr:ext cx="0" cy="295275"/>
    <xdr:pic>
      <xdr:nvPicPr>
        <xdr:cNvPr id="2854" name="ctl00_logoimage" descr="Danfoss Logo"/>
        <xdr:cNvPicPr>
          <a:picLocks noChangeAspect="1" noChangeArrowheads="1"/>
        </xdr:cNvPicPr>
      </xdr:nvPicPr>
      <xdr:blipFill>
        <a:blip r:embed="rId1"/>
        <a:srcRect/>
        <a:stretch>
          <a:fillRect/>
        </a:stretch>
      </xdr:blipFill>
      <xdr:spPr>
        <a:xfrm>
          <a:off x="2619375" y="40475535"/>
          <a:ext cx="0" cy="295275"/>
        </a:xfrm>
        <a:prstGeom prst="rect">
          <a:avLst/>
        </a:prstGeom>
        <a:noFill/>
        <a:ln w="9525">
          <a:noFill/>
          <a:miter lim="800000"/>
          <a:headEnd/>
          <a:tailEnd/>
        </a:ln>
      </xdr:spPr>
    </xdr:pic>
    <xdr:clientData/>
  </xdr:oneCellAnchor>
  <xdr:oneCellAnchor>
    <xdr:from>
      <xdr:col>1</xdr:col>
      <xdr:colOff>1933575</xdr:colOff>
      <xdr:row>218</xdr:row>
      <xdr:rowOff>9525</xdr:rowOff>
    </xdr:from>
    <xdr:ext cx="0" cy="295275"/>
    <xdr:pic>
      <xdr:nvPicPr>
        <xdr:cNvPr id="2855" name="ctl00_logoimage" descr="Danfoss Logo"/>
        <xdr:cNvPicPr>
          <a:picLocks noChangeAspect="1" noChangeArrowheads="1"/>
        </xdr:cNvPicPr>
      </xdr:nvPicPr>
      <xdr:blipFill>
        <a:blip r:embed="rId1"/>
        <a:srcRect/>
        <a:stretch>
          <a:fillRect/>
        </a:stretch>
      </xdr:blipFill>
      <xdr:spPr>
        <a:xfrm>
          <a:off x="2619375" y="40475535"/>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2856"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2857"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2858"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2859"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6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6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6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6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6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6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6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6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6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6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7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7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7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7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7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7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7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7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7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7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8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8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8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8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8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8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8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8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8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8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9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9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9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9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9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9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9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9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9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89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0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0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0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0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0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0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0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0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0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0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1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1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1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1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1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1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1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1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1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1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2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2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2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2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2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2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2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2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2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2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3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3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3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3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3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3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3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3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3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3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4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4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4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4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4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4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4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4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4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4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5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5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5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5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5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5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5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5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5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5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6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6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6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6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6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6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6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6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6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6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7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7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7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7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7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7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7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7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7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7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8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8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8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8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8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8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8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8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8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8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9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9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9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9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9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9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9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9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9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299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0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0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0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0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0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0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0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0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0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0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1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1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1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1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1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1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1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1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1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1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2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2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2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2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2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2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2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2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2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2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3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3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3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3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3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3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3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3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3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3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4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4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4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4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4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4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4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4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4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4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5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5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5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5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5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5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5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5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5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5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6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6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6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6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6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6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6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6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6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6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7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7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7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7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7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7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7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7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78"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79"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80"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81"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82"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83"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84"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85"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86"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0</xdr:rowOff>
    </xdr:from>
    <xdr:ext cx="0" cy="3152775"/>
    <xdr:pic>
      <xdr:nvPicPr>
        <xdr:cNvPr id="3087" name="ctl00_logoimage" descr="Danfoss Logo"/>
        <xdr:cNvPicPr>
          <a:picLocks noChangeAspect="1" noChangeArrowheads="1"/>
        </xdr:cNvPicPr>
      </xdr:nvPicPr>
      <xdr:blipFill>
        <a:blip r:embed="rId1"/>
        <a:srcRect/>
        <a:stretch>
          <a:fillRect/>
        </a:stretch>
      </xdr:blipFill>
      <xdr:spPr>
        <a:xfrm>
          <a:off x="2619375" y="45050710"/>
          <a:ext cx="0" cy="3152775"/>
        </a:xfrm>
        <a:prstGeom prst="rect">
          <a:avLst/>
        </a:prstGeom>
        <a:noFill/>
        <a:ln w="9525">
          <a:noFill/>
          <a:miter lim="800000"/>
          <a:headEnd/>
          <a:tailEnd/>
        </a:ln>
      </xdr:spPr>
    </xdr:pic>
    <xdr:clientData/>
  </xdr:oneCellAnchor>
  <xdr:oneCellAnchor>
    <xdr:from>
      <xdr:col>1</xdr:col>
      <xdr:colOff>1933575</xdr:colOff>
      <xdr:row>244</xdr:row>
      <xdr:rowOff>9525</xdr:rowOff>
    </xdr:from>
    <xdr:ext cx="0" cy="295275"/>
    <xdr:pic>
      <xdr:nvPicPr>
        <xdr:cNvPr id="3088" name="ctl00_logoimage" descr="Danfoss Logo"/>
        <xdr:cNvPicPr>
          <a:picLocks noChangeAspect="1" noChangeArrowheads="1"/>
        </xdr:cNvPicPr>
      </xdr:nvPicPr>
      <xdr:blipFill>
        <a:blip r:embed="rId1"/>
        <a:srcRect/>
        <a:stretch>
          <a:fillRect/>
        </a:stretch>
      </xdr:blipFill>
      <xdr:spPr>
        <a:xfrm>
          <a:off x="2619375" y="45060235"/>
          <a:ext cx="0" cy="295275"/>
        </a:xfrm>
        <a:prstGeom prst="rect">
          <a:avLst/>
        </a:prstGeom>
        <a:noFill/>
        <a:ln w="9525">
          <a:noFill/>
          <a:miter lim="800000"/>
          <a:headEnd/>
          <a:tailEnd/>
        </a:ln>
      </xdr:spPr>
    </xdr:pic>
    <xdr:clientData/>
  </xdr:oneCellAnchor>
  <xdr:oneCellAnchor>
    <xdr:from>
      <xdr:col>1</xdr:col>
      <xdr:colOff>1933575</xdr:colOff>
      <xdr:row>244</xdr:row>
      <xdr:rowOff>9525</xdr:rowOff>
    </xdr:from>
    <xdr:ext cx="0" cy="295275"/>
    <xdr:pic>
      <xdr:nvPicPr>
        <xdr:cNvPr id="3089" name="ctl00_logoimage" descr="Danfoss Logo"/>
        <xdr:cNvPicPr>
          <a:picLocks noChangeAspect="1" noChangeArrowheads="1"/>
        </xdr:cNvPicPr>
      </xdr:nvPicPr>
      <xdr:blipFill>
        <a:blip r:embed="rId1"/>
        <a:srcRect/>
        <a:stretch>
          <a:fillRect/>
        </a:stretch>
      </xdr:blipFill>
      <xdr:spPr>
        <a:xfrm>
          <a:off x="2619375" y="45060235"/>
          <a:ext cx="0" cy="295275"/>
        </a:xfrm>
        <a:prstGeom prst="rect">
          <a:avLst/>
        </a:prstGeom>
        <a:noFill/>
        <a:ln w="9525">
          <a:noFill/>
          <a:miter lim="800000"/>
          <a:headEnd/>
          <a:tailEnd/>
        </a:ln>
      </xdr:spPr>
    </xdr:pic>
    <xdr:clientData/>
  </xdr:oneCellAnchor>
  <xdr:oneCellAnchor>
    <xdr:from>
      <xdr:col>1</xdr:col>
      <xdr:colOff>1933575</xdr:colOff>
      <xdr:row>244</xdr:row>
      <xdr:rowOff>9525</xdr:rowOff>
    </xdr:from>
    <xdr:ext cx="0" cy="295275"/>
    <xdr:pic>
      <xdr:nvPicPr>
        <xdr:cNvPr id="3090" name="ctl00_logoimage" descr="Danfoss Logo"/>
        <xdr:cNvPicPr>
          <a:picLocks noChangeAspect="1" noChangeArrowheads="1"/>
        </xdr:cNvPicPr>
      </xdr:nvPicPr>
      <xdr:blipFill>
        <a:blip r:embed="rId1"/>
        <a:srcRect/>
        <a:stretch>
          <a:fillRect/>
        </a:stretch>
      </xdr:blipFill>
      <xdr:spPr>
        <a:xfrm>
          <a:off x="2619375" y="45060235"/>
          <a:ext cx="0" cy="295275"/>
        </a:xfrm>
        <a:prstGeom prst="rect">
          <a:avLst/>
        </a:prstGeom>
        <a:noFill/>
        <a:ln w="9525">
          <a:noFill/>
          <a:miter lim="800000"/>
          <a:headEnd/>
          <a:tailEnd/>
        </a:ln>
      </xdr:spPr>
    </xdr:pic>
    <xdr:clientData/>
  </xdr:oneCellAnchor>
  <xdr:oneCellAnchor>
    <xdr:from>
      <xdr:col>1</xdr:col>
      <xdr:colOff>1933575</xdr:colOff>
      <xdr:row>244</xdr:row>
      <xdr:rowOff>9525</xdr:rowOff>
    </xdr:from>
    <xdr:ext cx="0" cy="295275"/>
    <xdr:pic>
      <xdr:nvPicPr>
        <xdr:cNvPr id="3091" name="ctl00_logoimage" descr="Danfoss Logo"/>
        <xdr:cNvPicPr>
          <a:picLocks noChangeAspect="1" noChangeArrowheads="1"/>
        </xdr:cNvPicPr>
      </xdr:nvPicPr>
      <xdr:blipFill>
        <a:blip r:embed="rId1"/>
        <a:srcRect/>
        <a:stretch>
          <a:fillRect/>
        </a:stretch>
      </xdr:blipFill>
      <xdr:spPr>
        <a:xfrm>
          <a:off x="2619375" y="45060235"/>
          <a:ext cx="0" cy="295275"/>
        </a:xfrm>
        <a:prstGeom prst="rect">
          <a:avLst/>
        </a:prstGeom>
        <a:noFill/>
        <a:ln w="9525">
          <a:noFill/>
          <a:miter lim="800000"/>
          <a:headEnd/>
          <a:tailEnd/>
        </a:ln>
      </xdr:spPr>
    </xdr:pic>
    <xdr:clientData/>
  </xdr:oneCellAnchor>
  <xdr:oneCellAnchor>
    <xdr:from>
      <xdr:col>1</xdr:col>
      <xdr:colOff>1933575</xdr:colOff>
      <xdr:row>245</xdr:row>
      <xdr:rowOff>9525</xdr:rowOff>
    </xdr:from>
    <xdr:ext cx="0" cy="295275"/>
    <xdr:pic>
      <xdr:nvPicPr>
        <xdr:cNvPr id="3092" name="ctl00_logoimage" descr="Danfoss Logo"/>
        <xdr:cNvPicPr>
          <a:picLocks noChangeAspect="1" noChangeArrowheads="1"/>
        </xdr:cNvPicPr>
      </xdr:nvPicPr>
      <xdr:blipFill>
        <a:blip r:embed="rId1"/>
        <a:srcRect/>
        <a:stretch>
          <a:fillRect/>
        </a:stretch>
      </xdr:blipFill>
      <xdr:spPr>
        <a:xfrm>
          <a:off x="2619375" y="45203110"/>
          <a:ext cx="0" cy="295275"/>
        </a:xfrm>
        <a:prstGeom prst="rect">
          <a:avLst/>
        </a:prstGeom>
        <a:noFill/>
        <a:ln w="9525">
          <a:noFill/>
          <a:miter lim="800000"/>
          <a:headEnd/>
          <a:tailEnd/>
        </a:ln>
      </xdr:spPr>
    </xdr:pic>
    <xdr:clientData/>
  </xdr:oneCellAnchor>
  <xdr:oneCellAnchor>
    <xdr:from>
      <xdr:col>1</xdr:col>
      <xdr:colOff>1933575</xdr:colOff>
      <xdr:row>245</xdr:row>
      <xdr:rowOff>9525</xdr:rowOff>
    </xdr:from>
    <xdr:ext cx="0" cy="295275"/>
    <xdr:pic>
      <xdr:nvPicPr>
        <xdr:cNvPr id="3093" name="ctl00_logoimage" descr="Danfoss Logo"/>
        <xdr:cNvPicPr>
          <a:picLocks noChangeAspect="1" noChangeArrowheads="1"/>
        </xdr:cNvPicPr>
      </xdr:nvPicPr>
      <xdr:blipFill>
        <a:blip r:embed="rId1"/>
        <a:srcRect/>
        <a:stretch>
          <a:fillRect/>
        </a:stretch>
      </xdr:blipFill>
      <xdr:spPr>
        <a:xfrm>
          <a:off x="2619375" y="45203110"/>
          <a:ext cx="0" cy="295275"/>
        </a:xfrm>
        <a:prstGeom prst="rect">
          <a:avLst/>
        </a:prstGeom>
        <a:noFill/>
        <a:ln w="9525">
          <a:noFill/>
          <a:miter lim="800000"/>
          <a:headEnd/>
          <a:tailEnd/>
        </a:ln>
      </xdr:spPr>
    </xdr:pic>
    <xdr:clientData/>
  </xdr:oneCellAnchor>
  <xdr:oneCellAnchor>
    <xdr:from>
      <xdr:col>1</xdr:col>
      <xdr:colOff>1933575</xdr:colOff>
      <xdr:row>245</xdr:row>
      <xdr:rowOff>9525</xdr:rowOff>
    </xdr:from>
    <xdr:ext cx="0" cy="295275"/>
    <xdr:pic>
      <xdr:nvPicPr>
        <xdr:cNvPr id="3094" name="ctl00_logoimage" descr="Danfoss Logo"/>
        <xdr:cNvPicPr>
          <a:picLocks noChangeAspect="1" noChangeArrowheads="1"/>
        </xdr:cNvPicPr>
      </xdr:nvPicPr>
      <xdr:blipFill>
        <a:blip r:embed="rId1"/>
        <a:srcRect/>
        <a:stretch>
          <a:fillRect/>
        </a:stretch>
      </xdr:blipFill>
      <xdr:spPr>
        <a:xfrm>
          <a:off x="2619375" y="45203110"/>
          <a:ext cx="0" cy="295275"/>
        </a:xfrm>
        <a:prstGeom prst="rect">
          <a:avLst/>
        </a:prstGeom>
        <a:noFill/>
        <a:ln w="9525">
          <a:noFill/>
          <a:miter lim="800000"/>
          <a:headEnd/>
          <a:tailEnd/>
        </a:ln>
      </xdr:spPr>
    </xdr:pic>
    <xdr:clientData/>
  </xdr:oneCellAnchor>
  <xdr:oneCellAnchor>
    <xdr:from>
      <xdr:col>1</xdr:col>
      <xdr:colOff>1933575</xdr:colOff>
      <xdr:row>245</xdr:row>
      <xdr:rowOff>9525</xdr:rowOff>
    </xdr:from>
    <xdr:ext cx="0" cy="295275"/>
    <xdr:pic>
      <xdr:nvPicPr>
        <xdr:cNvPr id="3095" name="ctl00_logoimage" descr="Danfoss Logo"/>
        <xdr:cNvPicPr>
          <a:picLocks noChangeAspect="1" noChangeArrowheads="1"/>
        </xdr:cNvPicPr>
      </xdr:nvPicPr>
      <xdr:blipFill>
        <a:blip r:embed="rId1"/>
        <a:srcRect/>
        <a:stretch>
          <a:fillRect/>
        </a:stretch>
      </xdr:blipFill>
      <xdr:spPr>
        <a:xfrm>
          <a:off x="2619375" y="45203110"/>
          <a:ext cx="0" cy="295275"/>
        </a:xfrm>
        <a:prstGeom prst="rect">
          <a:avLst/>
        </a:prstGeom>
        <a:noFill/>
        <a:ln w="9525">
          <a:noFill/>
          <a:miter lim="800000"/>
          <a:headEnd/>
          <a:tailEnd/>
        </a:ln>
      </xdr:spPr>
    </xdr:pic>
    <xdr:clientData/>
  </xdr:oneCellAnchor>
  <xdr:oneCellAnchor>
    <xdr:from>
      <xdr:col>1</xdr:col>
      <xdr:colOff>1933575</xdr:colOff>
      <xdr:row>246</xdr:row>
      <xdr:rowOff>9525</xdr:rowOff>
    </xdr:from>
    <xdr:ext cx="0" cy="295275"/>
    <xdr:pic>
      <xdr:nvPicPr>
        <xdr:cNvPr id="3096" name="ctl00_logoimage" descr="Danfoss Logo"/>
        <xdr:cNvPicPr>
          <a:picLocks noChangeAspect="1" noChangeArrowheads="1"/>
        </xdr:cNvPicPr>
      </xdr:nvPicPr>
      <xdr:blipFill>
        <a:blip r:embed="rId1"/>
        <a:srcRect/>
        <a:stretch>
          <a:fillRect/>
        </a:stretch>
      </xdr:blipFill>
      <xdr:spPr>
        <a:xfrm>
          <a:off x="2619375" y="45345985"/>
          <a:ext cx="0" cy="295275"/>
        </a:xfrm>
        <a:prstGeom prst="rect">
          <a:avLst/>
        </a:prstGeom>
        <a:noFill/>
        <a:ln w="9525">
          <a:noFill/>
          <a:miter lim="800000"/>
          <a:headEnd/>
          <a:tailEnd/>
        </a:ln>
      </xdr:spPr>
    </xdr:pic>
    <xdr:clientData/>
  </xdr:oneCellAnchor>
  <xdr:oneCellAnchor>
    <xdr:from>
      <xdr:col>1</xdr:col>
      <xdr:colOff>1933575</xdr:colOff>
      <xdr:row>246</xdr:row>
      <xdr:rowOff>9525</xdr:rowOff>
    </xdr:from>
    <xdr:ext cx="0" cy="295275"/>
    <xdr:pic>
      <xdr:nvPicPr>
        <xdr:cNvPr id="3097" name="ctl00_logoimage" descr="Danfoss Logo"/>
        <xdr:cNvPicPr>
          <a:picLocks noChangeAspect="1" noChangeArrowheads="1"/>
        </xdr:cNvPicPr>
      </xdr:nvPicPr>
      <xdr:blipFill>
        <a:blip r:embed="rId1"/>
        <a:srcRect/>
        <a:stretch>
          <a:fillRect/>
        </a:stretch>
      </xdr:blipFill>
      <xdr:spPr>
        <a:xfrm>
          <a:off x="2619375" y="45345985"/>
          <a:ext cx="0" cy="295275"/>
        </a:xfrm>
        <a:prstGeom prst="rect">
          <a:avLst/>
        </a:prstGeom>
        <a:noFill/>
        <a:ln w="9525">
          <a:noFill/>
          <a:miter lim="800000"/>
          <a:headEnd/>
          <a:tailEnd/>
        </a:ln>
      </xdr:spPr>
    </xdr:pic>
    <xdr:clientData/>
  </xdr:oneCellAnchor>
  <xdr:oneCellAnchor>
    <xdr:from>
      <xdr:col>1</xdr:col>
      <xdr:colOff>1933575</xdr:colOff>
      <xdr:row>246</xdr:row>
      <xdr:rowOff>9525</xdr:rowOff>
    </xdr:from>
    <xdr:ext cx="0" cy="295275"/>
    <xdr:pic>
      <xdr:nvPicPr>
        <xdr:cNvPr id="3098" name="ctl00_logoimage" descr="Danfoss Logo"/>
        <xdr:cNvPicPr>
          <a:picLocks noChangeAspect="1" noChangeArrowheads="1"/>
        </xdr:cNvPicPr>
      </xdr:nvPicPr>
      <xdr:blipFill>
        <a:blip r:embed="rId1"/>
        <a:srcRect/>
        <a:stretch>
          <a:fillRect/>
        </a:stretch>
      </xdr:blipFill>
      <xdr:spPr>
        <a:xfrm>
          <a:off x="2619375" y="45345985"/>
          <a:ext cx="0" cy="295275"/>
        </a:xfrm>
        <a:prstGeom prst="rect">
          <a:avLst/>
        </a:prstGeom>
        <a:noFill/>
        <a:ln w="9525">
          <a:noFill/>
          <a:miter lim="800000"/>
          <a:headEnd/>
          <a:tailEnd/>
        </a:ln>
      </xdr:spPr>
    </xdr:pic>
    <xdr:clientData/>
  </xdr:oneCellAnchor>
  <xdr:oneCellAnchor>
    <xdr:from>
      <xdr:col>1</xdr:col>
      <xdr:colOff>1933575</xdr:colOff>
      <xdr:row>246</xdr:row>
      <xdr:rowOff>9525</xdr:rowOff>
    </xdr:from>
    <xdr:ext cx="0" cy="295275"/>
    <xdr:pic>
      <xdr:nvPicPr>
        <xdr:cNvPr id="3099" name="ctl00_logoimage" descr="Danfoss Logo"/>
        <xdr:cNvPicPr>
          <a:picLocks noChangeAspect="1" noChangeArrowheads="1"/>
        </xdr:cNvPicPr>
      </xdr:nvPicPr>
      <xdr:blipFill>
        <a:blip r:embed="rId1"/>
        <a:srcRect/>
        <a:stretch>
          <a:fillRect/>
        </a:stretch>
      </xdr:blipFill>
      <xdr:spPr>
        <a:xfrm>
          <a:off x="2619375" y="45345985"/>
          <a:ext cx="0" cy="295275"/>
        </a:xfrm>
        <a:prstGeom prst="rect">
          <a:avLst/>
        </a:prstGeom>
        <a:noFill/>
        <a:ln w="9525">
          <a:noFill/>
          <a:miter lim="800000"/>
          <a:headEnd/>
          <a:tailEnd/>
        </a:ln>
      </xdr:spPr>
    </xdr:pic>
    <xdr:clientData/>
  </xdr:oneCellAnchor>
  <xdr:oneCellAnchor>
    <xdr:from>
      <xdr:col>1</xdr:col>
      <xdr:colOff>1933575</xdr:colOff>
      <xdr:row>247</xdr:row>
      <xdr:rowOff>9525</xdr:rowOff>
    </xdr:from>
    <xdr:ext cx="0" cy="295275"/>
    <xdr:pic>
      <xdr:nvPicPr>
        <xdr:cNvPr id="3100" name="ctl00_logoimage" descr="Danfoss Logo"/>
        <xdr:cNvPicPr>
          <a:picLocks noChangeAspect="1" noChangeArrowheads="1"/>
        </xdr:cNvPicPr>
      </xdr:nvPicPr>
      <xdr:blipFill>
        <a:blip r:embed="rId1"/>
        <a:srcRect/>
        <a:stretch>
          <a:fillRect/>
        </a:stretch>
      </xdr:blipFill>
      <xdr:spPr>
        <a:xfrm>
          <a:off x="2619375" y="45488860"/>
          <a:ext cx="0" cy="295275"/>
        </a:xfrm>
        <a:prstGeom prst="rect">
          <a:avLst/>
        </a:prstGeom>
        <a:noFill/>
        <a:ln w="9525">
          <a:noFill/>
          <a:miter lim="800000"/>
          <a:headEnd/>
          <a:tailEnd/>
        </a:ln>
      </xdr:spPr>
    </xdr:pic>
    <xdr:clientData/>
  </xdr:oneCellAnchor>
  <xdr:oneCellAnchor>
    <xdr:from>
      <xdr:col>1</xdr:col>
      <xdr:colOff>1933575</xdr:colOff>
      <xdr:row>247</xdr:row>
      <xdr:rowOff>9525</xdr:rowOff>
    </xdr:from>
    <xdr:ext cx="0" cy="295275"/>
    <xdr:pic>
      <xdr:nvPicPr>
        <xdr:cNvPr id="3101" name="ctl00_logoimage" descr="Danfoss Logo"/>
        <xdr:cNvPicPr>
          <a:picLocks noChangeAspect="1" noChangeArrowheads="1"/>
        </xdr:cNvPicPr>
      </xdr:nvPicPr>
      <xdr:blipFill>
        <a:blip r:embed="rId1"/>
        <a:srcRect/>
        <a:stretch>
          <a:fillRect/>
        </a:stretch>
      </xdr:blipFill>
      <xdr:spPr>
        <a:xfrm>
          <a:off x="2619375" y="45488860"/>
          <a:ext cx="0" cy="295275"/>
        </a:xfrm>
        <a:prstGeom prst="rect">
          <a:avLst/>
        </a:prstGeom>
        <a:noFill/>
        <a:ln w="9525">
          <a:noFill/>
          <a:miter lim="800000"/>
          <a:headEnd/>
          <a:tailEnd/>
        </a:ln>
      </xdr:spPr>
    </xdr:pic>
    <xdr:clientData/>
  </xdr:oneCellAnchor>
  <xdr:oneCellAnchor>
    <xdr:from>
      <xdr:col>1</xdr:col>
      <xdr:colOff>1933575</xdr:colOff>
      <xdr:row>247</xdr:row>
      <xdr:rowOff>9525</xdr:rowOff>
    </xdr:from>
    <xdr:ext cx="0" cy="295275"/>
    <xdr:pic>
      <xdr:nvPicPr>
        <xdr:cNvPr id="3102" name="ctl00_logoimage" descr="Danfoss Logo"/>
        <xdr:cNvPicPr>
          <a:picLocks noChangeAspect="1" noChangeArrowheads="1"/>
        </xdr:cNvPicPr>
      </xdr:nvPicPr>
      <xdr:blipFill>
        <a:blip r:embed="rId1"/>
        <a:srcRect/>
        <a:stretch>
          <a:fillRect/>
        </a:stretch>
      </xdr:blipFill>
      <xdr:spPr>
        <a:xfrm>
          <a:off x="2619375" y="45488860"/>
          <a:ext cx="0" cy="295275"/>
        </a:xfrm>
        <a:prstGeom prst="rect">
          <a:avLst/>
        </a:prstGeom>
        <a:noFill/>
        <a:ln w="9525">
          <a:noFill/>
          <a:miter lim="800000"/>
          <a:headEnd/>
          <a:tailEnd/>
        </a:ln>
      </xdr:spPr>
    </xdr:pic>
    <xdr:clientData/>
  </xdr:oneCellAnchor>
  <xdr:oneCellAnchor>
    <xdr:from>
      <xdr:col>1</xdr:col>
      <xdr:colOff>1933575</xdr:colOff>
      <xdr:row>247</xdr:row>
      <xdr:rowOff>9525</xdr:rowOff>
    </xdr:from>
    <xdr:ext cx="0" cy="295275"/>
    <xdr:pic>
      <xdr:nvPicPr>
        <xdr:cNvPr id="3103" name="ctl00_logoimage" descr="Danfoss Logo"/>
        <xdr:cNvPicPr>
          <a:picLocks noChangeAspect="1" noChangeArrowheads="1"/>
        </xdr:cNvPicPr>
      </xdr:nvPicPr>
      <xdr:blipFill>
        <a:blip r:embed="rId1"/>
        <a:srcRect/>
        <a:stretch>
          <a:fillRect/>
        </a:stretch>
      </xdr:blipFill>
      <xdr:spPr>
        <a:xfrm>
          <a:off x="2619375" y="45488860"/>
          <a:ext cx="0" cy="295275"/>
        </a:xfrm>
        <a:prstGeom prst="rect">
          <a:avLst/>
        </a:prstGeom>
        <a:noFill/>
        <a:ln w="9525">
          <a:noFill/>
          <a:miter lim="800000"/>
          <a:headEnd/>
          <a:tailEnd/>
        </a:ln>
      </xdr:spPr>
    </xdr:pic>
    <xdr:clientData/>
  </xdr:oneCellAnchor>
  <xdr:oneCellAnchor>
    <xdr:from>
      <xdr:col>1</xdr:col>
      <xdr:colOff>1933575</xdr:colOff>
      <xdr:row>248</xdr:row>
      <xdr:rowOff>9525</xdr:rowOff>
    </xdr:from>
    <xdr:ext cx="0" cy="295275"/>
    <xdr:pic>
      <xdr:nvPicPr>
        <xdr:cNvPr id="3104" name="ctl00_logoimage" descr="Danfoss Logo"/>
        <xdr:cNvPicPr>
          <a:picLocks noChangeAspect="1" noChangeArrowheads="1"/>
        </xdr:cNvPicPr>
      </xdr:nvPicPr>
      <xdr:blipFill>
        <a:blip r:embed="rId1"/>
        <a:srcRect/>
        <a:stretch>
          <a:fillRect/>
        </a:stretch>
      </xdr:blipFill>
      <xdr:spPr>
        <a:xfrm>
          <a:off x="2619375" y="45631735"/>
          <a:ext cx="0" cy="295275"/>
        </a:xfrm>
        <a:prstGeom prst="rect">
          <a:avLst/>
        </a:prstGeom>
        <a:noFill/>
        <a:ln w="9525">
          <a:noFill/>
          <a:miter lim="800000"/>
          <a:headEnd/>
          <a:tailEnd/>
        </a:ln>
      </xdr:spPr>
    </xdr:pic>
    <xdr:clientData/>
  </xdr:oneCellAnchor>
  <xdr:oneCellAnchor>
    <xdr:from>
      <xdr:col>1</xdr:col>
      <xdr:colOff>1933575</xdr:colOff>
      <xdr:row>248</xdr:row>
      <xdr:rowOff>9525</xdr:rowOff>
    </xdr:from>
    <xdr:ext cx="0" cy="295275"/>
    <xdr:pic>
      <xdr:nvPicPr>
        <xdr:cNvPr id="3105" name="ctl00_logoimage" descr="Danfoss Logo"/>
        <xdr:cNvPicPr>
          <a:picLocks noChangeAspect="1" noChangeArrowheads="1"/>
        </xdr:cNvPicPr>
      </xdr:nvPicPr>
      <xdr:blipFill>
        <a:blip r:embed="rId1"/>
        <a:srcRect/>
        <a:stretch>
          <a:fillRect/>
        </a:stretch>
      </xdr:blipFill>
      <xdr:spPr>
        <a:xfrm>
          <a:off x="2619375" y="45631735"/>
          <a:ext cx="0" cy="295275"/>
        </a:xfrm>
        <a:prstGeom prst="rect">
          <a:avLst/>
        </a:prstGeom>
        <a:noFill/>
        <a:ln w="9525">
          <a:noFill/>
          <a:miter lim="800000"/>
          <a:headEnd/>
          <a:tailEnd/>
        </a:ln>
      </xdr:spPr>
    </xdr:pic>
    <xdr:clientData/>
  </xdr:oneCellAnchor>
  <xdr:oneCellAnchor>
    <xdr:from>
      <xdr:col>1</xdr:col>
      <xdr:colOff>1933575</xdr:colOff>
      <xdr:row>248</xdr:row>
      <xdr:rowOff>9525</xdr:rowOff>
    </xdr:from>
    <xdr:ext cx="0" cy="295275"/>
    <xdr:pic>
      <xdr:nvPicPr>
        <xdr:cNvPr id="3106" name="ctl00_logoimage" descr="Danfoss Logo"/>
        <xdr:cNvPicPr>
          <a:picLocks noChangeAspect="1" noChangeArrowheads="1"/>
        </xdr:cNvPicPr>
      </xdr:nvPicPr>
      <xdr:blipFill>
        <a:blip r:embed="rId1"/>
        <a:srcRect/>
        <a:stretch>
          <a:fillRect/>
        </a:stretch>
      </xdr:blipFill>
      <xdr:spPr>
        <a:xfrm>
          <a:off x="2619375" y="45631735"/>
          <a:ext cx="0" cy="295275"/>
        </a:xfrm>
        <a:prstGeom prst="rect">
          <a:avLst/>
        </a:prstGeom>
        <a:noFill/>
        <a:ln w="9525">
          <a:noFill/>
          <a:miter lim="800000"/>
          <a:headEnd/>
          <a:tailEnd/>
        </a:ln>
      </xdr:spPr>
    </xdr:pic>
    <xdr:clientData/>
  </xdr:oneCellAnchor>
  <xdr:oneCellAnchor>
    <xdr:from>
      <xdr:col>1</xdr:col>
      <xdr:colOff>1933575</xdr:colOff>
      <xdr:row>248</xdr:row>
      <xdr:rowOff>9525</xdr:rowOff>
    </xdr:from>
    <xdr:ext cx="0" cy="295275"/>
    <xdr:pic>
      <xdr:nvPicPr>
        <xdr:cNvPr id="3107" name="ctl00_logoimage" descr="Danfoss Logo"/>
        <xdr:cNvPicPr>
          <a:picLocks noChangeAspect="1" noChangeArrowheads="1"/>
        </xdr:cNvPicPr>
      </xdr:nvPicPr>
      <xdr:blipFill>
        <a:blip r:embed="rId1"/>
        <a:srcRect/>
        <a:stretch>
          <a:fillRect/>
        </a:stretch>
      </xdr:blipFill>
      <xdr:spPr>
        <a:xfrm>
          <a:off x="2619375" y="45631735"/>
          <a:ext cx="0" cy="295275"/>
        </a:xfrm>
        <a:prstGeom prst="rect">
          <a:avLst/>
        </a:prstGeom>
        <a:noFill/>
        <a:ln w="9525">
          <a:noFill/>
          <a:miter lim="800000"/>
          <a:headEnd/>
          <a:tailEnd/>
        </a:ln>
      </xdr:spPr>
    </xdr:pic>
    <xdr:clientData/>
  </xdr:oneCellAnchor>
  <xdr:oneCellAnchor>
    <xdr:from>
      <xdr:col>1</xdr:col>
      <xdr:colOff>1933575</xdr:colOff>
      <xdr:row>249</xdr:row>
      <xdr:rowOff>9525</xdr:rowOff>
    </xdr:from>
    <xdr:ext cx="0" cy="295275"/>
    <xdr:pic>
      <xdr:nvPicPr>
        <xdr:cNvPr id="3108" name="ctl00_logoimage" descr="Danfoss Logo"/>
        <xdr:cNvPicPr>
          <a:picLocks noChangeAspect="1" noChangeArrowheads="1"/>
        </xdr:cNvPicPr>
      </xdr:nvPicPr>
      <xdr:blipFill>
        <a:blip r:embed="rId1"/>
        <a:srcRect/>
        <a:stretch>
          <a:fillRect/>
        </a:stretch>
      </xdr:blipFill>
      <xdr:spPr>
        <a:xfrm>
          <a:off x="2619375" y="45774610"/>
          <a:ext cx="0" cy="295275"/>
        </a:xfrm>
        <a:prstGeom prst="rect">
          <a:avLst/>
        </a:prstGeom>
        <a:noFill/>
        <a:ln w="9525">
          <a:noFill/>
          <a:miter lim="800000"/>
          <a:headEnd/>
          <a:tailEnd/>
        </a:ln>
      </xdr:spPr>
    </xdr:pic>
    <xdr:clientData/>
  </xdr:oneCellAnchor>
  <xdr:oneCellAnchor>
    <xdr:from>
      <xdr:col>1</xdr:col>
      <xdr:colOff>1933575</xdr:colOff>
      <xdr:row>249</xdr:row>
      <xdr:rowOff>9525</xdr:rowOff>
    </xdr:from>
    <xdr:ext cx="0" cy="295275"/>
    <xdr:pic>
      <xdr:nvPicPr>
        <xdr:cNvPr id="3109" name="ctl00_logoimage" descr="Danfoss Logo"/>
        <xdr:cNvPicPr>
          <a:picLocks noChangeAspect="1" noChangeArrowheads="1"/>
        </xdr:cNvPicPr>
      </xdr:nvPicPr>
      <xdr:blipFill>
        <a:blip r:embed="rId1"/>
        <a:srcRect/>
        <a:stretch>
          <a:fillRect/>
        </a:stretch>
      </xdr:blipFill>
      <xdr:spPr>
        <a:xfrm>
          <a:off x="2619375" y="45774610"/>
          <a:ext cx="0" cy="295275"/>
        </a:xfrm>
        <a:prstGeom prst="rect">
          <a:avLst/>
        </a:prstGeom>
        <a:noFill/>
        <a:ln w="9525">
          <a:noFill/>
          <a:miter lim="800000"/>
          <a:headEnd/>
          <a:tailEnd/>
        </a:ln>
      </xdr:spPr>
    </xdr:pic>
    <xdr:clientData/>
  </xdr:oneCellAnchor>
  <xdr:oneCellAnchor>
    <xdr:from>
      <xdr:col>1</xdr:col>
      <xdr:colOff>1933575</xdr:colOff>
      <xdr:row>249</xdr:row>
      <xdr:rowOff>9525</xdr:rowOff>
    </xdr:from>
    <xdr:ext cx="0" cy="295275"/>
    <xdr:pic>
      <xdr:nvPicPr>
        <xdr:cNvPr id="3110" name="ctl00_logoimage" descr="Danfoss Logo"/>
        <xdr:cNvPicPr>
          <a:picLocks noChangeAspect="1" noChangeArrowheads="1"/>
        </xdr:cNvPicPr>
      </xdr:nvPicPr>
      <xdr:blipFill>
        <a:blip r:embed="rId1"/>
        <a:srcRect/>
        <a:stretch>
          <a:fillRect/>
        </a:stretch>
      </xdr:blipFill>
      <xdr:spPr>
        <a:xfrm>
          <a:off x="2619375" y="45774610"/>
          <a:ext cx="0" cy="295275"/>
        </a:xfrm>
        <a:prstGeom prst="rect">
          <a:avLst/>
        </a:prstGeom>
        <a:noFill/>
        <a:ln w="9525">
          <a:noFill/>
          <a:miter lim="800000"/>
          <a:headEnd/>
          <a:tailEnd/>
        </a:ln>
      </xdr:spPr>
    </xdr:pic>
    <xdr:clientData/>
  </xdr:oneCellAnchor>
  <xdr:oneCellAnchor>
    <xdr:from>
      <xdr:col>1</xdr:col>
      <xdr:colOff>1933575</xdr:colOff>
      <xdr:row>249</xdr:row>
      <xdr:rowOff>9525</xdr:rowOff>
    </xdr:from>
    <xdr:ext cx="0" cy="295275"/>
    <xdr:pic>
      <xdr:nvPicPr>
        <xdr:cNvPr id="3111" name="ctl00_logoimage" descr="Danfoss Logo"/>
        <xdr:cNvPicPr>
          <a:picLocks noChangeAspect="1" noChangeArrowheads="1"/>
        </xdr:cNvPicPr>
      </xdr:nvPicPr>
      <xdr:blipFill>
        <a:blip r:embed="rId1"/>
        <a:srcRect/>
        <a:stretch>
          <a:fillRect/>
        </a:stretch>
      </xdr:blipFill>
      <xdr:spPr>
        <a:xfrm>
          <a:off x="2619375" y="45774610"/>
          <a:ext cx="0" cy="295275"/>
        </a:xfrm>
        <a:prstGeom prst="rect">
          <a:avLst/>
        </a:prstGeom>
        <a:noFill/>
        <a:ln w="9525">
          <a:noFill/>
          <a:miter lim="800000"/>
          <a:headEnd/>
          <a:tailEnd/>
        </a:ln>
      </xdr:spPr>
    </xdr:pic>
    <xdr:clientData/>
  </xdr:oneCellAnchor>
  <xdr:oneCellAnchor>
    <xdr:from>
      <xdr:col>1</xdr:col>
      <xdr:colOff>1933575</xdr:colOff>
      <xdr:row>250</xdr:row>
      <xdr:rowOff>9525</xdr:rowOff>
    </xdr:from>
    <xdr:ext cx="0" cy="295275"/>
    <xdr:pic>
      <xdr:nvPicPr>
        <xdr:cNvPr id="3112" name="ctl00_logoimage" descr="Danfoss Logo"/>
        <xdr:cNvPicPr>
          <a:picLocks noChangeAspect="1" noChangeArrowheads="1"/>
        </xdr:cNvPicPr>
      </xdr:nvPicPr>
      <xdr:blipFill>
        <a:blip r:embed="rId1"/>
        <a:srcRect/>
        <a:stretch>
          <a:fillRect/>
        </a:stretch>
      </xdr:blipFill>
      <xdr:spPr>
        <a:xfrm>
          <a:off x="2619375" y="45917485"/>
          <a:ext cx="0" cy="295275"/>
        </a:xfrm>
        <a:prstGeom prst="rect">
          <a:avLst/>
        </a:prstGeom>
        <a:noFill/>
        <a:ln w="9525">
          <a:noFill/>
          <a:miter lim="800000"/>
          <a:headEnd/>
          <a:tailEnd/>
        </a:ln>
      </xdr:spPr>
    </xdr:pic>
    <xdr:clientData/>
  </xdr:oneCellAnchor>
  <xdr:oneCellAnchor>
    <xdr:from>
      <xdr:col>1</xdr:col>
      <xdr:colOff>1933575</xdr:colOff>
      <xdr:row>250</xdr:row>
      <xdr:rowOff>9525</xdr:rowOff>
    </xdr:from>
    <xdr:ext cx="0" cy="295275"/>
    <xdr:pic>
      <xdr:nvPicPr>
        <xdr:cNvPr id="3113" name="ctl00_logoimage" descr="Danfoss Logo"/>
        <xdr:cNvPicPr>
          <a:picLocks noChangeAspect="1" noChangeArrowheads="1"/>
        </xdr:cNvPicPr>
      </xdr:nvPicPr>
      <xdr:blipFill>
        <a:blip r:embed="rId1"/>
        <a:srcRect/>
        <a:stretch>
          <a:fillRect/>
        </a:stretch>
      </xdr:blipFill>
      <xdr:spPr>
        <a:xfrm>
          <a:off x="2619375" y="45917485"/>
          <a:ext cx="0" cy="295275"/>
        </a:xfrm>
        <a:prstGeom prst="rect">
          <a:avLst/>
        </a:prstGeom>
        <a:noFill/>
        <a:ln w="9525">
          <a:noFill/>
          <a:miter lim="800000"/>
          <a:headEnd/>
          <a:tailEnd/>
        </a:ln>
      </xdr:spPr>
    </xdr:pic>
    <xdr:clientData/>
  </xdr:oneCellAnchor>
  <xdr:oneCellAnchor>
    <xdr:from>
      <xdr:col>1</xdr:col>
      <xdr:colOff>1933575</xdr:colOff>
      <xdr:row>250</xdr:row>
      <xdr:rowOff>9525</xdr:rowOff>
    </xdr:from>
    <xdr:ext cx="0" cy="295275"/>
    <xdr:pic>
      <xdr:nvPicPr>
        <xdr:cNvPr id="3114" name="ctl00_logoimage" descr="Danfoss Logo"/>
        <xdr:cNvPicPr>
          <a:picLocks noChangeAspect="1" noChangeArrowheads="1"/>
        </xdr:cNvPicPr>
      </xdr:nvPicPr>
      <xdr:blipFill>
        <a:blip r:embed="rId1"/>
        <a:srcRect/>
        <a:stretch>
          <a:fillRect/>
        </a:stretch>
      </xdr:blipFill>
      <xdr:spPr>
        <a:xfrm>
          <a:off x="2619375" y="45917485"/>
          <a:ext cx="0" cy="295275"/>
        </a:xfrm>
        <a:prstGeom prst="rect">
          <a:avLst/>
        </a:prstGeom>
        <a:noFill/>
        <a:ln w="9525">
          <a:noFill/>
          <a:miter lim="800000"/>
          <a:headEnd/>
          <a:tailEnd/>
        </a:ln>
      </xdr:spPr>
    </xdr:pic>
    <xdr:clientData/>
  </xdr:oneCellAnchor>
  <xdr:oneCellAnchor>
    <xdr:from>
      <xdr:col>1</xdr:col>
      <xdr:colOff>1933575</xdr:colOff>
      <xdr:row>250</xdr:row>
      <xdr:rowOff>9525</xdr:rowOff>
    </xdr:from>
    <xdr:ext cx="0" cy="295275"/>
    <xdr:pic>
      <xdr:nvPicPr>
        <xdr:cNvPr id="3115" name="ctl00_logoimage" descr="Danfoss Logo"/>
        <xdr:cNvPicPr>
          <a:picLocks noChangeAspect="1" noChangeArrowheads="1"/>
        </xdr:cNvPicPr>
      </xdr:nvPicPr>
      <xdr:blipFill>
        <a:blip r:embed="rId1"/>
        <a:srcRect/>
        <a:stretch>
          <a:fillRect/>
        </a:stretch>
      </xdr:blipFill>
      <xdr:spPr>
        <a:xfrm>
          <a:off x="2619375" y="45917485"/>
          <a:ext cx="0" cy="295275"/>
        </a:xfrm>
        <a:prstGeom prst="rect">
          <a:avLst/>
        </a:prstGeom>
        <a:noFill/>
        <a:ln w="9525">
          <a:noFill/>
          <a:miter lim="800000"/>
          <a:headEnd/>
          <a:tailEnd/>
        </a:ln>
      </xdr:spPr>
    </xdr:pic>
    <xdr:clientData/>
  </xdr:oneCellAnchor>
  <xdr:oneCellAnchor>
    <xdr:from>
      <xdr:col>1</xdr:col>
      <xdr:colOff>1933575</xdr:colOff>
      <xdr:row>251</xdr:row>
      <xdr:rowOff>9525</xdr:rowOff>
    </xdr:from>
    <xdr:ext cx="0" cy="295275"/>
    <xdr:pic>
      <xdr:nvPicPr>
        <xdr:cNvPr id="3116" name="ctl00_logoimage" descr="Danfoss Logo"/>
        <xdr:cNvPicPr>
          <a:picLocks noChangeAspect="1" noChangeArrowheads="1"/>
        </xdr:cNvPicPr>
      </xdr:nvPicPr>
      <xdr:blipFill>
        <a:blip r:embed="rId1"/>
        <a:srcRect/>
        <a:stretch>
          <a:fillRect/>
        </a:stretch>
      </xdr:blipFill>
      <xdr:spPr>
        <a:xfrm>
          <a:off x="2619375" y="46060360"/>
          <a:ext cx="0" cy="295275"/>
        </a:xfrm>
        <a:prstGeom prst="rect">
          <a:avLst/>
        </a:prstGeom>
        <a:noFill/>
        <a:ln w="9525">
          <a:noFill/>
          <a:miter lim="800000"/>
          <a:headEnd/>
          <a:tailEnd/>
        </a:ln>
      </xdr:spPr>
    </xdr:pic>
    <xdr:clientData/>
  </xdr:oneCellAnchor>
  <xdr:oneCellAnchor>
    <xdr:from>
      <xdr:col>1</xdr:col>
      <xdr:colOff>1933575</xdr:colOff>
      <xdr:row>251</xdr:row>
      <xdr:rowOff>9525</xdr:rowOff>
    </xdr:from>
    <xdr:ext cx="0" cy="295275"/>
    <xdr:pic>
      <xdr:nvPicPr>
        <xdr:cNvPr id="3117" name="ctl00_logoimage" descr="Danfoss Logo"/>
        <xdr:cNvPicPr>
          <a:picLocks noChangeAspect="1" noChangeArrowheads="1"/>
        </xdr:cNvPicPr>
      </xdr:nvPicPr>
      <xdr:blipFill>
        <a:blip r:embed="rId1"/>
        <a:srcRect/>
        <a:stretch>
          <a:fillRect/>
        </a:stretch>
      </xdr:blipFill>
      <xdr:spPr>
        <a:xfrm>
          <a:off x="2619375" y="46060360"/>
          <a:ext cx="0" cy="295275"/>
        </a:xfrm>
        <a:prstGeom prst="rect">
          <a:avLst/>
        </a:prstGeom>
        <a:noFill/>
        <a:ln w="9525">
          <a:noFill/>
          <a:miter lim="800000"/>
          <a:headEnd/>
          <a:tailEnd/>
        </a:ln>
      </xdr:spPr>
    </xdr:pic>
    <xdr:clientData/>
  </xdr:oneCellAnchor>
  <xdr:oneCellAnchor>
    <xdr:from>
      <xdr:col>1</xdr:col>
      <xdr:colOff>1933575</xdr:colOff>
      <xdr:row>251</xdr:row>
      <xdr:rowOff>9525</xdr:rowOff>
    </xdr:from>
    <xdr:ext cx="0" cy="295275"/>
    <xdr:pic>
      <xdr:nvPicPr>
        <xdr:cNvPr id="3118" name="ctl00_logoimage" descr="Danfoss Logo"/>
        <xdr:cNvPicPr>
          <a:picLocks noChangeAspect="1" noChangeArrowheads="1"/>
        </xdr:cNvPicPr>
      </xdr:nvPicPr>
      <xdr:blipFill>
        <a:blip r:embed="rId1"/>
        <a:srcRect/>
        <a:stretch>
          <a:fillRect/>
        </a:stretch>
      </xdr:blipFill>
      <xdr:spPr>
        <a:xfrm>
          <a:off x="2619375" y="46060360"/>
          <a:ext cx="0" cy="295275"/>
        </a:xfrm>
        <a:prstGeom prst="rect">
          <a:avLst/>
        </a:prstGeom>
        <a:noFill/>
        <a:ln w="9525">
          <a:noFill/>
          <a:miter lim="800000"/>
          <a:headEnd/>
          <a:tailEnd/>
        </a:ln>
      </xdr:spPr>
    </xdr:pic>
    <xdr:clientData/>
  </xdr:oneCellAnchor>
  <xdr:oneCellAnchor>
    <xdr:from>
      <xdr:col>1</xdr:col>
      <xdr:colOff>1933575</xdr:colOff>
      <xdr:row>251</xdr:row>
      <xdr:rowOff>9525</xdr:rowOff>
    </xdr:from>
    <xdr:ext cx="0" cy="295275"/>
    <xdr:pic>
      <xdr:nvPicPr>
        <xdr:cNvPr id="3119" name="ctl00_logoimage" descr="Danfoss Logo"/>
        <xdr:cNvPicPr>
          <a:picLocks noChangeAspect="1" noChangeArrowheads="1"/>
        </xdr:cNvPicPr>
      </xdr:nvPicPr>
      <xdr:blipFill>
        <a:blip r:embed="rId1"/>
        <a:srcRect/>
        <a:stretch>
          <a:fillRect/>
        </a:stretch>
      </xdr:blipFill>
      <xdr:spPr>
        <a:xfrm>
          <a:off x="2619375" y="4606036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3120"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3121"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3122"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0</xdr:rowOff>
    </xdr:from>
    <xdr:ext cx="0" cy="295275"/>
    <xdr:pic>
      <xdr:nvPicPr>
        <xdr:cNvPr id="3123" name="ctl00_logoimage" descr="Danfoss Logo"/>
        <xdr:cNvPicPr>
          <a:picLocks noChangeAspect="1" noChangeArrowheads="1"/>
        </xdr:cNvPicPr>
      </xdr:nvPicPr>
      <xdr:blipFill>
        <a:blip r:embed="rId1"/>
        <a:srcRect/>
        <a:stretch>
          <a:fillRect/>
        </a:stretch>
      </xdr:blipFill>
      <xdr:spPr>
        <a:xfrm>
          <a:off x="2619375" y="46193710"/>
          <a:ext cx="0" cy="295275"/>
        </a:xfrm>
        <a:prstGeom prst="rect">
          <a:avLst/>
        </a:prstGeom>
        <a:noFill/>
        <a:ln w="9525">
          <a:noFill/>
          <a:miter lim="800000"/>
          <a:headEnd/>
          <a:tailEnd/>
        </a:ln>
      </xdr:spPr>
    </xdr:pic>
    <xdr:clientData/>
  </xdr:oneCellAnchor>
  <xdr:oneCellAnchor>
    <xdr:from>
      <xdr:col>1</xdr:col>
      <xdr:colOff>1933575</xdr:colOff>
      <xdr:row>252</xdr:row>
      <xdr:rowOff>9525</xdr:rowOff>
    </xdr:from>
    <xdr:ext cx="0" cy="295275"/>
    <xdr:pic>
      <xdr:nvPicPr>
        <xdr:cNvPr id="3124" name="ctl00_logoimage" descr="Danfoss Logo"/>
        <xdr:cNvPicPr>
          <a:picLocks noChangeAspect="1" noChangeArrowheads="1"/>
        </xdr:cNvPicPr>
      </xdr:nvPicPr>
      <xdr:blipFill>
        <a:blip r:embed="rId1"/>
        <a:srcRect/>
        <a:stretch>
          <a:fillRect/>
        </a:stretch>
      </xdr:blipFill>
      <xdr:spPr>
        <a:xfrm>
          <a:off x="2619375" y="46203235"/>
          <a:ext cx="0" cy="295275"/>
        </a:xfrm>
        <a:prstGeom prst="rect">
          <a:avLst/>
        </a:prstGeom>
        <a:noFill/>
        <a:ln w="9525">
          <a:noFill/>
          <a:miter lim="800000"/>
          <a:headEnd/>
          <a:tailEnd/>
        </a:ln>
      </xdr:spPr>
    </xdr:pic>
    <xdr:clientData/>
  </xdr:oneCellAnchor>
  <xdr:oneCellAnchor>
    <xdr:from>
      <xdr:col>1</xdr:col>
      <xdr:colOff>1933575</xdr:colOff>
      <xdr:row>252</xdr:row>
      <xdr:rowOff>9525</xdr:rowOff>
    </xdr:from>
    <xdr:ext cx="0" cy="295275"/>
    <xdr:pic>
      <xdr:nvPicPr>
        <xdr:cNvPr id="3125" name="ctl00_logoimage" descr="Danfoss Logo"/>
        <xdr:cNvPicPr>
          <a:picLocks noChangeAspect="1" noChangeArrowheads="1"/>
        </xdr:cNvPicPr>
      </xdr:nvPicPr>
      <xdr:blipFill>
        <a:blip r:embed="rId1"/>
        <a:srcRect/>
        <a:stretch>
          <a:fillRect/>
        </a:stretch>
      </xdr:blipFill>
      <xdr:spPr>
        <a:xfrm>
          <a:off x="2619375" y="46203235"/>
          <a:ext cx="0" cy="295275"/>
        </a:xfrm>
        <a:prstGeom prst="rect">
          <a:avLst/>
        </a:prstGeom>
        <a:noFill/>
        <a:ln w="9525">
          <a:noFill/>
          <a:miter lim="800000"/>
          <a:headEnd/>
          <a:tailEnd/>
        </a:ln>
      </xdr:spPr>
    </xdr:pic>
    <xdr:clientData/>
  </xdr:oneCellAnchor>
  <xdr:oneCellAnchor>
    <xdr:from>
      <xdr:col>1</xdr:col>
      <xdr:colOff>1933575</xdr:colOff>
      <xdr:row>252</xdr:row>
      <xdr:rowOff>9525</xdr:rowOff>
    </xdr:from>
    <xdr:ext cx="0" cy="295275"/>
    <xdr:pic>
      <xdr:nvPicPr>
        <xdr:cNvPr id="3126" name="ctl00_logoimage" descr="Danfoss Logo"/>
        <xdr:cNvPicPr>
          <a:picLocks noChangeAspect="1" noChangeArrowheads="1"/>
        </xdr:cNvPicPr>
      </xdr:nvPicPr>
      <xdr:blipFill>
        <a:blip r:embed="rId1"/>
        <a:srcRect/>
        <a:stretch>
          <a:fillRect/>
        </a:stretch>
      </xdr:blipFill>
      <xdr:spPr>
        <a:xfrm>
          <a:off x="2619375" y="46203235"/>
          <a:ext cx="0" cy="295275"/>
        </a:xfrm>
        <a:prstGeom prst="rect">
          <a:avLst/>
        </a:prstGeom>
        <a:noFill/>
        <a:ln w="9525">
          <a:noFill/>
          <a:miter lim="800000"/>
          <a:headEnd/>
          <a:tailEnd/>
        </a:ln>
      </xdr:spPr>
    </xdr:pic>
    <xdr:clientData/>
  </xdr:oneCellAnchor>
  <xdr:oneCellAnchor>
    <xdr:from>
      <xdr:col>1</xdr:col>
      <xdr:colOff>1933575</xdr:colOff>
      <xdr:row>252</xdr:row>
      <xdr:rowOff>9525</xdr:rowOff>
    </xdr:from>
    <xdr:ext cx="0" cy="295275"/>
    <xdr:pic>
      <xdr:nvPicPr>
        <xdr:cNvPr id="3127" name="ctl00_logoimage" descr="Danfoss Logo"/>
        <xdr:cNvPicPr>
          <a:picLocks noChangeAspect="1" noChangeArrowheads="1"/>
        </xdr:cNvPicPr>
      </xdr:nvPicPr>
      <xdr:blipFill>
        <a:blip r:embed="rId1"/>
        <a:srcRect/>
        <a:stretch>
          <a:fillRect/>
        </a:stretch>
      </xdr:blipFill>
      <xdr:spPr>
        <a:xfrm>
          <a:off x="2619375" y="46203235"/>
          <a:ext cx="0" cy="295275"/>
        </a:xfrm>
        <a:prstGeom prst="rect">
          <a:avLst/>
        </a:prstGeom>
        <a:noFill/>
        <a:ln w="9525">
          <a:noFill/>
          <a:miter lim="800000"/>
          <a:headEnd/>
          <a:tailEnd/>
        </a:ln>
      </xdr:spPr>
    </xdr:pic>
    <xdr:clientData/>
  </xdr:oneCellAnchor>
  <xdr:oneCellAnchor>
    <xdr:from>
      <xdr:col>1</xdr:col>
      <xdr:colOff>1933575</xdr:colOff>
      <xdr:row>253</xdr:row>
      <xdr:rowOff>0</xdr:rowOff>
    </xdr:from>
    <xdr:ext cx="0" cy="295275"/>
    <xdr:pic>
      <xdr:nvPicPr>
        <xdr:cNvPr id="3128" name="ctl00_logoimage" descr="Danfoss Logo"/>
        <xdr:cNvPicPr>
          <a:picLocks noChangeAspect="1" noChangeArrowheads="1"/>
        </xdr:cNvPicPr>
      </xdr:nvPicPr>
      <xdr:blipFill>
        <a:blip r:embed="rId1"/>
        <a:srcRect/>
        <a:stretch>
          <a:fillRect/>
        </a:stretch>
      </xdr:blipFill>
      <xdr:spPr>
        <a:xfrm>
          <a:off x="2619375" y="46879510"/>
          <a:ext cx="0" cy="295275"/>
        </a:xfrm>
        <a:prstGeom prst="rect">
          <a:avLst/>
        </a:prstGeom>
        <a:noFill/>
        <a:ln w="9525">
          <a:noFill/>
          <a:miter lim="800000"/>
          <a:headEnd/>
          <a:tailEnd/>
        </a:ln>
      </xdr:spPr>
    </xdr:pic>
    <xdr:clientData/>
  </xdr:oneCellAnchor>
  <xdr:oneCellAnchor>
    <xdr:from>
      <xdr:col>1</xdr:col>
      <xdr:colOff>1933575</xdr:colOff>
      <xdr:row>253</xdr:row>
      <xdr:rowOff>0</xdr:rowOff>
    </xdr:from>
    <xdr:ext cx="0" cy="295275"/>
    <xdr:pic>
      <xdr:nvPicPr>
        <xdr:cNvPr id="3129" name="ctl00_logoimage" descr="Danfoss Logo"/>
        <xdr:cNvPicPr>
          <a:picLocks noChangeAspect="1" noChangeArrowheads="1"/>
        </xdr:cNvPicPr>
      </xdr:nvPicPr>
      <xdr:blipFill>
        <a:blip r:embed="rId1"/>
        <a:srcRect/>
        <a:stretch>
          <a:fillRect/>
        </a:stretch>
      </xdr:blipFill>
      <xdr:spPr>
        <a:xfrm>
          <a:off x="2619375" y="46879510"/>
          <a:ext cx="0" cy="295275"/>
        </a:xfrm>
        <a:prstGeom prst="rect">
          <a:avLst/>
        </a:prstGeom>
        <a:noFill/>
        <a:ln w="9525">
          <a:noFill/>
          <a:miter lim="800000"/>
          <a:headEnd/>
          <a:tailEnd/>
        </a:ln>
      </xdr:spPr>
    </xdr:pic>
    <xdr:clientData/>
  </xdr:oneCellAnchor>
  <xdr:oneCellAnchor>
    <xdr:from>
      <xdr:col>1</xdr:col>
      <xdr:colOff>1933575</xdr:colOff>
      <xdr:row>253</xdr:row>
      <xdr:rowOff>0</xdr:rowOff>
    </xdr:from>
    <xdr:ext cx="0" cy="295275"/>
    <xdr:pic>
      <xdr:nvPicPr>
        <xdr:cNvPr id="3130" name="ctl00_logoimage" descr="Danfoss Logo"/>
        <xdr:cNvPicPr>
          <a:picLocks noChangeAspect="1" noChangeArrowheads="1"/>
        </xdr:cNvPicPr>
      </xdr:nvPicPr>
      <xdr:blipFill>
        <a:blip r:embed="rId1"/>
        <a:srcRect/>
        <a:stretch>
          <a:fillRect/>
        </a:stretch>
      </xdr:blipFill>
      <xdr:spPr>
        <a:xfrm>
          <a:off x="2619375" y="46879510"/>
          <a:ext cx="0" cy="295275"/>
        </a:xfrm>
        <a:prstGeom prst="rect">
          <a:avLst/>
        </a:prstGeom>
        <a:noFill/>
        <a:ln w="9525">
          <a:noFill/>
          <a:miter lim="800000"/>
          <a:headEnd/>
          <a:tailEnd/>
        </a:ln>
      </xdr:spPr>
    </xdr:pic>
    <xdr:clientData/>
  </xdr:oneCellAnchor>
  <xdr:oneCellAnchor>
    <xdr:from>
      <xdr:col>1</xdr:col>
      <xdr:colOff>1933575</xdr:colOff>
      <xdr:row>253</xdr:row>
      <xdr:rowOff>0</xdr:rowOff>
    </xdr:from>
    <xdr:ext cx="0" cy="295275"/>
    <xdr:pic>
      <xdr:nvPicPr>
        <xdr:cNvPr id="3131" name="ctl00_logoimage" descr="Danfoss Logo"/>
        <xdr:cNvPicPr>
          <a:picLocks noChangeAspect="1" noChangeArrowheads="1"/>
        </xdr:cNvPicPr>
      </xdr:nvPicPr>
      <xdr:blipFill>
        <a:blip r:embed="rId1"/>
        <a:srcRect/>
        <a:stretch>
          <a:fillRect/>
        </a:stretch>
      </xdr:blipFill>
      <xdr:spPr>
        <a:xfrm>
          <a:off x="2619375" y="46879510"/>
          <a:ext cx="0" cy="295275"/>
        </a:xfrm>
        <a:prstGeom prst="rect">
          <a:avLst/>
        </a:prstGeom>
        <a:noFill/>
        <a:ln w="9525">
          <a:noFill/>
          <a:miter lim="800000"/>
          <a:headEnd/>
          <a:tailEnd/>
        </a:ln>
      </xdr:spPr>
    </xdr:pic>
    <xdr:clientData/>
  </xdr:oneCellAnchor>
  <xdr:oneCellAnchor>
    <xdr:from>
      <xdr:col>1</xdr:col>
      <xdr:colOff>1933575</xdr:colOff>
      <xdr:row>253</xdr:row>
      <xdr:rowOff>9525</xdr:rowOff>
    </xdr:from>
    <xdr:ext cx="0" cy="295275"/>
    <xdr:pic>
      <xdr:nvPicPr>
        <xdr:cNvPr id="3132" name="ctl00_logoimage" descr="Danfoss Logo"/>
        <xdr:cNvPicPr>
          <a:picLocks noChangeAspect="1" noChangeArrowheads="1"/>
        </xdr:cNvPicPr>
      </xdr:nvPicPr>
      <xdr:blipFill>
        <a:blip r:embed="rId1"/>
        <a:srcRect/>
        <a:stretch>
          <a:fillRect/>
        </a:stretch>
      </xdr:blipFill>
      <xdr:spPr>
        <a:xfrm>
          <a:off x="2619375" y="46889035"/>
          <a:ext cx="0" cy="295275"/>
        </a:xfrm>
        <a:prstGeom prst="rect">
          <a:avLst/>
        </a:prstGeom>
        <a:noFill/>
        <a:ln w="9525">
          <a:noFill/>
          <a:miter lim="800000"/>
          <a:headEnd/>
          <a:tailEnd/>
        </a:ln>
      </xdr:spPr>
    </xdr:pic>
    <xdr:clientData/>
  </xdr:oneCellAnchor>
  <xdr:oneCellAnchor>
    <xdr:from>
      <xdr:col>1</xdr:col>
      <xdr:colOff>1933575</xdr:colOff>
      <xdr:row>253</xdr:row>
      <xdr:rowOff>9525</xdr:rowOff>
    </xdr:from>
    <xdr:ext cx="0" cy="295275"/>
    <xdr:pic>
      <xdr:nvPicPr>
        <xdr:cNvPr id="3133" name="ctl00_logoimage" descr="Danfoss Logo"/>
        <xdr:cNvPicPr>
          <a:picLocks noChangeAspect="1" noChangeArrowheads="1"/>
        </xdr:cNvPicPr>
      </xdr:nvPicPr>
      <xdr:blipFill>
        <a:blip r:embed="rId1"/>
        <a:srcRect/>
        <a:stretch>
          <a:fillRect/>
        </a:stretch>
      </xdr:blipFill>
      <xdr:spPr>
        <a:xfrm>
          <a:off x="2619375" y="46889035"/>
          <a:ext cx="0" cy="295275"/>
        </a:xfrm>
        <a:prstGeom prst="rect">
          <a:avLst/>
        </a:prstGeom>
        <a:noFill/>
        <a:ln w="9525">
          <a:noFill/>
          <a:miter lim="800000"/>
          <a:headEnd/>
          <a:tailEnd/>
        </a:ln>
      </xdr:spPr>
    </xdr:pic>
    <xdr:clientData/>
  </xdr:oneCellAnchor>
  <xdr:oneCellAnchor>
    <xdr:from>
      <xdr:col>1</xdr:col>
      <xdr:colOff>1933575</xdr:colOff>
      <xdr:row>253</xdr:row>
      <xdr:rowOff>9525</xdr:rowOff>
    </xdr:from>
    <xdr:ext cx="0" cy="295275"/>
    <xdr:pic>
      <xdr:nvPicPr>
        <xdr:cNvPr id="3134" name="ctl00_logoimage" descr="Danfoss Logo"/>
        <xdr:cNvPicPr>
          <a:picLocks noChangeAspect="1" noChangeArrowheads="1"/>
        </xdr:cNvPicPr>
      </xdr:nvPicPr>
      <xdr:blipFill>
        <a:blip r:embed="rId1"/>
        <a:srcRect/>
        <a:stretch>
          <a:fillRect/>
        </a:stretch>
      </xdr:blipFill>
      <xdr:spPr>
        <a:xfrm>
          <a:off x="2619375" y="46889035"/>
          <a:ext cx="0" cy="295275"/>
        </a:xfrm>
        <a:prstGeom prst="rect">
          <a:avLst/>
        </a:prstGeom>
        <a:noFill/>
        <a:ln w="9525">
          <a:noFill/>
          <a:miter lim="800000"/>
          <a:headEnd/>
          <a:tailEnd/>
        </a:ln>
      </xdr:spPr>
    </xdr:pic>
    <xdr:clientData/>
  </xdr:oneCellAnchor>
  <xdr:oneCellAnchor>
    <xdr:from>
      <xdr:col>1</xdr:col>
      <xdr:colOff>1933575</xdr:colOff>
      <xdr:row>253</xdr:row>
      <xdr:rowOff>9525</xdr:rowOff>
    </xdr:from>
    <xdr:ext cx="0" cy="295275"/>
    <xdr:pic>
      <xdr:nvPicPr>
        <xdr:cNvPr id="3135" name="ctl00_logoimage" descr="Danfoss Logo"/>
        <xdr:cNvPicPr>
          <a:picLocks noChangeAspect="1" noChangeArrowheads="1"/>
        </xdr:cNvPicPr>
      </xdr:nvPicPr>
      <xdr:blipFill>
        <a:blip r:embed="rId1"/>
        <a:srcRect/>
        <a:stretch>
          <a:fillRect/>
        </a:stretch>
      </xdr:blipFill>
      <xdr:spPr>
        <a:xfrm>
          <a:off x="2619375" y="46889035"/>
          <a:ext cx="0" cy="295275"/>
        </a:xfrm>
        <a:prstGeom prst="rect">
          <a:avLst/>
        </a:prstGeom>
        <a:noFill/>
        <a:ln w="9525">
          <a:noFill/>
          <a:miter lim="800000"/>
          <a:headEnd/>
          <a:tailEnd/>
        </a:ln>
      </xdr:spPr>
    </xdr:pic>
    <xdr:clientData/>
  </xdr:oneCellAnchor>
  <xdr:oneCellAnchor>
    <xdr:from>
      <xdr:col>1</xdr:col>
      <xdr:colOff>1933575</xdr:colOff>
      <xdr:row>254</xdr:row>
      <xdr:rowOff>9525</xdr:rowOff>
    </xdr:from>
    <xdr:ext cx="0" cy="295275"/>
    <xdr:pic>
      <xdr:nvPicPr>
        <xdr:cNvPr id="3136" name="ctl00_logoimage" descr="Danfoss Logo"/>
        <xdr:cNvPicPr>
          <a:picLocks noChangeAspect="1" noChangeArrowheads="1"/>
        </xdr:cNvPicPr>
      </xdr:nvPicPr>
      <xdr:blipFill>
        <a:blip r:embed="rId1"/>
        <a:srcRect/>
        <a:stretch>
          <a:fillRect/>
        </a:stretch>
      </xdr:blipFill>
      <xdr:spPr>
        <a:xfrm>
          <a:off x="2619375" y="47031910"/>
          <a:ext cx="0" cy="295275"/>
        </a:xfrm>
        <a:prstGeom prst="rect">
          <a:avLst/>
        </a:prstGeom>
        <a:noFill/>
        <a:ln w="9525">
          <a:noFill/>
          <a:miter lim="800000"/>
          <a:headEnd/>
          <a:tailEnd/>
        </a:ln>
      </xdr:spPr>
    </xdr:pic>
    <xdr:clientData/>
  </xdr:oneCellAnchor>
  <xdr:oneCellAnchor>
    <xdr:from>
      <xdr:col>1</xdr:col>
      <xdr:colOff>1933575</xdr:colOff>
      <xdr:row>254</xdr:row>
      <xdr:rowOff>9525</xdr:rowOff>
    </xdr:from>
    <xdr:ext cx="0" cy="295275"/>
    <xdr:pic>
      <xdr:nvPicPr>
        <xdr:cNvPr id="3137" name="ctl00_logoimage" descr="Danfoss Logo"/>
        <xdr:cNvPicPr>
          <a:picLocks noChangeAspect="1" noChangeArrowheads="1"/>
        </xdr:cNvPicPr>
      </xdr:nvPicPr>
      <xdr:blipFill>
        <a:blip r:embed="rId1"/>
        <a:srcRect/>
        <a:stretch>
          <a:fillRect/>
        </a:stretch>
      </xdr:blipFill>
      <xdr:spPr>
        <a:xfrm>
          <a:off x="2619375" y="47031910"/>
          <a:ext cx="0" cy="295275"/>
        </a:xfrm>
        <a:prstGeom prst="rect">
          <a:avLst/>
        </a:prstGeom>
        <a:noFill/>
        <a:ln w="9525">
          <a:noFill/>
          <a:miter lim="800000"/>
          <a:headEnd/>
          <a:tailEnd/>
        </a:ln>
      </xdr:spPr>
    </xdr:pic>
    <xdr:clientData/>
  </xdr:oneCellAnchor>
  <xdr:oneCellAnchor>
    <xdr:from>
      <xdr:col>1</xdr:col>
      <xdr:colOff>1933575</xdr:colOff>
      <xdr:row>254</xdr:row>
      <xdr:rowOff>9525</xdr:rowOff>
    </xdr:from>
    <xdr:ext cx="0" cy="295275"/>
    <xdr:pic>
      <xdr:nvPicPr>
        <xdr:cNvPr id="3138" name="ctl00_logoimage" descr="Danfoss Logo"/>
        <xdr:cNvPicPr>
          <a:picLocks noChangeAspect="1" noChangeArrowheads="1"/>
        </xdr:cNvPicPr>
      </xdr:nvPicPr>
      <xdr:blipFill>
        <a:blip r:embed="rId1"/>
        <a:srcRect/>
        <a:stretch>
          <a:fillRect/>
        </a:stretch>
      </xdr:blipFill>
      <xdr:spPr>
        <a:xfrm>
          <a:off x="2619375" y="47031910"/>
          <a:ext cx="0" cy="295275"/>
        </a:xfrm>
        <a:prstGeom prst="rect">
          <a:avLst/>
        </a:prstGeom>
        <a:noFill/>
        <a:ln w="9525">
          <a:noFill/>
          <a:miter lim="800000"/>
          <a:headEnd/>
          <a:tailEnd/>
        </a:ln>
      </xdr:spPr>
    </xdr:pic>
    <xdr:clientData/>
  </xdr:oneCellAnchor>
  <xdr:oneCellAnchor>
    <xdr:from>
      <xdr:col>1</xdr:col>
      <xdr:colOff>1933575</xdr:colOff>
      <xdr:row>254</xdr:row>
      <xdr:rowOff>9525</xdr:rowOff>
    </xdr:from>
    <xdr:ext cx="0" cy="295275"/>
    <xdr:pic>
      <xdr:nvPicPr>
        <xdr:cNvPr id="3139" name="ctl00_logoimage" descr="Danfoss Logo"/>
        <xdr:cNvPicPr>
          <a:picLocks noChangeAspect="1" noChangeArrowheads="1"/>
        </xdr:cNvPicPr>
      </xdr:nvPicPr>
      <xdr:blipFill>
        <a:blip r:embed="rId1"/>
        <a:srcRect/>
        <a:stretch>
          <a:fillRect/>
        </a:stretch>
      </xdr:blipFill>
      <xdr:spPr>
        <a:xfrm>
          <a:off x="2619375" y="47031910"/>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3140"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3141"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3142"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54</xdr:row>
      <xdr:rowOff>9525</xdr:rowOff>
    </xdr:from>
    <xdr:ext cx="0" cy="295275"/>
    <xdr:pic>
      <xdr:nvPicPr>
        <xdr:cNvPr id="3143" name="ctl00_logoimage" descr="Danfoss Logo"/>
        <xdr:cNvPicPr>
          <a:picLocks noChangeAspect="1" noChangeArrowheads="1"/>
        </xdr:cNvPicPr>
      </xdr:nvPicPr>
      <xdr:blipFill>
        <a:blip r:embed="rId1"/>
        <a:srcRect/>
        <a:stretch>
          <a:fillRect/>
        </a:stretch>
      </xdr:blipFill>
      <xdr:spPr>
        <a:xfrm>
          <a:off x="2619375" y="8162925"/>
          <a:ext cx="0" cy="295275"/>
        </a:xfrm>
        <a:prstGeom prst="rect">
          <a:avLst/>
        </a:prstGeom>
        <a:noFill/>
        <a:ln w="9525">
          <a:noFill/>
          <a:miter lim="800000"/>
          <a:headEnd/>
          <a:tailEnd/>
        </a:ln>
      </xdr:spPr>
    </xdr:pic>
    <xdr:clientData/>
  </xdr:oneCellAnchor>
  <xdr:oneCellAnchor>
    <xdr:from>
      <xdr:col>1</xdr:col>
      <xdr:colOff>1933575</xdr:colOff>
      <xdr:row>255</xdr:row>
      <xdr:rowOff>9525</xdr:rowOff>
    </xdr:from>
    <xdr:ext cx="0" cy="295275"/>
    <xdr:pic>
      <xdr:nvPicPr>
        <xdr:cNvPr id="3144" name="ctl00_logoimage" descr="Danfoss Logo"/>
        <xdr:cNvPicPr>
          <a:picLocks noChangeAspect="1" noChangeArrowheads="1"/>
        </xdr:cNvPicPr>
      </xdr:nvPicPr>
      <xdr:blipFill>
        <a:blip r:embed="rId1"/>
        <a:srcRect/>
        <a:stretch>
          <a:fillRect/>
        </a:stretch>
      </xdr:blipFill>
      <xdr:spPr>
        <a:xfrm>
          <a:off x="2619375" y="47174785"/>
          <a:ext cx="0" cy="295275"/>
        </a:xfrm>
        <a:prstGeom prst="rect">
          <a:avLst/>
        </a:prstGeom>
        <a:noFill/>
        <a:ln w="9525">
          <a:noFill/>
          <a:miter lim="800000"/>
          <a:headEnd/>
          <a:tailEnd/>
        </a:ln>
      </xdr:spPr>
    </xdr:pic>
    <xdr:clientData/>
  </xdr:oneCellAnchor>
  <xdr:oneCellAnchor>
    <xdr:from>
      <xdr:col>1</xdr:col>
      <xdr:colOff>1933575</xdr:colOff>
      <xdr:row>255</xdr:row>
      <xdr:rowOff>9525</xdr:rowOff>
    </xdr:from>
    <xdr:ext cx="0" cy="295275"/>
    <xdr:pic>
      <xdr:nvPicPr>
        <xdr:cNvPr id="3145" name="ctl00_logoimage" descr="Danfoss Logo"/>
        <xdr:cNvPicPr>
          <a:picLocks noChangeAspect="1" noChangeArrowheads="1"/>
        </xdr:cNvPicPr>
      </xdr:nvPicPr>
      <xdr:blipFill>
        <a:blip r:embed="rId1"/>
        <a:srcRect/>
        <a:stretch>
          <a:fillRect/>
        </a:stretch>
      </xdr:blipFill>
      <xdr:spPr>
        <a:xfrm>
          <a:off x="2619375" y="47174785"/>
          <a:ext cx="0" cy="295275"/>
        </a:xfrm>
        <a:prstGeom prst="rect">
          <a:avLst/>
        </a:prstGeom>
        <a:noFill/>
        <a:ln w="9525">
          <a:noFill/>
          <a:miter lim="800000"/>
          <a:headEnd/>
          <a:tailEnd/>
        </a:ln>
      </xdr:spPr>
    </xdr:pic>
    <xdr:clientData/>
  </xdr:oneCellAnchor>
  <xdr:oneCellAnchor>
    <xdr:from>
      <xdr:col>1</xdr:col>
      <xdr:colOff>1933575</xdr:colOff>
      <xdr:row>255</xdr:row>
      <xdr:rowOff>9525</xdr:rowOff>
    </xdr:from>
    <xdr:ext cx="0" cy="295275"/>
    <xdr:pic>
      <xdr:nvPicPr>
        <xdr:cNvPr id="3146" name="ctl00_logoimage" descr="Danfoss Logo"/>
        <xdr:cNvPicPr>
          <a:picLocks noChangeAspect="1" noChangeArrowheads="1"/>
        </xdr:cNvPicPr>
      </xdr:nvPicPr>
      <xdr:blipFill>
        <a:blip r:embed="rId1"/>
        <a:srcRect/>
        <a:stretch>
          <a:fillRect/>
        </a:stretch>
      </xdr:blipFill>
      <xdr:spPr>
        <a:xfrm>
          <a:off x="2619375" y="47174785"/>
          <a:ext cx="0" cy="295275"/>
        </a:xfrm>
        <a:prstGeom prst="rect">
          <a:avLst/>
        </a:prstGeom>
        <a:noFill/>
        <a:ln w="9525">
          <a:noFill/>
          <a:miter lim="800000"/>
          <a:headEnd/>
          <a:tailEnd/>
        </a:ln>
      </xdr:spPr>
    </xdr:pic>
    <xdr:clientData/>
  </xdr:oneCellAnchor>
  <xdr:oneCellAnchor>
    <xdr:from>
      <xdr:col>1</xdr:col>
      <xdr:colOff>1933575</xdr:colOff>
      <xdr:row>255</xdr:row>
      <xdr:rowOff>9525</xdr:rowOff>
    </xdr:from>
    <xdr:ext cx="0" cy="295275"/>
    <xdr:pic>
      <xdr:nvPicPr>
        <xdr:cNvPr id="3147" name="ctl00_logoimage" descr="Danfoss Logo"/>
        <xdr:cNvPicPr>
          <a:picLocks noChangeAspect="1" noChangeArrowheads="1"/>
        </xdr:cNvPicPr>
      </xdr:nvPicPr>
      <xdr:blipFill>
        <a:blip r:embed="rId1"/>
        <a:srcRect/>
        <a:stretch>
          <a:fillRect/>
        </a:stretch>
      </xdr:blipFill>
      <xdr:spPr>
        <a:xfrm>
          <a:off x="2619375" y="47174785"/>
          <a:ext cx="0" cy="295275"/>
        </a:xfrm>
        <a:prstGeom prst="rect">
          <a:avLst/>
        </a:prstGeom>
        <a:noFill/>
        <a:ln w="9525">
          <a:noFill/>
          <a:miter lim="800000"/>
          <a:headEnd/>
          <a:tailEnd/>
        </a:ln>
      </xdr:spPr>
    </xdr:pic>
    <xdr:clientData/>
  </xdr:oneCellAnchor>
  <xdr:oneCellAnchor>
    <xdr:from>
      <xdr:col>1</xdr:col>
      <xdr:colOff>1933575</xdr:colOff>
      <xdr:row>255</xdr:row>
      <xdr:rowOff>9525</xdr:rowOff>
    </xdr:from>
    <xdr:ext cx="0" cy="295275"/>
    <xdr:pic>
      <xdr:nvPicPr>
        <xdr:cNvPr id="3148" name="ctl00_logoimage" descr="Danfoss Logo"/>
        <xdr:cNvPicPr>
          <a:picLocks noChangeAspect="1" noChangeArrowheads="1"/>
        </xdr:cNvPicPr>
      </xdr:nvPicPr>
      <xdr:blipFill>
        <a:blip r:embed="rId1"/>
        <a:srcRect/>
        <a:stretch>
          <a:fillRect/>
        </a:stretch>
      </xdr:blipFill>
      <xdr:spPr>
        <a:xfrm>
          <a:off x="2619375" y="47174785"/>
          <a:ext cx="0" cy="295275"/>
        </a:xfrm>
        <a:prstGeom prst="rect">
          <a:avLst/>
        </a:prstGeom>
        <a:noFill/>
        <a:ln w="9525">
          <a:noFill/>
          <a:miter lim="800000"/>
          <a:headEnd/>
          <a:tailEnd/>
        </a:ln>
      </xdr:spPr>
    </xdr:pic>
    <xdr:clientData/>
  </xdr:oneCellAnchor>
  <xdr:oneCellAnchor>
    <xdr:from>
      <xdr:col>1</xdr:col>
      <xdr:colOff>1933575</xdr:colOff>
      <xdr:row>255</xdr:row>
      <xdr:rowOff>9525</xdr:rowOff>
    </xdr:from>
    <xdr:ext cx="0" cy="295275"/>
    <xdr:pic>
      <xdr:nvPicPr>
        <xdr:cNvPr id="3149" name="ctl00_logoimage" descr="Danfoss Logo"/>
        <xdr:cNvPicPr>
          <a:picLocks noChangeAspect="1" noChangeArrowheads="1"/>
        </xdr:cNvPicPr>
      </xdr:nvPicPr>
      <xdr:blipFill>
        <a:blip r:embed="rId1"/>
        <a:srcRect/>
        <a:stretch>
          <a:fillRect/>
        </a:stretch>
      </xdr:blipFill>
      <xdr:spPr>
        <a:xfrm>
          <a:off x="2619375" y="47174785"/>
          <a:ext cx="0" cy="295275"/>
        </a:xfrm>
        <a:prstGeom prst="rect">
          <a:avLst/>
        </a:prstGeom>
        <a:noFill/>
        <a:ln w="9525">
          <a:noFill/>
          <a:miter lim="800000"/>
          <a:headEnd/>
          <a:tailEnd/>
        </a:ln>
      </xdr:spPr>
    </xdr:pic>
    <xdr:clientData/>
  </xdr:oneCellAnchor>
  <xdr:oneCellAnchor>
    <xdr:from>
      <xdr:col>1</xdr:col>
      <xdr:colOff>1933575</xdr:colOff>
      <xdr:row>255</xdr:row>
      <xdr:rowOff>9525</xdr:rowOff>
    </xdr:from>
    <xdr:ext cx="0" cy="295275"/>
    <xdr:pic>
      <xdr:nvPicPr>
        <xdr:cNvPr id="3150" name="ctl00_logoimage" descr="Danfoss Logo"/>
        <xdr:cNvPicPr>
          <a:picLocks noChangeAspect="1" noChangeArrowheads="1"/>
        </xdr:cNvPicPr>
      </xdr:nvPicPr>
      <xdr:blipFill>
        <a:blip r:embed="rId1"/>
        <a:srcRect/>
        <a:stretch>
          <a:fillRect/>
        </a:stretch>
      </xdr:blipFill>
      <xdr:spPr>
        <a:xfrm>
          <a:off x="2619375" y="47174785"/>
          <a:ext cx="0" cy="295275"/>
        </a:xfrm>
        <a:prstGeom prst="rect">
          <a:avLst/>
        </a:prstGeom>
        <a:noFill/>
        <a:ln w="9525">
          <a:noFill/>
          <a:miter lim="800000"/>
          <a:headEnd/>
          <a:tailEnd/>
        </a:ln>
      </xdr:spPr>
    </xdr:pic>
    <xdr:clientData/>
  </xdr:oneCellAnchor>
  <xdr:oneCellAnchor>
    <xdr:from>
      <xdr:col>1</xdr:col>
      <xdr:colOff>1933575</xdr:colOff>
      <xdr:row>255</xdr:row>
      <xdr:rowOff>9525</xdr:rowOff>
    </xdr:from>
    <xdr:ext cx="0" cy="295275"/>
    <xdr:pic>
      <xdr:nvPicPr>
        <xdr:cNvPr id="3151" name="ctl00_logoimage" descr="Danfoss Logo"/>
        <xdr:cNvPicPr>
          <a:picLocks noChangeAspect="1" noChangeArrowheads="1"/>
        </xdr:cNvPicPr>
      </xdr:nvPicPr>
      <xdr:blipFill>
        <a:blip r:embed="rId1"/>
        <a:srcRect/>
        <a:stretch>
          <a:fillRect/>
        </a:stretch>
      </xdr:blipFill>
      <xdr:spPr>
        <a:xfrm>
          <a:off x="2619375" y="47174785"/>
          <a:ext cx="0" cy="295275"/>
        </a:xfrm>
        <a:prstGeom prst="rect">
          <a:avLst/>
        </a:prstGeom>
        <a:noFill/>
        <a:ln w="9525">
          <a:noFill/>
          <a:miter lim="800000"/>
          <a:headEnd/>
          <a:tailEnd/>
        </a:ln>
      </xdr:spPr>
    </xdr:pic>
    <xdr:clientData/>
  </xdr:oneCellAnchor>
  <xdr:oneCellAnchor>
    <xdr:from>
      <xdr:col>1</xdr:col>
      <xdr:colOff>1933575</xdr:colOff>
      <xdr:row>256</xdr:row>
      <xdr:rowOff>9525</xdr:rowOff>
    </xdr:from>
    <xdr:ext cx="0" cy="295275"/>
    <xdr:pic>
      <xdr:nvPicPr>
        <xdr:cNvPr id="3152" name="ctl00_logoimage" descr="Danfoss Logo"/>
        <xdr:cNvPicPr>
          <a:picLocks noChangeAspect="1" noChangeArrowheads="1"/>
        </xdr:cNvPicPr>
      </xdr:nvPicPr>
      <xdr:blipFill>
        <a:blip r:embed="rId1"/>
        <a:srcRect/>
        <a:stretch>
          <a:fillRect/>
        </a:stretch>
      </xdr:blipFill>
      <xdr:spPr>
        <a:xfrm>
          <a:off x="2619375" y="47317660"/>
          <a:ext cx="0" cy="295275"/>
        </a:xfrm>
        <a:prstGeom prst="rect">
          <a:avLst/>
        </a:prstGeom>
        <a:noFill/>
        <a:ln w="9525">
          <a:noFill/>
          <a:miter lim="800000"/>
          <a:headEnd/>
          <a:tailEnd/>
        </a:ln>
      </xdr:spPr>
    </xdr:pic>
    <xdr:clientData/>
  </xdr:oneCellAnchor>
  <xdr:oneCellAnchor>
    <xdr:from>
      <xdr:col>1</xdr:col>
      <xdr:colOff>1933575</xdr:colOff>
      <xdr:row>256</xdr:row>
      <xdr:rowOff>9525</xdr:rowOff>
    </xdr:from>
    <xdr:ext cx="0" cy="295275"/>
    <xdr:pic>
      <xdr:nvPicPr>
        <xdr:cNvPr id="3153" name="ctl00_logoimage" descr="Danfoss Logo"/>
        <xdr:cNvPicPr>
          <a:picLocks noChangeAspect="1" noChangeArrowheads="1"/>
        </xdr:cNvPicPr>
      </xdr:nvPicPr>
      <xdr:blipFill>
        <a:blip r:embed="rId1"/>
        <a:srcRect/>
        <a:stretch>
          <a:fillRect/>
        </a:stretch>
      </xdr:blipFill>
      <xdr:spPr>
        <a:xfrm>
          <a:off x="2619375" y="47317660"/>
          <a:ext cx="0" cy="295275"/>
        </a:xfrm>
        <a:prstGeom prst="rect">
          <a:avLst/>
        </a:prstGeom>
        <a:noFill/>
        <a:ln w="9525">
          <a:noFill/>
          <a:miter lim="800000"/>
          <a:headEnd/>
          <a:tailEnd/>
        </a:ln>
      </xdr:spPr>
    </xdr:pic>
    <xdr:clientData/>
  </xdr:oneCellAnchor>
  <xdr:oneCellAnchor>
    <xdr:from>
      <xdr:col>1</xdr:col>
      <xdr:colOff>1933575</xdr:colOff>
      <xdr:row>256</xdr:row>
      <xdr:rowOff>9525</xdr:rowOff>
    </xdr:from>
    <xdr:ext cx="0" cy="295275"/>
    <xdr:pic>
      <xdr:nvPicPr>
        <xdr:cNvPr id="3154" name="ctl00_logoimage" descr="Danfoss Logo"/>
        <xdr:cNvPicPr>
          <a:picLocks noChangeAspect="1" noChangeArrowheads="1"/>
        </xdr:cNvPicPr>
      </xdr:nvPicPr>
      <xdr:blipFill>
        <a:blip r:embed="rId1"/>
        <a:srcRect/>
        <a:stretch>
          <a:fillRect/>
        </a:stretch>
      </xdr:blipFill>
      <xdr:spPr>
        <a:xfrm>
          <a:off x="2619375" y="47317660"/>
          <a:ext cx="0" cy="295275"/>
        </a:xfrm>
        <a:prstGeom prst="rect">
          <a:avLst/>
        </a:prstGeom>
        <a:noFill/>
        <a:ln w="9525">
          <a:noFill/>
          <a:miter lim="800000"/>
          <a:headEnd/>
          <a:tailEnd/>
        </a:ln>
      </xdr:spPr>
    </xdr:pic>
    <xdr:clientData/>
  </xdr:oneCellAnchor>
  <xdr:oneCellAnchor>
    <xdr:from>
      <xdr:col>1</xdr:col>
      <xdr:colOff>1933575</xdr:colOff>
      <xdr:row>256</xdr:row>
      <xdr:rowOff>9525</xdr:rowOff>
    </xdr:from>
    <xdr:ext cx="0" cy="295275"/>
    <xdr:pic>
      <xdr:nvPicPr>
        <xdr:cNvPr id="3155" name="ctl00_logoimage" descr="Danfoss Logo"/>
        <xdr:cNvPicPr>
          <a:picLocks noChangeAspect="1" noChangeArrowheads="1"/>
        </xdr:cNvPicPr>
      </xdr:nvPicPr>
      <xdr:blipFill>
        <a:blip r:embed="rId1"/>
        <a:srcRect/>
        <a:stretch>
          <a:fillRect/>
        </a:stretch>
      </xdr:blipFill>
      <xdr:spPr>
        <a:xfrm>
          <a:off x="2619375" y="47317660"/>
          <a:ext cx="0" cy="295275"/>
        </a:xfrm>
        <a:prstGeom prst="rect">
          <a:avLst/>
        </a:prstGeom>
        <a:noFill/>
        <a:ln w="9525">
          <a:noFill/>
          <a:miter lim="800000"/>
          <a:headEnd/>
          <a:tailEnd/>
        </a:ln>
      </xdr:spPr>
    </xdr:pic>
    <xdr:clientData/>
  </xdr:oneCellAnchor>
  <xdr:oneCellAnchor>
    <xdr:from>
      <xdr:col>1</xdr:col>
      <xdr:colOff>1933575</xdr:colOff>
      <xdr:row>256</xdr:row>
      <xdr:rowOff>9525</xdr:rowOff>
    </xdr:from>
    <xdr:ext cx="0" cy="295275"/>
    <xdr:pic>
      <xdr:nvPicPr>
        <xdr:cNvPr id="3156" name="ctl00_logoimage" descr="Danfoss Logo"/>
        <xdr:cNvPicPr>
          <a:picLocks noChangeAspect="1" noChangeArrowheads="1"/>
        </xdr:cNvPicPr>
      </xdr:nvPicPr>
      <xdr:blipFill>
        <a:blip r:embed="rId1"/>
        <a:srcRect/>
        <a:stretch>
          <a:fillRect/>
        </a:stretch>
      </xdr:blipFill>
      <xdr:spPr>
        <a:xfrm>
          <a:off x="2619375" y="47317660"/>
          <a:ext cx="0" cy="295275"/>
        </a:xfrm>
        <a:prstGeom prst="rect">
          <a:avLst/>
        </a:prstGeom>
        <a:noFill/>
        <a:ln w="9525">
          <a:noFill/>
          <a:miter lim="800000"/>
          <a:headEnd/>
          <a:tailEnd/>
        </a:ln>
      </xdr:spPr>
    </xdr:pic>
    <xdr:clientData/>
  </xdr:oneCellAnchor>
  <xdr:oneCellAnchor>
    <xdr:from>
      <xdr:col>1</xdr:col>
      <xdr:colOff>1933575</xdr:colOff>
      <xdr:row>256</xdr:row>
      <xdr:rowOff>9525</xdr:rowOff>
    </xdr:from>
    <xdr:ext cx="0" cy="295275"/>
    <xdr:pic>
      <xdr:nvPicPr>
        <xdr:cNvPr id="3157" name="ctl00_logoimage" descr="Danfoss Logo"/>
        <xdr:cNvPicPr>
          <a:picLocks noChangeAspect="1" noChangeArrowheads="1"/>
        </xdr:cNvPicPr>
      </xdr:nvPicPr>
      <xdr:blipFill>
        <a:blip r:embed="rId1"/>
        <a:srcRect/>
        <a:stretch>
          <a:fillRect/>
        </a:stretch>
      </xdr:blipFill>
      <xdr:spPr>
        <a:xfrm>
          <a:off x="2619375" y="47317660"/>
          <a:ext cx="0" cy="295275"/>
        </a:xfrm>
        <a:prstGeom prst="rect">
          <a:avLst/>
        </a:prstGeom>
        <a:noFill/>
        <a:ln w="9525">
          <a:noFill/>
          <a:miter lim="800000"/>
          <a:headEnd/>
          <a:tailEnd/>
        </a:ln>
      </xdr:spPr>
    </xdr:pic>
    <xdr:clientData/>
  </xdr:oneCellAnchor>
  <xdr:oneCellAnchor>
    <xdr:from>
      <xdr:col>1</xdr:col>
      <xdr:colOff>1933575</xdr:colOff>
      <xdr:row>256</xdr:row>
      <xdr:rowOff>9525</xdr:rowOff>
    </xdr:from>
    <xdr:ext cx="0" cy="295275"/>
    <xdr:pic>
      <xdr:nvPicPr>
        <xdr:cNvPr id="3158" name="ctl00_logoimage" descr="Danfoss Logo"/>
        <xdr:cNvPicPr>
          <a:picLocks noChangeAspect="1" noChangeArrowheads="1"/>
        </xdr:cNvPicPr>
      </xdr:nvPicPr>
      <xdr:blipFill>
        <a:blip r:embed="rId1"/>
        <a:srcRect/>
        <a:stretch>
          <a:fillRect/>
        </a:stretch>
      </xdr:blipFill>
      <xdr:spPr>
        <a:xfrm>
          <a:off x="2619375" y="47317660"/>
          <a:ext cx="0" cy="295275"/>
        </a:xfrm>
        <a:prstGeom prst="rect">
          <a:avLst/>
        </a:prstGeom>
        <a:noFill/>
        <a:ln w="9525">
          <a:noFill/>
          <a:miter lim="800000"/>
          <a:headEnd/>
          <a:tailEnd/>
        </a:ln>
      </xdr:spPr>
    </xdr:pic>
    <xdr:clientData/>
  </xdr:oneCellAnchor>
  <xdr:oneCellAnchor>
    <xdr:from>
      <xdr:col>1</xdr:col>
      <xdr:colOff>1933575</xdr:colOff>
      <xdr:row>256</xdr:row>
      <xdr:rowOff>9525</xdr:rowOff>
    </xdr:from>
    <xdr:ext cx="0" cy="295275"/>
    <xdr:pic>
      <xdr:nvPicPr>
        <xdr:cNvPr id="3159" name="ctl00_logoimage" descr="Danfoss Logo"/>
        <xdr:cNvPicPr>
          <a:picLocks noChangeAspect="1" noChangeArrowheads="1"/>
        </xdr:cNvPicPr>
      </xdr:nvPicPr>
      <xdr:blipFill>
        <a:blip r:embed="rId1"/>
        <a:srcRect/>
        <a:stretch>
          <a:fillRect/>
        </a:stretch>
      </xdr:blipFill>
      <xdr:spPr>
        <a:xfrm>
          <a:off x="2619375" y="47317660"/>
          <a:ext cx="0" cy="295275"/>
        </a:xfrm>
        <a:prstGeom prst="rect">
          <a:avLst/>
        </a:prstGeom>
        <a:noFill/>
        <a:ln w="9525">
          <a:noFill/>
          <a:miter lim="800000"/>
          <a:headEnd/>
          <a:tailEnd/>
        </a:ln>
      </xdr:spPr>
    </xdr:pic>
    <xdr:clientData/>
  </xdr:oneCellAnchor>
  <xdr:oneCellAnchor>
    <xdr:from>
      <xdr:col>1</xdr:col>
      <xdr:colOff>1933575</xdr:colOff>
      <xdr:row>257</xdr:row>
      <xdr:rowOff>9525</xdr:rowOff>
    </xdr:from>
    <xdr:ext cx="0" cy="295275"/>
    <xdr:pic>
      <xdr:nvPicPr>
        <xdr:cNvPr id="3160" name="ctl00_logoimage" descr="Danfoss Logo"/>
        <xdr:cNvPicPr>
          <a:picLocks noChangeAspect="1" noChangeArrowheads="1"/>
        </xdr:cNvPicPr>
      </xdr:nvPicPr>
      <xdr:blipFill>
        <a:blip r:embed="rId1"/>
        <a:srcRect/>
        <a:stretch>
          <a:fillRect/>
        </a:stretch>
      </xdr:blipFill>
      <xdr:spPr>
        <a:xfrm>
          <a:off x="2619375" y="47460535"/>
          <a:ext cx="0" cy="295275"/>
        </a:xfrm>
        <a:prstGeom prst="rect">
          <a:avLst/>
        </a:prstGeom>
        <a:noFill/>
        <a:ln w="9525">
          <a:noFill/>
          <a:miter lim="800000"/>
          <a:headEnd/>
          <a:tailEnd/>
        </a:ln>
      </xdr:spPr>
    </xdr:pic>
    <xdr:clientData/>
  </xdr:oneCellAnchor>
  <xdr:oneCellAnchor>
    <xdr:from>
      <xdr:col>1</xdr:col>
      <xdr:colOff>1933575</xdr:colOff>
      <xdr:row>257</xdr:row>
      <xdr:rowOff>9525</xdr:rowOff>
    </xdr:from>
    <xdr:ext cx="0" cy="295275"/>
    <xdr:pic>
      <xdr:nvPicPr>
        <xdr:cNvPr id="3161" name="ctl00_logoimage" descr="Danfoss Logo"/>
        <xdr:cNvPicPr>
          <a:picLocks noChangeAspect="1" noChangeArrowheads="1"/>
        </xdr:cNvPicPr>
      </xdr:nvPicPr>
      <xdr:blipFill>
        <a:blip r:embed="rId1"/>
        <a:srcRect/>
        <a:stretch>
          <a:fillRect/>
        </a:stretch>
      </xdr:blipFill>
      <xdr:spPr>
        <a:xfrm>
          <a:off x="2619375" y="47460535"/>
          <a:ext cx="0" cy="295275"/>
        </a:xfrm>
        <a:prstGeom prst="rect">
          <a:avLst/>
        </a:prstGeom>
        <a:noFill/>
        <a:ln w="9525">
          <a:noFill/>
          <a:miter lim="800000"/>
          <a:headEnd/>
          <a:tailEnd/>
        </a:ln>
      </xdr:spPr>
    </xdr:pic>
    <xdr:clientData/>
  </xdr:oneCellAnchor>
  <xdr:oneCellAnchor>
    <xdr:from>
      <xdr:col>1</xdr:col>
      <xdr:colOff>1933575</xdr:colOff>
      <xdr:row>257</xdr:row>
      <xdr:rowOff>9525</xdr:rowOff>
    </xdr:from>
    <xdr:ext cx="0" cy="295275"/>
    <xdr:pic>
      <xdr:nvPicPr>
        <xdr:cNvPr id="3162" name="ctl00_logoimage" descr="Danfoss Logo"/>
        <xdr:cNvPicPr>
          <a:picLocks noChangeAspect="1" noChangeArrowheads="1"/>
        </xdr:cNvPicPr>
      </xdr:nvPicPr>
      <xdr:blipFill>
        <a:blip r:embed="rId1"/>
        <a:srcRect/>
        <a:stretch>
          <a:fillRect/>
        </a:stretch>
      </xdr:blipFill>
      <xdr:spPr>
        <a:xfrm>
          <a:off x="2619375" y="47460535"/>
          <a:ext cx="0" cy="295275"/>
        </a:xfrm>
        <a:prstGeom prst="rect">
          <a:avLst/>
        </a:prstGeom>
        <a:noFill/>
        <a:ln w="9525">
          <a:noFill/>
          <a:miter lim="800000"/>
          <a:headEnd/>
          <a:tailEnd/>
        </a:ln>
      </xdr:spPr>
    </xdr:pic>
    <xdr:clientData/>
  </xdr:oneCellAnchor>
  <xdr:oneCellAnchor>
    <xdr:from>
      <xdr:col>1</xdr:col>
      <xdr:colOff>1933575</xdr:colOff>
      <xdr:row>257</xdr:row>
      <xdr:rowOff>9525</xdr:rowOff>
    </xdr:from>
    <xdr:ext cx="0" cy="295275"/>
    <xdr:pic>
      <xdr:nvPicPr>
        <xdr:cNvPr id="3163" name="ctl00_logoimage" descr="Danfoss Logo"/>
        <xdr:cNvPicPr>
          <a:picLocks noChangeAspect="1" noChangeArrowheads="1"/>
        </xdr:cNvPicPr>
      </xdr:nvPicPr>
      <xdr:blipFill>
        <a:blip r:embed="rId1"/>
        <a:srcRect/>
        <a:stretch>
          <a:fillRect/>
        </a:stretch>
      </xdr:blipFill>
      <xdr:spPr>
        <a:xfrm>
          <a:off x="2619375" y="47460535"/>
          <a:ext cx="0" cy="295275"/>
        </a:xfrm>
        <a:prstGeom prst="rect">
          <a:avLst/>
        </a:prstGeom>
        <a:noFill/>
        <a:ln w="9525">
          <a:noFill/>
          <a:miter lim="800000"/>
          <a:headEnd/>
          <a:tailEnd/>
        </a:ln>
      </xdr:spPr>
    </xdr:pic>
    <xdr:clientData/>
  </xdr:oneCellAnchor>
  <xdr:oneCellAnchor>
    <xdr:from>
      <xdr:col>1</xdr:col>
      <xdr:colOff>1933575</xdr:colOff>
      <xdr:row>257</xdr:row>
      <xdr:rowOff>9525</xdr:rowOff>
    </xdr:from>
    <xdr:ext cx="0" cy="295275"/>
    <xdr:pic>
      <xdr:nvPicPr>
        <xdr:cNvPr id="3164" name="ctl00_logoimage" descr="Danfoss Logo"/>
        <xdr:cNvPicPr>
          <a:picLocks noChangeAspect="1" noChangeArrowheads="1"/>
        </xdr:cNvPicPr>
      </xdr:nvPicPr>
      <xdr:blipFill>
        <a:blip r:embed="rId1"/>
        <a:srcRect/>
        <a:stretch>
          <a:fillRect/>
        </a:stretch>
      </xdr:blipFill>
      <xdr:spPr>
        <a:xfrm>
          <a:off x="2619375" y="47460535"/>
          <a:ext cx="0" cy="295275"/>
        </a:xfrm>
        <a:prstGeom prst="rect">
          <a:avLst/>
        </a:prstGeom>
        <a:noFill/>
        <a:ln w="9525">
          <a:noFill/>
          <a:miter lim="800000"/>
          <a:headEnd/>
          <a:tailEnd/>
        </a:ln>
      </xdr:spPr>
    </xdr:pic>
    <xdr:clientData/>
  </xdr:oneCellAnchor>
  <xdr:oneCellAnchor>
    <xdr:from>
      <xdr:col>1</xdr:col>
      <xdr:colOff>1933575</xdr:colOff>
      <xdr:row>257</xdr:row>
      <xdr:rowOff>9525</xdr:rowOff>
    </xdr:from>
    <xdr:ext cx="0" cy="295275"/>
    <xdr:pic>
      <xdr:nvPicPr>
        <xdr:cNvPr id="3165" name="ctl00_logoimage" descr="Danfoss Logo"/>
        <xdr:cNvPicPr>
          <a:picLocks noChangeAspect="1" noChangeArrowheads="1"/>
        </xdr:cNvPicPr>
      </xdr:nvPicPr>
      <xdr:blipFill>
        <a:blip r:embed="rId1"/>
        <a:srcRect/>
        <a:stretch>
          <a:fillRect/>
        </a:stretch>
      </xdr:blipFill>
      <xdr:spPr>
        <a:xfrm>
          <a:off x="2619375" y="47460535"/>
          <a:ext cx="0" cy="295275"/>
        </a:xfrm>
        <a:prstGeom prst="rect">
          <a:avLst/>
        </a:prstGeom>
        <a:noFill/>
        <a:ln w="9525">
          <a:noFill/>
          <a:miter lim="800000"/>
          <a:headEnd/>
          <a:tailEnd/>
        </a:ln>
      </xdr:spPr>
    </xdr:pic>
    <xdr:clientData/>
  </xdr:oneCellAnchor>
  <xdr:oneCellAnchor>
    <xdr:from>
      <xdr:col>1</xdr:col>
      <xdr:colOff>1933575</xdr:colOff>
      <xdr:row>257</xdr:row>
      <xdr:rowOff>9525</xdr:rowOff>
    </xdr:from>
    <xdr:ext cx="0" cy="295275"/>
    <xdr:pic>
      <xdr:nvPicPr>
        <xdr:cNvPr id="3166" name="ctl00_logoimage" descr="Danfoss Logo"/>
        <xdr:cNvPicPr>
          <a:picLocks noChangeAspect="1" noChangeArrowheads="1"/>
        </xdr:cNvPicPr>
      </xdr:nvPicPr>
      <xdr:blipFill>
        <a:blip r:embed="rId1"/>
        <a:srcRect/>
        <a:stretch>
          <a:fillRect/>
        </a:stretch>
      </xdr:blipFill>
      <xdr:spPr>
        <a:xfrm>
          <a:off x="2619375" y="47460535"/>
          <a:ext cx="0" cy="295275"/>
        </a:xfrm>
        <a:prstGeom prst="rect">
          <a:avLst/>
        </a:prstGeom>
        <a:noFill/>
        <a:ln w="9525">
          <a:noFill/>
          <a:miter lim="800000"/>
          <a:headEnd/>
          <a:tailEnd/>
        </a:ln>
      </xdr:spPr>
    </xdr:pic>
    <xdr:clientData/>
  </xdr:oneCellAnchor>
  <xdr:oneCellAnchor>
    <xdr:from>
      <xdr:col>1</xdr:col>
      <xdr:colOff>1933575</xdr:colOff>
      <xdr:row>257</xdr:row>
      <xdr:rowOff>9525</xdr:rowOff>
    </xdr:from>
    <xdr:ext cx="0" cy="295275"/>
    <xdr:pic>
      <xdr:nvPicPr>
        <xdr:cNvPr id="3167" name="ctl00_logoimage" descr="Danfoss Logo"/>
        <xdr:cNvPicPr>
          <a:picLocks noChangeAspect="1" noChangeArrowheads="1"/>
        </xdr:cNvPicPr>
      </xdr:nvPicPr>
      <xdr:blipFill>
        <a:blip r:embed="rId1"/>
        <a:srcRect/>
        <a:stretch>
          <a:fillRect/>
        </a:stretch>
      </xdr:blipFill>
      <xdr:spPr>
        <a:xfrm>
          <a:off x="2619375" y="47460535"/>
          <a:ext cx="0" cy="295275"/>
        </a:xfrm>
        <a:prstGeom prst="rect">
          <a:avLst/>
        </a:prstGeom>
        <a:noFill/>
        <a:ln w="9525">
          <a:noFill/>
          <a:miter lim="800000"/>
          <a:headEnd/>
          <a:tailEnd/>
        </a:ln>
      </xdr:spPr>
    </xdr:pic>
    <xdr:clientData/>
  </xdr:oneCellAnchor>
  <xdr:oneCellAnchor>
    <xdr:from>
      <xdr:col>1</xdr:col>
      <xdr:colOff>1933575</xdr:colOff>
      <xdr:row>258</xdr:row>
      <xdr:rowOff>9525</xdr:rowOff>
    </xdr:from>
    <xdr:ext cx="0" cy="295275"/>
    <xdr:pic>
      <xdr:nvPicPr>
        <xdr:cNvPr id="3168" name="ctl00_logoimage" descr="Danfoss Logo"/>
        <xdr:cNvPicPr>
          <a:picLocks noChangeAspect="1" noChangeArrowheads="1"/>
        </xdr:cNvPicPr>
      </xdr:nvPicPr>
      <xdr:blipFill>
        <a:blip r:embed="rId1"/>
        <a:srcRect/>
        <a:stretch>
          <a:fillRect/>
        </a:stretch>
      </xdr:blipFill>
      <xdr:spPr>
        <a:xfrm>
          <a:off x="2619375" y="47603410"/>
          <a:ext cx="0" cy="295275"/>
        </a:xfrm>
        <a:prstGeom prst="rect">
          <a:avLst/>
        </a:prstGeom>
        <a:noFill/>
        <a:ln w="9525">
          <a:noFill/>
          <a:miter lim="800000"/>
          <a:headEnd/>
          <a:tailEnd/>
        </a:ln>
      </xdr:spPr>
    </xdr:pic>
    <xdr:clientData/>
  </xdr:oneCellAnchor>
  <xdr:oneCellAnchor>
    <xdr:from>
      <xdr:col>1</xdr:col>
      <xdr:colOff>1933575</xdr:colOff>
      <xdr:row>258</xdr:row>
      <xdr:rowOff>9525</xdr:rowOff>
    </xdr:from>
    <xdr:ext cx="0" cy="295275"/>
    <xdr:pic>
      <xdr:nvPicPr>
        <xdr:cNvPr id="3169" name="ctl00_logoimage" descr="Danfoss Logo"/>
        <xdr:cNvPicPr>
          <a:picLocks noChangeAspect="1" noChangeArrowheads="1"/>
        </xdr:cNvPicPr>
      </xdr:nvPicPr>
      <xdr:blipFill>
        <a:blip r:embed="rId1"/>
        <a:srcRect/>
        <a:stretch>
          <a:fillRect/>
        </a:stretch>
      </xdr:blipFill>
      <xdr:spPr>
        <a:xfrm>
          <a:off x="2619375" y="47603410"/>
          <a:ext cx="0" cy="295275"/>
        </a:xfrm>
        <a:prstGeom prst="rect">
          <a:avLst/>
        </a:prstGeom>
        <a:noFill/>
        <a:ln w="9525">
          <a:noFill/>
          <a:miter lim="800000"/>
          <a:headEnd/>
          <a:tailEnd/>
        </a:ln>
      </xdr:spPr>
    </xdr:pic>
    <xdr:clientData/>
  </xdr:oneCellAnchor>
  <xdr:oneCellAnchor>
    <xdr:from>
      <xdr:col>1</xdr:col>
      <xdr:colOff>1933575</xdr:colOff>
      <xdr:row>258</xdr:row>
      <xdr:rowOff>9525</xdr:rowOff>
    </xdr:from>
    <xdr:ext cx="0" cy="295275"/>
    <xdr:pic>
      <xdr:nvPicPr>
        <xdr:cNvPr id="3170" name="ctl00_logoimage" descr="Danfoss Logo"/>
        <xdr:cNvPicPr>
          <a:picLocks noChangeAspect="1" noChangeArrowheads="1"/>
        </xdr:cNvPicPr>
      </xdr:nvPicPr>
      <xdr:blipFill>
        <a:blip r:embed="rId1"/>
        <a:srcRect/>
        <a:stretch>
          <a:fillRect/>
        </a:stretch>
      </xdr:blipFill>
      <xdr:spPr>
        <a:xfrm>
          <a:off x="2619375" y="47603410"/>
          <a:ext cx="0" cy="295275"/>
        </a:xfrm>
        <a:prstGeom prst="rect">
          <a:avLst/>
        </a:prstGeom>
        <a:noFill/>
        <a:ln w="9525">
          <a:noFill/>
          <a:miter lim="800000"/>
          <a:headEnd/>
          <a:tailEnd/>
        </a:ln>
      </xdr:spPr>
    </xdr:pic>
    <xdr:clientData/>
  </xdr:oneCellAnchor>
  <xdr:oneCellAnchor>
    <xdr:from>
      <xdr:col>1</xdr:col>
      <xdr:colOff>1933575</xdr:colOff>
      <xdr:row>258</xdr:row>
      <xdr:rowOff>9525</xdr:rowOff>
    </xdr:from>
    <xdr:ext cx="0" cy="295275"/>
    <xdr:pic>
      <xdr:nvPicPr>
        <xdr:cNvPr id="3171" name="ctl00_logoimage" descr="Danfoss Logo"/>
        <xdr:cNvPicPr>
          <a:picLocks noChangeAspect="1" noChangeArrowheads="1"/>
        </xdr:cNvPicPr>
      </xdr:nvPicPr>
      <xdr:blipFill>
        <a:blip r:embed="rId1"/>
        <a:srcRect/>
        <a:stretch>
          <a:fillRect/>
        </a:stretch>
      </xdr:blipFill>
      <xdr:spPr>
        <a:xfrm>
          <a:off x="2619375" y="47603410"/>
          <a:ext cx="0" cy="295275"/>
        </a:xfrm>
        <a:prstGeom prst="rect">
          <a:avLst/>
        </a:prstGeom>
        <a:noFill/>
        <a:ln w="9525">
          <a:noFill/>
          <a:miter lim="800000"/>
          <a:headEnd/>
          <a:tailEnd/>
        </a:ln>
      </xdr:spPr>
    </xdr:pic>
    <xdr:clientData/>
  </xdr:oneCellAnchor>
  <xdr:oneCellAnchor>
    <xdr:from>
      <xdr:col>1</xdr:col>
      <xdr:colOff>1933575</xdr:colOff>
      <xdr:row>258</xdr:row>
      <xdr:rowOff>9525</xdr:rowOff>
    </xdr:from>
    <xdr:ext cx="0" cy="295275"/>
    <xdr:pic>
      <xdr:nvPicPr>
        <xdr:cNvPr id="3172" name="ctl00_logoimage" descr="Danfoss Logo"/>
        <xdr:cNvPicPr>
          <a:picLocks noChangeAspect="1" noChangeArrowheads="1"/>
        </xdr:cNvPicPr>
      </xdr:nvPicPr>
      <xdr:blipFill>
        <a:blip r:embed="rId1"/>
        <a:srcRect/>
        <a:stretch>
          <a:fillRect/>
        </a:stretch>
      </xdr:blipFill>
      <xdr:spPr>
        <a:xfrm>
          <a:off x="2619375" y="47603410"/>
          <a:ext cx="0" cy="295275"/>
        </a:xfrm>
        <a:prstGeom prst="rect">
          <a:avLst/>
        </a:prstGeom>
        <a:noFill/>
        <a:ln w="9525">
          <a:noFill/>
          <a:miter lim="800000"/>
          <a:headEnd/>
          <a:tailEnd/>
        </a:ln>
      </xdr:spPr>
    </xdr:pic>
    <xdr:clientData/>
  </xdr:oneCellAnchor>
  <xdr:oneCellAnchor>
    <xdr:from>
      <xdr:col>1</xdr:col>
      <xdr:colOff>1933575</xdr:colOff>
      <xdr:row>258</xdr:row>
      <xdr:rowOff>9525</xdr:rowOff>
    </xdr:from>
    <xdr:ext cx="0" cy="295275"/>
    <xdr:pic>
      <xdr:nvPicPr>
        <xdr:cNvPr id="3173" name="ctl00_logoimage" descr="Danfoss Logo"/>
        <xdr:cNvPicPr>
          <a:picLocks noChangeAspect="1" noChangeArrowheads="1"/>
        </xdr:cNvPicPr>
      </xdr:nvPicPr>
      <xdr:blipFill>
        <a:blip r:embed="rId1"/>
        <a:srcRect/>
        <a:stretch>
          <a:fillRect/>
        </a:stretch>
      </xdr:blipFill>
      <xdr:spPr>
        <a:xfrm>
          <a:off x="2619375" y="47603410"/>
          <a:ext cx="0" cy="295275"/>
        </a:xfrm>
        <a:prstGeom prst="rect">
          <a:avLst/>
        </a:prstGeom>
        <a:noFill/>
        <a:ln w="9525">
          <a:noFill/>
          <a:miter lim="800000"/>
          <a:headEnd/>
          <a:tailEnd/>
        </a:ln>
      </xdr:spPr>
    </xdr:pic>
    <xdr:clientData/>
  </xdr:oneCellAnchor>
  <xdr:oneCellAnchor>
    <xdr:from>
      <xdr:col>1</xdr:col>
      <xdr:colOff>1933575</xdr:colOff>
      <xdr:row>258</xdr:row>
      <xdr:rowOff>9525</xdr:rowOff>
    </xdr:from>
    <xdr:ext cx="0" cy="295275"/>
    <xdr:pic>
      <xdr:nvPicPr>
        <xdr:cNvPr id="3174" name="ctl00_logoimage" descr="Danfoss Logo"/>
        <xdr:cNvPicPr>
          <a:picLocks noChangeAspect="1" noChangeArrowheads="1"/>
        </xdr:cNvPicPr>
      </xdr:nvPicPr>
      <xdr:blipFill>
        <a:blip r:embed="rId1"/>
        <a:srcRect/>
        <a:stretch>
          <a:fillRect/>
        </a:stretch>
      </xdr:blipFill>
      <xdr:spPr>
        <a:xfrm>
          <a:off x="2619375" y="47603410"/>
          <a:ext cx="0" cy="295275"/>
        </a:xfrm>
        <a:prstGeom prst="rect">
          <a:avLst/>
        </a:prstGeom>
        <a:noFill/>
        <a:ln w="9525">
          <a:noFill/>
          <a:miter lim="800000"/>
          <a:headEnd/>
          <a:tailEnd/>
        </a:ln>
      </xdr:spPr>
    </xdr:pic>
    <xdr:clientData/>
  </xdr:oneCellAnchor>
  <xdr:oneCellAnchor>
    <xdr:from>
      <xdr:col>1</xdr:col>
      <xdr:colOff>1933575</xdr:colOff>
      <xdr:row>258</xdr:row>
      <xdr:rowOff>9525</xdr:rowOff>
    </xdr:from>
    <xdr:ext cx="0" cy="295275"/>
    <xdr:pic>
      <xdr:nvPicPr>
        <xdr:cNvPr id="3175" name="ctl00_logoimage" descr="Danfoss Logo"/>
        <xdr:cNvPicPr>
          <a:picLocks noChangeAspect="1" noChangeArrowheads="1"/>
        </xdr:cNvPicPr>
      </xdr:nvPicPr>
      <xdr:blipFill>
        <a:blip r:embed="rId1"/>
        <a:srcRect/>
        <a:stretch>
          <a:fillRect/>
        </a:stretch>
      </xdr:blipFill>
      <xdr:spPr>
        <a:xfrm>
          <a:off x="2619375" y="47603410"/>
          <a:ext cx="0" cy="295275"/>
        </a:xfrm>
        <a:prstGeom prst="rect">
          <a:avLst/>
        </a:prstGeom>
        <a:noFill/>
        <a:ln w="9525">
          <a:noFill/>
          <a:miter lim="800000"/>
          <a:headEnd/>
          <a:tailEnd/>
        </a:ln>
      </xdr:spPr>
    </xdr:pic>
    <xdr:clientData/>
  </xdr:oneCellAnchor>
  <xdr:oneCellAnchor>
    <xdr:from>
      <xdr:col>1</xdr:col>
      <xdr:colOff>1933575</xdr:colOff>
      <xdr:row>259</xdr:row>
      <xdr:rowOff>9525</xdr:rowOff>
    </xdr:from>
    <xdr:ext cx="0" cy="295275"/>
    <xdr:pic>
      <xdr:nvPicPr>
        <xdr:cNvPr id="3176" name="ctl00_logoimage" descr="Danfoss Logo"/>
        <xdr:cNvPicPr>
          <a:picLocks noChangeAspect="1" noChangeArrowheads="1"/>
        </xdr:cNvPicPr>
      </xdr:nvPicPr>
      <xdr:blipFill>
        <a:blip r:embed="rId1"/>
        <a:srcRect/>
        <a:stretch>
          <a:fillRect/>
        </a:stretch>
      </xdr:blipFill>
      <xdr:spPr>
        <a:xfrm>
          <a:off x="2619375" y="47746285"/>
          <a:ext cx="0" cy="295275"/>
        </a:xfrm>
        <a:prstGeom prst="rect">
          <a:avLst/>
        </a:prstGeom>
        <a:noFill/>
        <a:ln w="9525">
          <a:noFill/>
          <a:miter lim="800000"/>
          <a:headEnd/>
          <a:tailEnd/>
        </a:ln>
      </xdr:spPr>
    </xdr:pic>
    <xdr:clientData/>
  </xdr:oneCellAnchor>
  <xdr:oneCellAnchor>
    <xdr:from>
      <xdr:col>1</xdr:col>
      <xdr:colOff>1933575</xdr:colOff>
      <xdr:row>259</xdr:row>
      <xdr:rowOff>9525</xdr:rowOff>
    </xdr:from>
    <xdr:ext cx="0" cy="295275"/>
    <xdr:pic>
      <xdr:nvPicPr>
        <xdr:cNvPr id="3177" name="ctl00_logoimage" descr="Danfoss Logo"/>
        <xdr:cNvPicPr>
          <a:picLocks noChangeAspect="1" noChangeArrowheads="1"/>
        </xdr:cNvPicPr>
      </xdr:nvPicPr>
      <xdr:blipFill>
        <a:blip r:embed="rId1"/>
        <a:srcRect/>
        <a:stretch>
          <a:fillRect/>
        </a:stretch>
      </xdr:blipFill>
      <xdr:spPr>
        <a:xfrm>
          <a:off x="2619375" y="47746285"/>
          <a:ext cx="0" cy="295275"/>
        </a:xfrm>
        <a:prstGeom prst="rect">
          <a:avLst/>
        </a:prstGeom>
        <a:noFill/>
        <a:ln w="9525">
          <a:noFill/>
          <a:miter lim="800000"/>
          <a:headEnd/>
          <a:tailEnd/>
        </a:ln>
      </xdr:spPr>
    </xdr:pic>
    <xdr:clientData/>
  </xdr:oneCellAnchor>
  <xdr:oneCellAnchor>
    <xdr:from>
      <xdr:col>1</xdr:col>
      <xdr:colOff>1933575</xdr:colOff>
      <xdr:row>259</xdr:row>
      <xdr:rowOff>9525</xdr:rowOff>
    </xdr:from>
    <xdr:ext cx="0" cy="295275"/>
    <xdr:pic>
      <xdr:nvPicPr>
        <xdr:cNvPr id="3178" name="ctl00_logoimage" descr="Danfoss Logo"/>
        <xdr:cNvPicPr>
          <a:picLocks noChangeAspect="1" noChangeArrowheads="1"/>
        </xdr:cNvPicPr>
      </xdr:nvPicPr>
      <xdr:blipFill>
        <a:blip r:embed="rId1"/>
        <a:srcRect/>
        <a:stretch>
          <a:fillRect/>
        </a:stretch>
      </xdr:blipFill>
      <xdr:spPr>
        <a:xfrm>
          <a:off x="2619375" y="47746285"/>
          <a:ext cx="0" cy="295275"/>
        </a:xfrm>
        <a:prstGeom prst="rect">
          <a:avLst/>
        </a:prstGeom>
        <a:noFill/>
        <a:ln w="9525">
          <a:noFill/>
          <a:miter lim="800000"/>
          <a:headEnd/>
          <a:tailEnd/>
        </a:ln>
      </xdr:spPr>
    </xdr:pic>
    <xdr:clientData/>
  </xdr:oneCellAnchor>
  <xdr:oneCellAnchor>
    <xdr:from>
      <xdr:col>1</xdr:col>
      <xdr:colOff>1933575</xdr:colOff>
      <xdr:row>259</xdr:row>
      <xdr:rowOff>9525</xdr:rowOff>
    </xdr:from>
    <xdr:ext cx="0" cy="295275"/>
    <xdr:pic>
      <xdr:nvPicPr>
        <xdr:cNvPr id="3179" name="ctl00_logoimage" descr="Danfoss Logo"/>
        <xdr:cNvPicPr>
          <a:picLocks noChangeAspect="1" noChangeArrowheads="1"/>
        </xdr:cNvPicPr>
      </xdr:nvPicPr>
      <xdr:blipFill>
        <a:blip r:embed="rId1"/>
        <a:srcRect/>
        <a:stretch>
          <a:fillRect/>
        </a:stretch>
      </xdr:blipFill>
      <xdr:spPr>
        <a:xfrm>
          <a:off x="2619375" y="47746285"/>
          <a:ext cx="0" cy="295275"/>
        </a:xfrm>
        <a:prstGeom prst="rect">
          <a:avLst/>
        </a:prstGeom>
        <a:noFill/>
        <a:ln w="9525">
          <a:noFill/>
          <a:miter lim="800000"/>
          <a:headEnd/>
          <a:tailEnd/>
        </a:ln>
      </xdr:spPr>
    </xdr:pic>
    <xdr:clientData/>
  </xdr:oneCellAnchor>
  <xdr:oneCellAnchor>
    <xdr:from>
      <xdr:col>1</xdr:col>
      <xdr:colOff>1933575</xdr:colOff>
      <xdr:row>259</xdr:row>
      <xdr:rowOff>9525</xdr:rowOff>
    </xdr:from>
    <xdr:ext cx="0" cy="295275"/>
    <xdr:pic>
      <xdr:nvPicPr>
        <xdr:cNvPr id="3180" name="ctl00_logoimage" descr="Danfoss Logo"/>
        <xdr:cNvPicPr>
          <a:picLocks noChangeAspect="1" noChangeArrowheads="1"/>
        </xdr:cNvPicPr>
      </xdr:nvPicPr>
      <xdr:blipFill>
        <a:blip r:embed="rId1"/>
        <a:srcRect/>
        <a:stretch>
          <a:fillRect/>
        </a:stretch>
      </xdr:blipFill>
      <xdr:spPr>
        <a:xfrm>
          <a:off x="2619375" y="47746285"/>
          <a:ext cx="0" cy="295275"/>
        </a:xfrm>
        <a:prstGeom prst="rect">
          <a:avLst/>
        </a:prstGeom>
        <a:noFill/>
        <a:ln w="9525">
          <a:noFill/>
          <a:miter lim="800000"/>
          <a:headEnd/>
          <a:tailEnd/>
        </a:ln>
      </xdr:spPr>
    </xdr:pic>
    <xdr:clientData/>
  </xdr:oneCellAnchor>
  <xdr:oneCellAnchor>
    <xdr:from>
      <xdr:col>1</xdr:col>
      <xdr:colOff>1933575</xdr:colOff>
      <xdr:row>259</xdr:row>
      <xdr:rowOff>9525</xdr:rowOff>
    </xdr:from>
    <xdr:ext cx="0" cy="295275"/>
    <xdr:pic>
      <xdr:nvPicPr>
        <xdr:cNvPr id="3181" name="ctl00_logoimage" descr="Danfoss Logo"/>
        <xdr:cNvPicPr>
          <a:picLocks noChangeAspect="1" noChangeArrowheads="1"/>
        </xdr:cNvPicPr>
      </xdr:nvPicPr>
      <xdr:blipFill>
        <a:blip r:embed="rId1"/>
        <a:srcRect/>
        <a:stretch>
          <a:fillRect/>
        </a:stretch>
      </xdr:blipFill>
      <xdr:spPr>
        <a:xfrm>
          <a:off x="2619375" y="47746285"/>
          <a:ext cx="0" cy="295275"/>
        </a:xfrm>
        <a:prstGeom prst="rect">
          <a:avLst/>
        </a:prstGeom>
        <a:noFill/>
        <a:ln w="9525">
          <a:noFill/>
          <a:miter lim="800000"/>
          <a:headEnd/>
          <a:tailEnd/>
        </a:ln>
      </xdr:spPr>
    </xdr:pic>
    <xdr:clientData/>
  </xdr:oneCellAnchor>
  <xdr:oneCellAnchor>
    <xdr:from>
      <xdr:col>1</xdr:col>
      <xdr:colOff>1933575</xdr:colOff>
      <xdr:row>259</xdr:row>
      <xdr:rowOff>9525</xdr:rowOff>
    </xdr:from>
    <xdr:ext cx="0" cy="295275"/>
    <xdr:pic>
      <xdr:nvPicPr>
        <xdr:cNvPr id="3182" name="ctl00_logoimage" descr="Danfoss Logo"/>
        <xdr:cNvPicPr>
          <a:picLocks noChangeAspect="1" noChangeArrowheads="1"/>
        </xdr:cNvPicPr>
      </xdr:nvPicPr>
      <xdr:blipFill>
        <a:blip r:embed="rId1"/>
        <a:srcRect/>
        <a:stretch>
          <a:fillRect/>
        </a:stretch>
      </xdr:blipFill>
      <xdr:spPr>
        <a:xfrm>
          <a:off x="2619375" y="47746285"/>
          <a:ext cx="0" cy="295275"/>
        </a:xfrm>
        <a:prstGeom prst="rect">
          <a:avLst/>
        </a:prstGeom>
        <a:noFill/>
        <a:ln w="9525">
          <a:noFill/>
          <a:miter lim="800000"/>
          <a:headEnd/>
          <a:tailEnd/>
        </a:ln>
      </xdr:spPr>
    </xdr:pic>
    <xdr:clientData/>
  </xdr:oneCellAnchor>
  <xdr:oneCellAnchor>
    <xdr:from>
      <xdr:col>1</xdr:col>
      <xdr:colOff>1933575</xdr:colOff>
      <xdr:row>259</xdr:row>
      <xdr:rowOff>9525</xdr:rowOff>
    </xdr:from>
    <xdr:ext cx="0" cy="295275"/>
    <xdr:pic>
      <xdr:nvPicPr>
        <xdr:cNvPr id="3183" name="ctl00_logoimage" descr="Danfoss Logo"/>
        <xdr:cNvPicPr>
          <a:picLocks noChangeAspect="1" noChangeArrowheads="1"/>
        </xdr:cNvPicPr>
      </xdr:nvPicPr>
      <xdr:blipFill>
        <a:blip r:embed="rId1"/>
        <a:srcRect/>
        <a:stretch>
          <a:fillRect/>
        </a:stretch>
      </xdr:blipFill>
      <xdr:spPr>
        <a:xfrm>
          <a:off x="2619375" y="47746285"/>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84"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85"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86"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87"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88"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89"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90"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91"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92"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93"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94"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95"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96"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55</xdr:row>
      <xdr:rowOff>9525</xdr:rowOff>
    </xdr:from>
    <xdr:ext cx="0" cy="295275"/>
    <xdr:pic>
      <xdr:nvPicPr>
        <xdr:cNvPr id="3197" name="ctl00_logoimage" descr="Danfoss Logo"/>
        <xdr:cNvPicPr>
          <a:picLocks noChangeAspect="1" noChangeArrowheads="1"/>
        </xdr:cNvPicPr>
      </xdr:nvPicPr>
      <xdr:blipFill>
        <a:blip r:embed="rId1"/>
        <a:srcRect/>
        <a:stretch>
          <a:fillRect/>
        </a:stretch>
      </xdr:blipFill>
      <xdr:spPr>
        <a:xfrm>
          <a:off x="2619375" y="8305800"/>
          <a:ext cx="0" cy="295275"/>
        </a:xfrm>
        <a:prstGeom prst="rect">
          <a:avLst/>
        </a:prstGeom>
        <a:noFill/>
        <a:ln w="9525">
          <a:noFill/>
          <a:miter lim="800000"/>
          <a:headEnd/>
          <a:tailEnd/>
        </a:ln>
      </xdr:spPr>
    </xdr:pic>
    <xdr:clientData/>
  </xdr:oneCellAnchor>
  <xdr:oneCellAnchor>
    <xdr:from>
      <xdr:col>1</xdr:col>
      <xdr:colOff>1933575</xdr:colOff>
      <xdr:row>109</xdr:row>
      <xdr:rowOff>9525</xdr:rowOff>
    </xdr:from>
    <xdr:ext cx="0" cy="295275"/>
    <xdr:pic>
      <xdr:nvPicPr>
        <xdr:cNvPr id="3198" name="ctl00_logoimage" descr="Danfoss Logo"/>
        <xdr:cNvPicPr>
          <a:picLocks noChangeAspect="1" noChangeArrowheads="1"/>
        </xdr:cNvPicPr>
      </xdr:nvPicPr>
      <xdr:blipFill>
        <a:blip r:embed="rId1"/>
        <a:srcRect/>
        <a:stretch>
          <a:fillRect/>
        </a:stretch>
      </xdr:blipFill>
      <xdr:spPr>
        <a:xfrm>
          <a:off x="2619375" y="18732500"/>
          <a:ext cx="0" cy="295275"/>
        </a:xfrm>
        <a:prstGeom prst="rect">
          <a:avLst/>
        </a:prstGeom>
        <a:noFill/>
        <a:ln w="9525">
          <a:noFill/>
          <a:miter lim="800000"/>
          <a:headEnd/>
          <a:tailEnd/>
        </a:ln>
      </xdr:spPr>
    </xdr:pic>
    <xdr:clientData/>
  </xdr:oneCellAnchor>
  <xdr:oneCellAnchor>
    <xdr:from>
      <xdr:col>1</xdr:col>
      <xdr:colOff>1933575</xdr:colOff>
      <xdr:row>109</xdr:row>
      <xdr:rowOff>9525</xdr:rowOff>
    </xdr:from>
    <xdr:ext cx="0" cy="295275"/>
    <xdr:pic>
      <xdr:nvPicPr>
        <xdr:cNvPr id="3199" name="ctl00_logoimage" descr="Danfoss Logo"/>
        <xdr:cNvPicPr>
          <a:picLocks noChangeAspect="1" noChangeArrowheads="1"/>
        </xdr:cNvPicPr>
      </xdr:nvPicPr>
      <xdr:blipFill>
        <a:blip r:embed="rId1"/>
        <a:srcRect/>
        <a:stretch>
          <a:fillRect/>
        </a:stretch>
      </xdr:blipFill>
      <xdr:spPr>
        <a:xfrm>
          <a:off x="2619375" y="18732500"/>
          <a:ext cx="0" cy="295275"/>
        </a:xfrm>
        <a:prstGeom prst="rect">
          <a:avLst/>
        </a:prstGeom>
        <a:noFill/>
        <a:ln w="9525">
          <a:noFill/>
          <a:miter lim="800000"/>
          <a:headEnd/>
          <a:tailEnd/>
        </a:ln>
      </xdr:spPr>
    </xdr:pic>
    <xdr:clientData/>
  </xdr:oneCellAnchor>
  <xdr:oneCellAnchor>
    <xdr:from>
      <xdr:col>1</xdr:col>
      <xdr:colOff>1933575</xdr:colOff>
      <xdr:row>109</xdr:row>
      <xdr:rowOff>9525</xdr:rowOff>
    </xdr:from>
    <xdr:ext cx="0" cy="295275"/>
    <xdr:pic>
      <xdr:nvPicPr>
        <xdr:cNvPr id="3200" name="ctl00_logoimage" descr="Danfoss Logo"/>
        <xdr:cNvPicPr>
          <a:picLocks noChangeAspect="1" noChangeArrowheads="1"/>
        </xdr:cNvPicPr>
      </xdr:nvPicPr>
      <xdr:blipFill>
        <a:blip r:embed="rId1"/>
        <a:srcRect/>
        <a:stretch>
          <a:fillRect/>
        </a:stretch>
      </xdr:blipFill>
      <xdr:spPr>
        <a:xfrm>
          <a:off x="2619375" y="18732500"/>
          <a:ext cx="0" cy="295275"/>
        </a:xfrm>
        <a:prstGeom prst="rect">
          <a:avLst/>
        </a:prstGeom>
        <a:noFill/>
        <a:ln w="9525">
          <a:noFill/>
          <a:miter lim="800000"/>
          <a:headEnd/>
          <a:tailEnd/>
        </a:ln>
      </xdr:spPr>
    </xdr:pic>
    <xdr:clientData/>
  </xdr:oneCellAnchor>
  <xdr:oneCellAnchor>
    <xdr:from>
      <xdr:col>1</xdr:col>
      <xdr:colOff>1933575</xdr:colOff>
      <xdr:row>109</xdr:row>
      <xdr:rowOff>9525</xdr:rowOff>
    </xdr:from>
    <xdr:ext cx="0" cy="295275"/>
    <xdr:pic>
      <xdr:nvPicPr>
        <xdr:cNvPr id="3201" name="ctl00_logoimage" descr="Danfoss Logo"/>
        <xdr:cNvPicPr>
          <a:picLocks noChangeAspect="1" noChangeArrowheads="1"/>
        </xdr:cNvPicPr>
      </xdr:nvPicPr>
      <xdr:blipFill>
        <a:blip r:embed="rId1"/>
        <a:srcRect/>
        <a:stretch>
          <a:fillRect/>
        </a:stretch>
      </xdr:blipFill>
      <xdr:spPr>
        <a:xfrm>
          <a:off x="2619375" y="18732500"/>
          <a:ext cx="0" cy="295275"/>
        </a:xfrm>
        <a:prstGeom prst="rect">
          <a:avLst/>
        </a:prstGeom>
        <a:noFill/>
        <a:ln w="9525">
          <a:noFill/>
          <a:miter lim="800000"/>
          <a:headEnd/>
          <a:tailEnd/>
        </a:ln>
      </xdr:spPr>
    </xdr:pic>
    <xdr:clientData/>
  </xdr:oneCellAnchor>
  <xdr:oneCellAnchor>
    <xdr:from>
      <xdr:col>1</xdr:col>
      <xdr:colOff>1933575</xdr:colOff>
      <xdr:row>109</xdr:row>
      <xdr:rowOff>9525</xdr:rowOff>
    </xdr:from>
    <xdr:ext cx="0" cy="295275"/>
    <xdr:pic>
      <xdr:nvPicPr>
        <xdr:cNvPr id="3202" name="ctl00_logoimage" descr="Danfoss Logo"/>
        <xdr:cNvPicPr>
          <a:picLocks noChangeAspect="1" noChangeArrowheads="1"/>
        </xdr:cNvPicPr>
      </xdr:nvPicPr>
      <xdr:blipFill>
        <a:blip r:embed="rId1"/>
        <a:srcRect/>
        <a:stretch>
          <a:fillRect/>
        </a:stretch>
      </xdr:blipFill>
      <xdr:spPr>
        <a:xfrm>
          <a:off x="2619375" y="18732500"/>
          <a:ext cx="0" cy="295275"/>
        </a:xfrm>
        <a:prstGeom prst="rect">
          <a:avLst/>
        </a:prstGeom>
        <a:noFill/>
        <a:ln w="9525">
          <a:noFill/>
          <a:miter lim="800000"/>
          <a:headEnd/>
          <a:tailEnd/>
        </a:ln>
      </xdr:spPr>
    </xdr:pic>
    <xdr:clientData/>
  </xdr:oneCellAnchor>
  <xdr:oneCellAnchor>
    <xdr:from>
      <xdr:col>1</xdr:col>
      <xdr:colOff>1933575</xdr:colOff>
      <xdr:row>109</xdr:row>
      <xdr:rowOff>9525</xdr:rowOff>
    </xdr:from>
    <xdr:ext cx="0" cy="295275"/>
    <xdr:pic>
      <xdr:nvPicPr>
        <xdr:cNvPr id="3203" name="ctl00_logoimage" descr="Danfoss Logo"/>
        <xdr:cNvPicPr>
          <a:picLocks noChangeAspect="1" noChangeArrowheads="1"/>
        </xdr:cNvPicPr>
      </xdr:nvPicPr>
      <xdr:blipFill>
        <a:blip r:embed="rId1"/>
        <a:srcRect/>
        <a:stretch>
          <a:fillRect/>
        </a:stretch>
      </xdr:blipFill>
      <xdr:spPr>
        <a:xfrm>
          <a:off x="2619375" y="18732500"/>
          <a:ext cx="0" cy="295275"/>
        </a:xfrm>
        <a:prstGeom prst="rect">
          <a:avLst/>
        </a:prstGeom>
        <a:noFill/>
        <a:ln w="9525">
          <a:noFill/>
          <a:miter lim="800000"/>
          <a:headEnd/>
          <a:tailEnd/>
        </a:ln>
      </xdr:spPr>
    </xdr:pic>
    <xdr:clientData/>
  </xdr:oneCellAnchor>
  <xdr:oneCellAnchor>
    <xdr:from>
      <xdr:col>1</xdr:col>
      <xdr:colOff>1933575</xdr:colOff>
      <xdr:row>219</xdr:row>
      <xdr:rowOff>0</xdr:rowOff>
    </xdr:from>
    <xdr:ext cx="0" cy="295275"/>
    <xdr:pic>
      <xdr:nvPicPr>
        <xdr:cNvPr id="3204" name="ctl00_logoimage" descr="Danfoss Logo"/>
        <xdr:cNvPicPr>
          <a:picLocks noChangeAspect="1" noChangeArrowheads="1"/>
        </xdr:cNvPicPr>
      </xdr:nvPicPr>
      <xdr:blipFill>
        <a:blip r:embed="rId1"/>
        <a:srcRect/>
        <a:stretch>
          <a:fillRect/>
        </a:stretch>
      </xdr:blipFill>
      <xdr:spPr>
        <a:xfrm>
          <a:off x="2619375" y="40608885"/>
          <a:ext cx="0" cy="295275"/>
        </a:xfrm>
        <a:prstGeom prst="rect">
          <a:avLst/>
        </a:prstGeom>
        <a:noFill/>
        <a:ln w="9525">
          <a:noFill/>
          <a:miter lim="800000"/>
          <a:headEnd/>
          <a:tailEnd/>
        </a:ln>
      </xdr:spPr>
    </xdr:pic>
    <xdr:clientData/>
  </xdr:oneCellAnchor>
  <xdr:oneCellAnchor>
    <xdr:from>
      <xdr:col>1</xdr:col>
      <xdr:colOff>1933575</xdr:colOff>
      <xdr:row>219</xdr:row>
      <xdr:rowOff>0</xdr:rowOff>
    </xdr:from>
    <xdr:ext cx="0" cy="295275"/>
    <xdr:pic>
      <xdr:nvPicPr>
        <xdr:cNvPr id="3205" name="ctl00_logoimage" descr="Danfoss Logo"/>
        <xdr:cNvPicPr>
          <a:picLocks noChangeAspect="1" noChangeArrowheads="1"/>
        </xdr:cNvPicPr>
      </xdr:nvPicPr>
      <xdr:blipFill>
        <a:blip r:embed="rId1"/>
        <a:srcRect/>
        <a:stretch>
          <a:fillRect/>
        </a:stretch>
      </xdr:blipFill>
      <xdr:spPr>
        <a:xfrm>
          <a:off x="2619375" y="40608885"/>
          <a:ext cx="0" cy="295275"/>
        </a:xfrm>
        <a:prstGeom prst="rect">
          <a:avLst/>
        </a:prstGeom>
        <a:noFill/>
        <a:ln w="9525">
          <a:noFill/>
          <a:miter lim="800000"/>
          <a:headEnd/>
          <a:tailEnd/>
        </a:ln>
      </xdr:spPr>
    </xdr:pic>
    <xdr:clientData/>
  </xdr:oneCellAnchor>
  <xdr:oneCellAnchor>
    <xdr:from>
      <xdr:col>1</xdr:col>
      <xdr:colOff>1933575</xdr:colOff>
      <xdr:row>219</xdr:row>
      <xdr:rowOff>0</xdr:rowOff>
    </xdr:from>
    <xdr:ext cx="0" cy="295275"/>
    <xdr:pic>
      <xdr:nvPicPr>
        <xdr:cNvPr id="3206" name="ctl00_logoimage" descr="Danfoss Logo"/>
        <xdr:cNvPicPr>
          <a:picLocks noChangeAspect="1" noChangeArrowheads="1"/>
        </xdr:cNvPicPr>
      </xdr:nvPicPr>
      <xdr:blipFill>
        <a:blip r:embed="rId1"/>
        <a:srcRect/>
        <a:stretch>
          <a:fillRect/>
        </a:stretch>
      </xdr:blipFill>
      <xdr:spPr>
        <a:xfrm>
          <a:off x="2619375" y="40608885"/>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07"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08"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09"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10"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11"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12"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13"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0</xdr:rowOff>
    </xdr:from>
    <xdr:ext cx="0" cy="295275"/>
    <xdr:pic>
      <xdr:nvPicPr>
        <xdr:cNvPr id="3214" name="ctl00_logoimage" descr="Danfoss Logo"/>
        <xdr:cNvPicPr>
          <a:picLocks noChangeAspect="1" noChangeArrowheads="1"/>
        </xdr:cNvPicPr>
      </xdr:nvPicPr>
      <xdr:blipFill>
        <a:blip r:embed="rId1"/>
        <a:srcRect/>
        <a:stretch>
          <a:fillRect/>
        </a:stretch>
      </xdr:blipFill>
      <xdr:spPr>
        <a:xfrm>
          <a:off x="2619375" y="40608885"/>
          <a:ext cx="0" cy="295275"/>
        </a:xfrm>
        <a:prstGeom prst="rect">
          <a:avLst/>
        </a:prstGeom>
        <a:noFill/>
        <a:ln w="9525">
          <a:noFill/>
          <a:miter lim="800000"/>
          <a:headEnd/>
          <a:tailEnd/>
        </a:ln>
      </xdr:spPr>
    </xdr:pic>
    <xdr:clientData/>
  </xdr:oneCellAnchor>
  <xdr:oneCellAnchor>
    <xdr:from>
      <xdr:col>1</xdr:col>
      <xdr:colOff>1933575</xdr:colOff>
      <xdr:row>219</xdr:row>
      <xdr:rowOff>0</xdr:rowOff>
    </xdr:from>
    <xdr:ext cx="0" cy="295275"/>
    <xdr:pic>
      <xdr:nvPicPr>
        <xdr:cNvPr id="3215" name="ctl00_logoimage" descr="Danfoss Logo"/>
        <xdr:cNvPicPr>
          <a:picLocks noChangeAspect="1" noChangeArrowheads="1"/>
        </xdr:cNvPicPr>
      </xdr:nvPicPr>
      <xdr:blipFill>
        <a:blip r:embed="rId1"/>
        <a:srcRect/>
        <a:stretch>
          <a:fillRect/>
        </a:stretch>
      </xdr:blipFill>
      <xdr:spPr>
        <a:xfrm>
          <a:off x="2619375" y="40608885"/>
          <a:ext cx="0" cy="295275"/>
        </a:xfrm>
        <a:prstGeom prst="rect">
          <a:avLst/>
        </a:prstGeom>
        <a:noFill/>
        <a:ln w="9525">
          <a:noFill/>
          <a:miter lim="800000"/>
          <a:headEnd/>
          <a:tailEnd/>
        </a:ln>
      </xdr:spPr>
    </xdr:pic>
    <xdr:clientData/>
  </xdr:oneCellAnchor>
  <xdr:oneCellAnchor>
    <xdr:from>
      <xdr:col>1</xdr:col>
      <xdr:colOff>1933575</xdr:colOff>
      <xdr:row>219</xdr:row>
      <xdr:rowOff>0</xdr:rowOff>
    </xdr:from>
    <xdr:ext cx="0" cy="295275"/>
    <xdr:pic>
      <xdr:nvPicPr>
        <xdr:cNvPr id="3216" name="ctl00_logoimage" descr="Danfoss Logo"/>
        <xdr:cNvPicPr>
          <a:picLocks noChangeAspect="1" noChangeArrowheads="1"/>
        </xdr:cNvPicPr>
      </xdr:nvPicPr>
      <xdr:blipFill>
        <a:blip r:embed="rId1"/>
        <a:srcRect/>
        <a:stretch>
          <a:fillRect/>
        </a:stretch>
      </xdr:blipFill>
      <xdr:spPr>
        <a:xfrm>
          <a:off x="2619375" y="40608885"/>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17"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18"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19"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20"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21"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22"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223"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220</xdr:row>
      <xdr:rowOff>0</xdr:rowOff>
    </xdr:from>
    <xdr:ext cx="0" cy="295275"/>
    <xdr:pic>
      <xdr:nvPicPr>
        <xdr:cNvPr id="3224" name="ctl00_logoimage" descr="Danfoss Logo"/>
        <xdr:cNvPicPr>
          <a:picLocks noChangeAspect="1" noChangeArrowheads="1"/>
        </xdr:cNvPicPr>
      </xdr:nvPicPr>
      <xdr:blipFill>
        <a:blip r:embed="rId1"/>
        <a:srcRect/>
        <a:stretch>
          <a:fillRect/>
        </a:stretch>
      </xdr:blipFill>
      <xdr:spPr>
        <a:xfrm>
          <a:off x="2619375" y="40751760"/>
          <a:ext cx="0" cy="295275"/>
        </a:xfrm>
        <a:prstGeom prst="rect">
          <a:avLst/>
        </a:prstGeom>
        <a:noFill/>
        <a:ln w="9525">
          <a:noFill/>
          <a:miter lim="800000"/>
          <a:headEnd/>
          <a:tailEnd/>
        </a:ln>
      </xdr:spPr>
    </xdr:pic>
    <xdr:clientData/>
  </xdr:oneCellAnchor>
  <xdr:oneCellAnchor>
    <xdr:from>
      <xdr:col>1</xdr:col>
      <xdr:colOff>1933575</xdr:colOff>
      <xdr:row>220</xdr:row>
      <xdr:rowOff>0</xdr:rowOff>
    </xdr:from>
    <xdr:ext cx="0" cy="295275"/>
    <xdr:pic>
      <xdr:nvPicPr>
        <xdr:cNvPr id="3225" name="ctl00_logoimage" descr="Danfoss Logo"/>
        <xdr:cNvPicPr>
          <a:picLocks noChangeAspect="1" noChangeArrowheads="1"/>
        </xdr:cNvPicPr>
      </xdr:nvPicPr>
      <xdr:blipFill>
        <a:blip r:embed="rId1"/>
        <a:srcRect/>
        <a:stretch>
          <a:fillRect/>
        </a:stretch>
      </xdr:blipFill>
      <xdr:spPr>
        <a:xfrm>
          <a:off x="2619375" y="40751760"/>
          <a:ext cx="0" cy="295275"/>
        </a:xfrm>
        <a:prstGeom prst="rect">
          <a:avLst/>
        </a:prstGeom>
        <a:noFill/>
        <a:ln w="9525">
          <a:noFill/>
          <a:miter lim="800000"/>
          <a:headEnd/>
          <a:tailEnd/>
        </a:ln>
      </xdr:spPr>
    </xdr:pic>
    <xdr:clientData/>
  </xdr:oneCellAnchor>
  <xdr:oneCellAnchor>
    <xdr:from>
      <xdr:col>1</xdr:col>
      <xdr:colOff>1933575</xdr:colOff>
      <xdr:row>220</xdr:row>
      <xdr:rowOff>0</xdr:rowOff>
    </xdr:from>
    <xdr:ext cx="0" cy="295275"/>
    <xdr:pic>
      <xdr:nvPicPr>
        <xdr:cNvPr id="3226" name="ctl00_logoimage" descr="Danfoss Logo"/>
        <xdr:cNvPicPr>
          <a:picLocks noChangeAspect="1" noChangeArrowheads="1"/>
        </xdr:cNvPicPr>
      </xdr:nvPicPr>
      <xdr:blipFill>
        <a:blip r:embed="rId1"/>
        <a:srcRect/>
        <a:stretch>
          <a:fillRect/>
        </a:stretch>
      </xdr:blipFill>
      <xdr:spPr>
        <a:xfrm>
          <a:off x="2619375" y="40751760"/>
          <a:ext cx="0" cy="295275"/>
        </a:xfrm>
        <a:prstGeom prst="rect">
          <a:avLst/>
        </a:prstGeom>
        <a:noFill/>
        <a:ln w="9525">
          <a:noFill/>
          <a:miter lim="800000"/>
          <a:headEnd/>
          <a:tailEnd/>
        </a:ln>
      </xdr:spPr>
    </xdr:pic>
    <xdr:clientData/>
  </xdr:oneCellAnchor>
  <xdr:oneCellAnchor>
    <xdr:from>
      <xdr:col>1</xdr:col>
      <xdr:colOff>1933575</xdr:colOff>
      <xdr:row>220</xdr:row>
      <xdr:rowOff>9525</xdr:rowOff>
    </xdr:from>
    <xdr:ext cx="0" cy="295275"/>
    <xdr:pic>
      <xdr:nvPicPr>
        <xdr:cNvPr id="3227" name="ctl00_logoimage" descr="Danfoss Logo"/>
        <xdr:cNvPicPr>
          <a:picLocks noChangeAspect="1" noChangeArrowheads="1"/>
        </xdr:cNvPicPr>
      </xdr:nvPicPr>
      <xdr:blipFill>
        <a:blip r:embed="rId1"/>
        <a:srcRect/>
        <a:stretch>
          <a:fillRect/>
        </a:stretch>
      </xdr:blipFill>
      <xdr:spPr>
        <a:xfrm>
          <a:off x="2619375" y="40761285"/>
          <a:ext cx="0" cy="295275"/>
        </a:xfrm>
        <a:prstGeom prst="rect">
          <a:avLst/>
        </a:prstGeom>
        <a:noFill/>
        <a:ln w="9525">
          <a:noFill/>
          <a:miter lim="800000"/>
          <a:headEnd/>
          <a:tailEnd/>
        </a:ln>
      </xdr:spPr>
    </xdr:pic>
    <xdr:clientData/>
  </xdr:oneCellAnchor>
  <xdr:oneCellAnchor>
    <xdr:from>
      <xdr:col>1</xdr:col>
      <xdr:colOff>1933575</xdr:colOff>
      <xdr:row>220</xdr:row>
      <xdr:rowOff>9525</xdr:rowOff>
    </xdr:from>
    <xdr:ext cx="0" cy="295275"/>
    <xdr:pic>
      <xdr:nvPicPr>
        <xdr:cNvPr id="3228" name="ctl00_logoimage" descr="Danfoss Logo"/>
        <xdr:cNvPicPr>
          <a:picLocks noChangeAspect="1" noChangeArrowheads="1"/>
        </xdr:cNvPicPr>
      </xdr:nvPicPr>
      <xdr:blipFill>
        <a:blip r:embed="rId1"/>
        <a:srcRect/>
        <a:stretch>
          <a:fillRect/>
        </a:stretch>
      </xdr:blipFill>
      <xdr:spPr>
        <a:xfrm>
          <a:off x="2619375" y="40761285"/>
          <a:ext cx="0" cy="295275"/>
        </a:xfrm>
        <a:prstGeom prst="rect">
          <a:avLst/>
        </a:prstGeom>
        <a:noFill/>
        <a:ln w="9525">
          <a:noFill/>
          <a:miter lim="800000"/>
          <a:headEnd/>
          <a:tailEnd/>
        </a:ln>
      </xdr:spPr>
    </xdr:pic>
    <xdr:clientData/>
  </xdr:oneCellAnchor>
  <xdr:oneCellAnchor>
    <xdr:from>
      <xdr:col>1</xdr:col>
      <xdr:colOff>1933575</xdr:colOff>
      <xdr:row>220</xdr:row>
      <xdr:rowOff>9525</xdr:rowOff>
    </xdr:from>
    <xdr:ext cx="0" cy="295275"/>
    <xdr:pic>
      <xdr:nvPicPr>
        <xdr:cNvPr id="3229" name="ctl00_logoimage" descr="Danfoss Logo"/>
        <xdr:cNvPicPr>
          <a:picLocks noChangeAspect="1" noChangeArrowheads="1"/>
        </xdr:cNvPicPr>
      </xdr:nvPicPr>
      <xdr:blipFill>
        <a:blip r:embed="rId1"/>
        <a:srcRect/>
        <a:stretch>
          <a:fillRect/>
        </a:stretch>
      </xdr:blipFill>
      <xdr:spPr>
        <a:xfrm>
          <a:off x="2619375" y="40761285"/>
          <a:ext cx="0" cy="295275"/>
        </a:xfrm>
        <a:prstGeom prst="rect">
          <a:avLst/>
        </a:prstGeom>
        <a:noFill/>
        <a:ln w="9525">
          <a:noFill/>
          <a:miter lim="800000"/>
          <a:headEnd/>
          <a:tailEnd/>
        </a:ln>
      </xdr:spPr>
    </xdr:pic>
    <xdr:clientData/>
  </xdr:oneCellAnchor>
  <xdr:oneCellAnchor>
    <xdr:from>
      <xdr:col>1</xdr:col>
      <xdr:colOff>1933575</xdr:colOff>
      <xdr:row>220</xdr:row>
      <xdr:rowOff>9525</xdr:rowOff>
    </xdr:from>
    <xdr:ext cx="0" cy="295275"/>
    <xdr:pic>
      <xdr:nvPicPr>
        <xdr:cNvPr id="3230" name="ctl00_logoimage" descr="Danfoss Logo"/>
        <xdr:cNvPicPr>
          <a:picLocks noChangeAspect="1" noChangeArrowheads="1"/>
        </xdr:cNvPicPr>
      </xdr:nvPicPr>
      <xdr:blipFill>
        <a:blip r:embed="rId1"/>
        <a:srcRect/>
        <a:stretch>
          <a:fillRect/>
        </a:stretch>
      </xdr:blipFill>
      <xdr:spPr>
        <a:xfrm>
          <a:off x="2619375" y="40761285"/>
          <a:ext cx="0" cy="295275"/>
        </a:xfrm>
        <a:prstGeom prst="rect">
          <a:avLst/>
        </a:prstGeom>
        <a:noFill/>
        <a:ln w="9525">
          <a:noFill/>
          <a:miter lim="800000"/>
          <a:headEnd/>
          <a:tailEnd/>
        </a:ln>
      </xdr:spPr>
    </xdr:pic>
    <xdr:clientData/>
  </xdr:oneCellAnchor>
  <xdr:oneCellAnchor>
    <xdr:from>
      <xdr:col>1</xdr:col>
      <xdr:colOff>1933575</xdr:colOff>
      <xdr:row>220</xdr:row>
      <xdr:rowOff>9525</xdr:rowOff>
    </xdr:from>
    <xdr:ext cx="0" cy="295275"/>
    <xdr:pic>
      <xdr:nvPicPr>
        <xdr:cNvPr id="3231" name="ctl00_logoimage" descr="Danfoss Logo"/>
        <xdr:cNvPicPr>
          <a:picLocks noChangeAspect="1" noChangeArrowheads="1"/>
        </xdr:cNvPicPr>
      </xdr:nvPicPr>
      <xdr:blipFill>
        <a:blip r:embed="rId1"/>
        <a:srcRect/>
        <a:stretch>
          <a:fillRect/>
        </a:stretch>
      </xdr:blipFill>
      <xdr:spPr>
        <a:xfrm>
          <a:off x="2619375" y="40761285"/>
          <a:ext cx="0" cy="295275"/>
        </a:xfrm>
        <a:prstGeom prst="rect">
          <a:avLst/>
        </a:prstGeom>
        <a:noFill/>
        <a:ln w="9525">
          <a:noFill/>
          <a:miter lim="800000"/>
          <a:headEnd/>
          <a:tailEnd/>
        </a:ln>
      </xdr:spPr>
    </xdr:pic>
    <xdr:clientData/>
  </xdr:oneCellAnchor>
  <xdr:oneCellAnchor>
    <xdr:from>
      <xdr:col>1</xdr:col>
      <xdr:colOff>1933575</xdr:colOff>
      <xdr:row>220</xdr:row>
      <xdr:rowOff>9525</xdr:rowOff>
    </xdr:from>
    <xdr:ext cx="0" cy="295275"/>
    <xdr:pic>
      <xdr:nvPicPr>
        <xdr:cNvPr id="3232" name="ctl00_logoimage" descr="Danfoss Logo"/>
        <xdr:cNvPicPr>
          <a:picLocks noChangeAspect="1" noChangeArrowheads="1"/>
        </xdr:cNvPicPr>
      </xdr:nvPicPr>
      <xdr:blipFill>
        <a:blip r:embed="rId1"/>
        <a:srcRect/>
        <a:stretch>
          <a:fillRect/>
        </a:stretch>
      </xdr:blipFill>
      <xdr:spPr>
        <a:xfrm>
          <a:off x="2619375" y="40761285"/>
          <a:ext cx="0" cy="295275"/>
        </a:xfrm>
        <a:prstGeom prst="rect">
          <a:avLst/>
        </a:prstGeom>
        <a:noFill/>
        <a:ln w="9525">
          <a:noFill/>
          <a:miter lim="800000"/>
          <a:headEnd/>
          <a:tailEnd/>
        </a:ln>
      </xdr:spPr>
    </xdr:pic>
    <xdr:clientData/>
  </xdr:oneCellAnchor>
  <xdr:oneCellAnchor>
    <xdr:from>
      <xdr:col>1</xdr:col>
      <xdr:colOff>1933575</xdr:colOff>
      <xdr:row>220</xdr:row>
      <xdr:rowOff>9525</xdr:rowOff>
    </xdr:from>
    <xdr:ext cx="0" cy="295275"/>
    <xdr:pic>
      <xdr:nvPicPr>
        <xdr:cNvPr id="3233" name="ctl00_logoimage" descr="Danfoss Logo"/>
        <xdr:cNvPicPr>
          <a:picLocks noChangeAspect="1" noChangeArrowheads="1"/>
        </xdr:cNvPicPr>
      </xdr:nvPicPr>
      <xdr:blipFill>
        <a:blip r:embed="rId1"/>
        <a:srcRect/>
        <a:stretch>
          <a:fillRect/>
        </a:stretch>
      </xdr:blipFill>
      <xdr:spPr>
        <a:xfrm>
          <a:off x="2619375" y="40761285"/>
          <a:ext cx="0" cy="295275"/>
        </a:xfrm>
        <a:prstGeom prst="rect">
          <a:avLst/>
        </a:prstGeom>
        <a:noFill/>
        <a:ln w="9525">
          <a:noFill/>
          <a:miter lim="800000"/>
          <a:headEnd/>
          <a:tailEnd/>
        </a:ln>
      </xdr:spPr>
    </xdr:pic>
    <xdr:clientData/>
  </xdr:oneCellAnchor>
  <xdr:oneCellAnchor>
    <xdr:from>
      <xdr:col>1</xdr:col>
      <xdr:colOff>1933575</xdr:colOff>
      <xdr:row>221</xdr:row>
      <xdr:rowOff>0</xdr:rowOff>
    </xdr:from>
    <xdr:ext cx="0" cy="295275"/>
    <xdr:pic>
      <xdr:nvPicPr>
        <xdr:cNvPr id="3234" name="ctl00_logoimage" descr="Danfoss Logo"/>
        <xdr:cNvPicPr>
          <a:picLocks noChangeAspect="1" noChangeArrowheads="1"/>
        </xdr:cNvPicPr>
      </xdr:nvPicPr>
      <xdr:blipFill>
        <a:blip r:embed="rId1"/>
        <a:srcRect/>
        <a:stretch>
          <a:fillRect/>
        </a:stretch>
      </xdr:blipFill>
      <xdr:spPr>
        <a:xfrm>
          <a:off x="2619375" y="40894635"/>
          <a:ext cx="0" cy="295275"/>
        </a:xfrm>
        <a:prstGeom prst="rect">
          <a:avLst/>
        </a:prstGeom>
        <a:noFill/>
        <a:ln w="9525">
          <a:noFill/>
          <a:miter lim="800000"/>
          <a:headEnd/>
          <a:tailEnd/>
        </a:ln>
      </xdr:spPr>
    </xdr:pic>
    <xdr:clientData/>
  </xdr:oneCellAnchor>
  <xdr:oneCellAnchor>
    <xdr:from>
      <xdr:col>1</xdr:col>
      <xdr:colOff>1933575</xdr:colOff>
      <xdr:row>221</xdr:row>
      <xdr:rowOff>0</xdr:rowOff>
    </xdr:from>
    <xdr:ext cx="0" cy="295275"/>
    <xdr:pic>
      <xdr:nvPicPr>
        <xdr:cNvPr id="3235" name="ctl00_logoimage" descr="Danfoss Logo"/>
        <xdr:cNvPicPr>
          <a:picLocks noChangeAspect="1" noChangeArrowheads="1"/>
        </xdr:cNvPicPr>
      </xdr:nvPicPr>
      <xdr:blipFill>
        <a:blip r:embed="rId1"/>
        <a:srcRect/>
        <a:stretch>
          <a:fillRect/>
        </a:stretch>
      </xdr:blipFill>
      <xdr:spPr>
        <a:xfrm>
          <a:off x="2619375" y="40894635"/>
          <a:ext cx="0" cy="295275"/>
        </a:xfrm>
        <a:prstGeom prst="rect">
          <a:avLst/>
        </a:prstGeom>
        <a:noFill/>
        <a:ln w="9525">
          <a:noFill/>
          <a:miter lim="800000"/>
          <a:headEnd/>
          <a:tailEnd/>
        </a:ln>
      </xdr:spPr>
    </xdr:pic>
    <xdr:clientData/>
  </xdr:oneCellAnchor>
  <xdr:oneCellAnchor>
    <xdr:from>
      <xdr:col>1</xdr:col>
      <xdr:colOff>1933575</xdr:colOff>
      <xdr:row>221</xdr:row>
      <xdr:rowOff>0</xdr:rowOff>
    </xdr:from>
    <xdr:ext cx="0" cy="295275"/>
    <xdr:pic>
      <xdr:nvPicPr>
        <xdr:cNvPr id="3236" name="ctl00_logoimage" descr="Danfoss Logo"/>
        <xdr:cNvPicPr>
          <a:picLocks noChangeAspect="1" noChangeArrowheads="1"/>
        </xdr:cNvPicPr>
      </xdr:nvPicPr>
      <xdr:blipFill>
        <a:blip r:embed="rId1"/>
        <a:srcRect/>
        <a:stretch>
          <a:fillRect/>
        </a:stretch>
      </xdr:blipFill>
      <xdr:spPr>
        <a:xfrm>
          <a:off x="2619375" y="40894635"/>
          <a:ext cx="0" cy="295275"/>
        </a:xfrm>
        <a:prstGeom prst="rect">
          <a:avLst/>
        </a:prstGeom>
        <a:noFill/>
        <a:ln w="9525">
          <a:noFill/>
          <a:miter lim="800000"/>
          <a:headEnd/>
          <a:tailEnd/>
        </a:ln>
      </xdr:spPr>
    </xdr:pic>
    <xdr:clientData/>
  </xdr:oneCellAnchor>
  <xdr:oneCellAnchor>
    <xdr:from>
      <xdr:col>1</xdr:col>
      <xdr:colOff>1933575</xdr:colOff>
      <xdr:row>221</xdr:row>
      <xdr:rowOff>0</xdr:rowOff>
    </xdr:from>
    <xdr:ext cx="0" cy="295275"/>
    <xdr:pic>
      <xdr:nvPicPr>
        <xdr:cNvPr id="3237" name="ctl00_logoimage" descr="Danfoss Logo"/>
        <xdr:cNvPicPr>
          <a:picLocks noChangeAspect="1" noChangeArrowheads="1"/>
        </xdr:cNvPicPr>
      </xdr:nvPicPr>
      <xdr:blipFill>
        <a:blip r:embed="rId1"/>
        <a:srcRect/>
        <a:stretch>
          <a:fillRect/>
        </a:stretch>
      </xdr:blipFill>
      <xdr:spPr>
        <a:xfrm>
          <a:off x="2619375" y="40894635"/>
          <a:ext cx="0" cy="295275"/>
        </a:xfrm>
        <a:prstGeom prst="rect">
          <a:avLst/>
        </a:prstGeom>
        <a:noFill/>
        <a:ln w="9525">
          <a:noFill/>
          <a:miter lim="800000"/>
          <a:headEnd/>
          <a:tailEnd/>
        </a:ln>
      </xdr:spPr>
    </xdr:pic>
    <xdr:clientData/>
  </xdr:oneCellAnchor>
  <xdr:oneCellAnchor>
    <xdr:from>
      <xdr:col>1</xdr:col>
      <xdr:colOff>1933575</xdr:colOff>
      <xdr:row>221</xdr:row>
      <xdr:rowOff>0</xdr:rowOff>
    </xdr:from>
    <xdr:ext cx="0" cy="295275"/>
    <xdr:pic>
      <xdr:nvPicPr>
        <xdr:cNvPr id="3238" name="ctl00_logoimage" descr="Danfoss Logo"/>
        <xdr:cNvPicPr>
          <a:picLocks noChangeAspect="1" noChangeArrowheads="1"/>
        </xdr:cNvPicPr>
      </xdr:nvPicPr>
      <xdr:blipFill>
        <a:blip r:embed="rId1"/>
        <a:srcRect/>
        <a:stretch>
          <a:fillRect/>
        </a:stretch>
      </xdr:blipFill>
      <xdr:spPr>
        <a:xfrm>
          <a:off x="2619375" y="40894635"/>
          <a:ext cx="0" cy="295275"/>
        </a:xfrm>
        <a:prstGeom prst="rect">
          <a:avLst/>
        </a:prstGeom>
        <a:noFill/>
        <a:ln w="9525">
          <a:noFill/>
          <a:miter lim="800000"/>
          <a:headEnd/>
          <a:tailEnd/>
        </a:ln>
      </xdr:spPr>
    </xdr:pic>
    <xdr:clientData/>
  </xdr:oneCellAnchor>
  <xdr:oneCellAnchor>
    <xdr:from>
      <xdr:col>1</xdr:col>
      <xdr:colOff>1933575</xdr:colOff>
      <xdr:row>221</xdr:row>
      <xdr:rowOff>0</xdr:rowOff>
    </xdr:from>
    <xdr:ext cx="0" cy="295275"/>
    <xdr:pic>
      <xdr:nvPicPr>
        <xdr:cNvPr id="3239" name="ctl00_logoimage" descr="Danfoss Logo"/>
        <xdr:cNvPicPr>
          <a:picLocks noChangeAspect="1" noChangeArrowheads="1"/>
        </xdr:cNvPicPr>
      </xdr:nvPicPr>
      <xdr:blipFill>
        <a:blip r:embed="rId1"/>
        <a:srcRect/>
        <a:stretch>
          <a:fillRect/>
        </a:stretch>
      </xdr:blipFill>
      <xdr:spPr>
        <a:xfrm>
          <a:off x="2619375" y="40894635"/>
          <a:ext cx="0" cy="295275"/>
        </a:xfrm>
        <a:prstGeom prst="rect">
          <a:avLst/>
        </a:prstGeom>
        <a:noFill/>
        <a:ln w="9525">
          <a:noFill/>
          <a:miter lim="800000"/>
          <a:headEnd/>
          <a:tailEnd/>
        </a:ln>
      </xdr:spPr>
    </xdr:pic>
    <xdr:clientData/>
  </xdr:oneCellAnchor>
  <xdr:oneCellAnchor>
    <xdr:from>
      <xdr:col>1</xdr:col>
      <xdr:colOff>1933575</xdr:colOff>
      <xdr:row>221</xdr:row>
      <xdr:rowOff>0</xdr:rowOff>
    </xdr:from>
    <xdr:ext cx="0" cy="295275"/>
    <xdr:pic>
      <xdr:nvPicPr>
        <xdr:cNvPr id="3240" name="ctl00_logoimage" descr="Danfoss Logo"/>
        <xdr:cNvPicPr>
          <a:picLocks noChangeAspect="1" noChangeArrowheads="1"/>
        </xdr:cNvPicPr>
      </xdr:nvPicPr>
      <xdr:blipFill>
        <a:blip r:embed="rId1"/>
        <a:srcRect/>
        <a:stretch>
          <a:fillRect/>
        </a:stretch>
      </xdr:blipFill>
      <xdr:spPr>
        <a:xfrm>
          <a:off x="2619375" y="40894635"/>
          <a:ext cx="0" cy="295275"/>
        </a:xfrm>
        <a:prstGeom prst="rect">
          <a:avLst/>
        </a:prstGeom>
        <a:noFill/>
        <a:ln w="9525">
          <a:noFill/>
          <a:miter lim="800000"/>
          <a:headEnd/>
          <a:tailEnd/>
        </a:ln>
      </xdr:spPr>
    </xdr:pic>
    <xdr:clientData/>
  </xdr:oneCellAnchor>
  <xdr:oneCellAnchor>
    <xdr:from>
      <xdr:col>1</xdr:col>
      <xdr:colOff>1933575</xdr:colOff>
      <xdr:row>221</xdr:row>
      <xdr:rowOff>0</xdr:rowOff>
    </xdr:from>
    <xdr:ext cx="0" cy="295275"/>
    <xdr:pic>
      <xdr:nvPicPr>
        <xdr:cNvPr id="3241" name="ctl00_logoimage" descr="Danfoss Logo"/>
        <xdr:cNvPicPr>
          <a:picLocks noChangeAspect="1" noChangeArrowheads="1"/>
        </xdr:cNvPicPr>
      </xdr:nvPicPr>
      <xdr:blipFill>
        <a:blip r:embed="rId1"/>
        <a:srcRect/>
        <a:stretch>
          <a:fillRect/>
        </a:stretch>
      </xdr:blipFill>
      <xdr:spPr>
        <a:xfrm>
          <a:off x="2619375" y="40894635"/>
          <a:ext cx="0" cy="295275"/>
        </a:xfrm>
        <a:prstGeom prst="rect">
          <a:avLst/>
        </a:prstGeom>
        <a:noFill/>
        <a:ln w="9525">
          <a:noFill/>
          <a:miter lim="800000"/>
          <a:headEnd/>
          <a:tailEnd/>
        </a:ln>
      </xdr:spPr>
    </xdr:pic>
    <xdr:clientData/>
  </xdr:oneCellAnchor>
  <xdr:oneCellAnchor>
    <xdr:from>
      <xdr:col>1</xdr:col>
      <xdr:colOff>1933575</xdr:colOff>
      <xdr:row>221</xdr:row>
      <xdr:rowOff>0</xdr:rowOff>
    </xdr:from>
    <xdr:ext cx="0" cy="295275"/>
    <xdr:pic>
      <xdr:nvPicPr>
        <xdr:cNvPr id="3242" name="ctl00_logoimage" descr="Danfoss Logo"/>
        <xdr:cNvPicPr>
          <a:picLocks noChangeAspect="1" noChangeArrowheads="1"/>
        </xdr:cNvPicPr>
      </xdr:nvPicPr>
      <xdr:blipFill>
        <a:blip r:embed="rId1"/>
        <a:srcRect/>
        <a:stretch>
          <a:fillRect/>
        </a:stretch>
      </xdr:blipFill>
      <xdr:spPr>
        <a:xfrm>
          <a:off x="2619375" y="40894635"/>
          <a:ext cx="0" cy="295275"/>
        </a:xfrm>
        <a:prstGeom prst="rect">
          <a:avLst/>
        </a:prstGeom>
        <a:noFill/>
        <a:ln w="9525">
          <a:noFill/>
          <a:miter lim="800000"/>
          <a:headEnd/>
          <a:tailEnd/>
        </a:ln>
      </xdr:spPr>
    </xdr:pic>
    <xdr:clientData/>
  </xdr:oneCellAnchor>
  <xdr:oneCellAnchor>
    <xdr:from>
      <xdr:col>1</xdr:col>
      <xdr:colOff>1933575</xdr:colOff>
      <xdr:row>221</xdr:row>
      <xdr:rowOff>0</xdr:rowOff>
    </xdr:from>
    <xdr:ext cx="0" cy="295275"/>
    <xdr:pic>
      <xdr:nvPicPr>
        <xdr:cNvPr id="3243" name="ctl00_logoimage" descr="Danfoss Logo"/>
        <xdr:cNvPicPr>
          <a:picLocks noChangeAspect="1" noChangeArrowheads="1"/>
        </xdr:cNvPicPr>
      </xdr:nvPicPr>
      <xdr:blipFill>
        <a:blip r:embed="rId1"/>
        <a:srcRect/>
        <a:stretch>
          <a:fillRect/>
        </a:stretch>
      </xdr:blipFill>
      <xdr:spPr>
        <a:xfrm>
          <a:off x="2619375" y="40894635"/>
          <a:ext cx="0" cy="295275"/>
        </a:xfrm>
        <a:prstGeom prst="rect">
          <a:avLst/>
        </a:prstGeom>
        <a:noFill/>
        <a:ln w="9525">
          <a:noFill/>
          <a:miter lim="800000"/>
          <a:headEnd/>
          <a:tailEnd/>
        </a:ln>
      </xdr:spPr>
    </xdr:pic>
    <xdr:clientData/>
  </xdr:oneCellAnchor>
  <xdr:oneCellAnchor>
    <xdr:from>
      <xdr:col>1</xdr:col>
      <xdr:colOff>1933575</xdr:colOff>
      <xdr:row>221</xdr:row>
      <xdr:rowOff>0</xdr:rowOff>
    </xdr:from>
    <xdr:ext cx="0" cy="295275"/>
    <xdr:pic>
      <xdr:nvPicPr>
        <xdr:cNvPr id="3244" name="ctl00_logoimage" descr="Danfoss Logo"/>
        <xdr:cNvPicPr>
          <a:picLocks noChangeAspect="1" noChangeArrowheads="1"/>
        </xdr:cNvPicPr>
      </xdr:nvPicPr>
      <xdr:blipFill>
        <a:blip r:embed="rId1"/>
        <a:srcRect/>
        <a:stretch>
          <a:fillRect/>
        </a:stretch>
      </xdr:blipFill>
      <xdr:spPr>
        <a:xfrm>
          <a:off x="2619375" y="40894635"/>
          <a:ext cx="0" cy="295275"/>
        </a:xfrm>
        <a:prstGeom prst="rect">
          <a:avLst/>
        </a:prstGeom>
        <a:noFill/>
        <a:ln w="9525">
          <a:noFill/>
          <a:miter lim="800000"/>
          <a:headEnd/>
          <a:tailEnd/>
        </a:ln>
      </xdr:spPr>
    </xdr:pic>
    <xdr:clientData/>
  </xdr:oneCellAnchor>
  <xdr:oneCellAnchor>
    <xdr:from>
      <xdr:col>1</xdr:col>
      <xdr:colOff>1933575</xdr:colOff>
      <xdr:row>221</xdr:row>
      <xdr:rowOff>0</xdr:rowOff>
    </xdr:from>
    <xdr:ext cx="0" cy="295275"/>
    <xdr:pic>
      <xdr:nvPicPr>
        <xdr:cNvPr id="3245" name="ctl00_logoimage" descr="Danfoss Logo"/>
        <xdr:cNvPicPr>
          <a:picLocks noChangeAspect="1" noChangeArrowheads="1"/>
        </xdr:cNvPicPr>
      </xdr:nvPicPr>
      <xdr:blipFill>
        <a:blip r:embed="rId1"/>
        <a:srcRect/>
        <a:stretch>
          <a:fillRect/>
        </a:stretch>
      </xdr:blipFill>
      <xdr:spPr>
        <a:xfrm>
          <a:off x="2619375" y="40894635"/>
          <a:ext cx="0" cy="295275"/>
        </a:xfrm>
        <a:prstGeom prst="rect">
          <a:avLst/>
        </a:prstGeom>
        <a:noFill/>
        <a:ln w="9525">
          <a:noFill/>
          <a:miter lim="800000"/>
          <a:headEnd/>
          <a:tailEnd/>
        </a:ln>
      </xdr:spPr>
    </xdr:pic>
    <xdr:clientData/>
  </xdr:oneCellAnchor>
  <xdr:oneCellAnchor>
    <xdr:from>
      <xdr:col>1</xdr:col>
      <xdr:colOff>1933575</xdr:colOff>
      <xdr:row>221</xdr:row>
      <xdr:rowOff>0</xdr:rowOff>
    </xdr:from>
    <xdr:ext cx="0" cy="295275"/>
    <xdr:pic>
      <xdr:nvPicPr>
        <xdr:cNvPr id="3246" name="ctl00_logoimage" descr="Danfoss Logo"/>
        <xdr:cNvPicPr>
          <a:picLocks noChangeAspect="1" noChangeArrowheads="1"/>
        </xdr:cNvPicPr>
      </xdr:nvPicPr>
      <xdr:blipFill>
        <a:blip r:embed="rId1"/>
        <a:srcRect/>
        <a:stretch>
          <a:fillRect/>
        </a:stretch>
      </xdr:blipFill>
      <xdr:spPr>
        <a:xfrm>
          <a:off x="2619375" y="40894635"/>
          <a:ext cx="0" cy="295275"/>
        </a:xfrm>
        <a:prstGeom prst="rect">
          <a:avLst/>
        </a:prstGeom>
        <a:noFill/>
        <a:ln w="9525">
          <a:noFill/>
          <a:miter lim="800000"/>
          <a:headEnd/>
          <a:tailEnd/>
        </a:ln>
      </xdr:spPr>
    </xdr:pic>
    <xdr:clientData/>
  </xdr:oneCellAnchor>
  <xdr:oneCellAnchor>
    <xdr:from>
      <xdr:col>1</xdr:col>
      <xdr:colOff>1933575</xdr:colOff>
      <xdr:row>221</xdr:row>
      <xdr:rowOff>9525</xdr:rowOff>
    </xdr:from>
    <xdr:ext cx="0" cy="295275"/>
    <xdr:pic>
      <xdr:nvPicPr>
        <xdr:cNvPr id="3247" name="ctl00_logoimage" descr="Danfoss Logo"/>
        <xdr:cNvPicPr>
          <a:picLocks noChangeAspect="1" noChangeArrowheads="1"/>
        </xdr:cNvPicPr>
      </xdr:nvPicPr>
      <xdr:blipFill>
        <a:blip r:embed="rId1"/>
        <a:srcRect/>
        <a:stretch>
          <a:fillRect/>
        </a:stretch>
      </xdr:blipFill>
      <xdr:spPr>
        <a:xfrm>
          <a:off x="2619375" y="40904160"/>
          <a:ext cx="0" cy="295275"/>
        </a:xfrm>
        <a:prstGeom prst="rect">
          <a:avLst/>
        </a:prstGeom>
        <a:noFill/>
        <a:ln w="9525">
          <a:noFill/>
          <a:miter lim="800000"/>
          <a:headEnd/>
          <a:tailEnd/>
        </a:ln>
      </xdr:spPr>
    </xdr:pic>
    <xdr:clientData/>
  </xdr:oneCellAnchor>
  <xdr:oneCellAnchor>
    <xdr:from>
      <xdr:col>1</xdr:col>
      <xdr:colOff>1933575</xdr:colOff>
      <xdr:row>221</xdr:row>
      <xdr:rowOff>9525</xdr:rowOff>
    </xdr:from>
    <xdr:ext cx="0" cy="295275"/>
    <xdr:pic>
      <xdr:nvPicPr>
        <xdr:cNvPr id="3248" name="ctl00_logoimage" descr="Danfoss Logo"/>
        <xdr:cNvPicPr>
          <a:picLocks noChangeAspect="1" noChangeArrowheads="1"/>
        </xdr:cNvPicPr>
      </xdr:nvPicPr>
      <xdr:blipFill>
        <a:blip r:embed="rId1"/>
        <a:srcRect/>
        <a:stretch>
          <a:fillRect/>
        </a:stretch>
      </xdr:blipFill>
      <xdr:spPr>
        <a:xfrm>
          <a:off x="2619375" y="40904160"/>
          <a:ext cx="0" cy="295275"/>
        </a:xfrm>
        <a:prstGeom prst="rect">
          <a:avLst/>
        </a:prstGeom>
        <a:noFill/>
        <a:ln w="9525">
          <a:noFill/>
          <a:miter lim="800000"/>
          <a:headEnd/>
          <a:tailEnd/>
        </a:ln>
      </xdr:spPr>
    </xdr:pic>
    <xdr:clientData/>
  </xdr:oneCellAnchor>
  <xdr:oneCellAnchor>
    <xdr:from>
      <xdr:col>1</xdr:col>
      <xdr:colOff>1933575</xdr:colOff>
      <xdr:row>221</xdr:row>
      <xdr:rowOff>9525</xdr:rowOff>
    </xdr:from>
    <xdr:ext cx="0" cy="295275"/>
    <xdr:pic>
      <xdr:nvPicPr>
        <xdr:cNvPr id="3249" name="ctl00_logoimage" descr="Danfoss Logo"/>
        <xdr:cNvPicPr>
          <a:picLocks noChangeAspect="1" noChangeArrowheads="1"/>
        </xdr:cNvPicPr>
      </xdr:nvPicPr>
      <xdr:blipFill>
        <a:blip r:embed="rId1"/>
        <a:srcRect/>
        <a:stretch>
          <a:fillRect/>
        </a:stretch>
      </xdr:blipFill>
      <xdr:spPr>
        <a:xfrm>
          <a:off x="2619375" y="40904160"/>
          <a:ext cx="0" cy="295275"/>
        </a:xfrm>
        <a:prstGeom prst="rect">
          <a:avLst/>
        </a:prstGeom>
        <a:noFill/>
        <a:ln w="9525">
          <a:noFill/>
          <a:miter lim="800000"/>
          <a:headEnd/>
          <a:tailEnd/>
        </a:ln>
      </xdr:spPr>
    </xdr:pic>
    <xdr:clientData/>
  </xdr:oneCellAnchor>
  <xdr:oneCellAnchor>
    <xdr:from>
      <xdr:col>1</xdr:col>
      <xdr:colOff>1933575</xdr:colOff>
      <xdr:row>221</xdr:row>
      <xdr:rowOff>9525</xdr:rowOff>
    </xdr:from>
    <xdr:ext cx="0" cy="295275"/>
    <xdr:pic>
      <xdr:nvPicPr>
        <xdr:cNvPr id="3250" name="ctl00_logoimage" descr="Danfoss Logo"/>
        <xdr:cNvPicPr>
          <a:picLocks noChangeAspect="1" noChangeArrowheads="1"/>
        </xdr:cNvPicPr>
      </xdr:nvPicPr>
      <xdr:blipFill>
        <a:blip r:embed="rId1"/>
        <a:srcRect/>
        <a:stretch>
          <a:fillRect/>
        </a:stretch>
      </xdr:blipFill>
      <xdr:spPr>
        <a:xfrm>
          <a:off x="2619375" y="40904160"/>
          <a:ext cx="0" cy="295275"/>
        </a:xfrm>
        <a:prstGeom prst="rect">
          <a:avLst/>
        </a:prstGeom>
        <a:noFill/>
        <a:ln w="9525">
          <a:noFill/>
          <a:miter lim="800000"/>
          <a:headEnd/>
          <a:tailEnd/>
        </a:ln>
      </xdr:spPr>
    </xdr:pic>
    <xdr:clientData/>
  </xdr:oneCellAnchor>
  <xdr:oneCellAnchor>
    <xdr:from>
      <xdr:col>1</xdr:col>
      <xdr:colOff>1933575</xdr:colOff>
      <xdr:row>221</xdr:row>
      <xdr:rowOff>9525</xdr:rowOff>
    </xdr:from>
    <xdr:ext cx="0" cy="295275"/>
    <xdr:pic>
      <xdr:nvPicPr>
        <xdr:cNvPr id="3251" name="ctl00_logoimage" descr="Danfoss Logo"/>
        <xdr:cNvPicPr>
          <a:picLocks noChangeAspect="1" noChangeArrowheads="1"/>
        </xdr:cNvPicPr>
      </xdr:nvPicPr>
      <xdr:blipFill>
        <a:blip r:embed="rId1"/>
        <a:srcRect/>
        <a:stretch>
          <a:fillRect/>
        </a:stretch>
      </xdr:blipFill>
      <xdr:spPr>
        <a:xfrm>
          <a:off x="2619375" y="40904160"/>
          <a:ext cx="0" cy="295275"/>
        </a:xfrm>
        <a:prstGeom prst="rect">
          <a:avLst/>
        </a:prstGeom>
        <a:noFill/>
        <a:ln w="9525">
          <a:noFill/>
          <a:miter lim="800000"/>
          <a:headEnd/>
          <a:tailEnd/>
        </a:ln>
      </xdr:spPr>
    </xdr:pic>
    <xdr:clientData/>
  </xdr:oneCellAnchor>
  <xdr:oneCellAnchor>
    <xdr:from>
      <xdr:col>1</xdr:col>
      <xdr:colOff>1933575</xdr:colOff>
      <xdr:row>221</xdr:row>
      <xdr:rowOff>9525</xdr:rowOff>
    </xdr:from>
    <xdr:ext cx="0" cy="295275"/>
    <xdr:pic>
      <xdr:nvPicPr>
        <xdr:cNvPr id="3252" name="ctl00_logoimage" descr="Danfoss Logo"/>
        <xdr:cNvPicPr>
          <a:picLocks noChangeAspect="1" noChangeArrowheads="1"/>
        </xdr:cNvPicPr>
      </xdr:nvPicPr>
      <xdr:blipFill>
        <a:blip r:embed="rId1"/>
        <a:srcRect/>
        <a:stretch>
          <a:fillRect/>
        </a:stretch>
      </xdr:blipFill>
      <xdr:spPr>
        <a:xfrm>
          <a:off x="2619375" y="40904160"/>
          <a:ext cx="0" cy="295275"/>
        </a:xfrm>
        <a:prstGeom prst="rect">
          <a:avLst/>
        </a:prstGeom>
        <a:noFill/>
        <a:ln w="9525">
          <a:noFill/>
          <a:miter lim="800000"/>
          <a:headEnd/>
          <a:tailEnd/>
        </a:ln>
      </xdr:spPr>
    </xdr:pic>
    <xdr:clientData/>
  </xdr:oneCellAnchor>
  <xdr:oneCellAnchor>
    <xdr:from>
      <xdr:col>1</xdr:col>
      <xdr:colOff>1933575</xdr:colOff>
      <xdr:row>221</xdr:row>
      <xdr:rowOff>9525</xdr:rowOff>
    </xdr:from>
    <xdr:ext cx="0" cy="295275"/>
    <xdr:pic>
      <xdr:nvPicPr>
        <xdr:cNvPr id="3253" name="ctl00_logoimage" descr="Danfoss Logo"/>
        <xdr:cNvPicPr>
          <a:picLocks noChangeAspect="1" noChangeArrowheads="1"/>
        </xdr:cNvPicPr>
      </xdr:nvPicPr>
      <xdr:blipFill>
        <a:blip r:embed="rId1"/>
        <a:srcRect/>
        <a:stretch>
          <a:fillRect/>
        </a:stretch>
      </xdr:blipFill>
      <xdr:spPr>
        <a:xfrm>
          <a:off x="2619375" y="40904160"/>
          <a:ext cx="0" cy="295275"/>
        </a:xfrm>
        <a:prstGeom prst="rect">
          <a:avLst/>
        </a:prstGeom>
        <a:noFill/>
        <a:ln w="9525">
          <a:noFill/>
          <a:miter lim="800000"/>
          <a:headEnd/>
          <a:tailEnd/>
        </a:ln>
      </xdr:spPr>
    </xdr:pic>
    <xdr:clientData/>
  </xdr:oneCellAnchor>
  <xdr:oneCellAnchor>
    <xdr:from>
      <xdr:col>1</xdr:col>
      <xdr:colOff>1933575</xdr:colOff>
      <xdr:row>222</xdr:row>
      <xdr:rowOff>0</xdr:rowOff>
    </xdr:from>
    <xdr:ext cx="0" cy="295275"/>
    <xdr:pic>
      <xdr:nvPicPr>
        <xdr:cNvPr id="3254" name="ctl00_logoimage" descr="Danfoss Logo"/>
        <xdr:cNvPicPr>
          <a:picLocks noChangeAspect="1" noChangeArrowheads="1"/>
        </xdr:cNvPicPr>
      </xdr:nvPicPr>
      <xdr:blipFill>
        <a:blip r:embed="rId1"/>
        <a:srcRect/>
        <a:stretch>
          <a:fillRect/>
        </a:stretch>
      </xdr:blipFill>
      <xdr:spPr>
        <a:xfrm>
          <a:off x="2619375" y="41037510"/>
          <a:ext cx="0" cy="295275"/>
        </a:xfrm>
        <a:prstGeom prst="rect">
          <a:avLst/>
        </a:prstGeom>
        <a:noFill/>
        <a:ln w="9525">
          <a:noFill/>
          <a:miter lim="800000"/>
          <a:headEnd/>
          <a:tailEnd/>
        </a:ln>
      </xdr:spPr>
    </xdr:pic>
    <xdr:clientData/>
  </xdr:oneCellAnchor>
  <xdr:oneCellAnchor>
    <xdr:from>
      <xdr:col>1</xdr:col>
      <xdr:colOff>1933575</xdr:colOff>
      <xdr:row>222</xdr:row>
      <xdr:rowOff>0</xdr:rowOff>
    </xdr:from>
    <xdr:ext cx="0" cy="295275"/>
    <xdr:pic>
      <xdr:nvPicPr>
        <xdr:cNvPr id="3255" name="ctl00_logoimage" descr="Danfoss Logo"/>
        <xdr:cNvPicPr>
          <a:picLocks noChangeAspect="1" noChangeArrowheads="1"/>
        </xdr:cNvPicPr>
      </xdr:nvPicPr>
      <xdr:blipFill>
        <a:blip r:embed="rId1"/>
        <a:srcRect/>
        <a:stretch>
          <a:fillRect/>
        </a:stretch>
      </xdr:blipFill>
      <xdr:spPr>
        <a:xfrm>
          <a:off x="2619375" y="41037510"/>
          <a:ext cx="0" cy="295275"/>
        </a:xfrm>
        <a:prstGeom prst="rect">
          <a:avLst/>
        </a:prstGeom>
        <a:noFill/>
        <a:ln w="9525">
          <a:noFill/>
          <a:miter lim="800000"/>
          <a:headEnd/>
          <a:tailEnd/>
        </a:ln>
      </xdr:spPr>
    </xdr:pic>
    <xdr:clientData/>
  </xdr:oneCellAnchor>
  <xdr:oneCellAnchor>
    <xdr:from>
      <xdr:col>1</xdr:col>
      <xdr:colOff>1933575</xdr:colOff>
      <xdr:row>222</xdr:row>
      <xdr:rowOff>0</xdr:rowOff>
    </xdr:from>
    <xdr:ext cx="0" cy="295275"/>
    <xdr:pic>
      <xdr:nvPicPr>
        <xdr:cNvPr id="3256" name="ctl00_logoimage" descr="Danfoss Logo"/>
        <xdr:cNvPicPr>
          <a:picLocks noChangeAspect="1" noChangeArrowheads="1"/>
        </xdr:cNvPicPr>
      </xdr:nvPicPr>
      <xdr:blipFill>
        <a:blip r:embed="rId1"/>
        <a:srcRect/>
        <a:stretch>
          <a:fillRect/>
        </a:stretch>
      </xdr:blipFill>
      <xdr:spPr>
        <a:xfrm>
          <a:off x="2619375" y="41037510"/>
          <a:ext cx="0" cy="295275"/>
        </a:xfrm>
        <a:prstGeom prst="rect">
          <a:avLst/>
        </a:prstGeom>
        <a:noFill/>
        <a:ln w="9525">
          <a:noFill/>
          <a:miter lim="800000"/>
          <a:headEnd/>
          <a:tailEnd/>
        </a:ln>
      </xdr:spPr>
    </xdr:pic>
    <xdr:clientData/>
  </xdr:oneCellAnchor>
  <xdr:oneCellAnchor>
    <xdr:from>
      <xdr:col>1</xdr:col>
      <xdr:colOff>1933575</xdr:colOff>
      <xdr:row>222</xdr:row>
      <xdr:rowOff>9525</xdr:rowOff>
    </xdr:from>
    <xdr:ext cx="0" cy="295275"/>
    <xdr:pic>
      <xdr:nvPicPr>
        <xdr:cNvPr id="3257" name="ctl00_logoimage" descr="Danfoss Logo"/>
        <xdr:cNvPicPr>
          <a:picLocks noChangeAspect="1" noChangeArrowheads="1"/>
        </xdr:cNvPicPr>
      </xdr:nvPicPr>
      <xdr:blipFill>
        <a:blip r:embed="rId1"/>
        <a:srcRect/>
        <a:stretch>
          <a:fillRect/>
        </a:stretch>
      </xdr:blipFill>
      <xdr:spPr>
        <a:xfrm>
          <a:off x="2619375" y="41047035"/>
          <a:ext cx="0" cy="295275"/>
        </a:xfrm>
        <a:prstGeom prst="rect">
          <a:avLst/>
        </a:prstGeom>
        <a:noFill/>
        <a:ln w="9525">
          <a:noFill/>
          <a:miter lim="800000"/>
          <a:headEnd/>
          <a:tailEnd/>
        </a:ln>
      </xdr:spPr>
    </xdr:pic>
    <xdr:clientData/>
  </xdr:oneCellAnchor>
  <xdr:oneCellAnchor>
    <xdr:from>
      <xdr:col>1</xdr:col>
      <xdr:colOff>1933575</xdr:colOff>
      <xdr:row>222</xdr:row>
      <xdr:rowOff>9525</xdr:rowOff>
    </xdr:from>
    <xdr:ext cx="0" cy="295275"/>
    <xdr:pic>
      <xdr:nvPicPr>
        <xdr:cNvPr id="3258" name="ctl00_logoimage" descr="Danfoss Logo"/>
        <xdr:cNvPicPr>
          <a:picLocks noChangeAspect="1" noChangeArrowheads="1"/>
        </xdr:cNvPicPr>
      </xdr:nvPicPr>
      <xdr:blipFill>
        <a:blip r:embed="rId1"/>
        <a:srcRect/>
        <a:stretch>
          <a:fillRect/>
        </a:stretch>
      </xdr:blipFill>
      <xdr:spPr>
        <a:xfrm>
          <a:off x="2619375" y="41047035"/>
          <a:ext cx="0" cy="295275"/>
        </a:xfrm>
        <a:prstGeom prst="rect">
          <a:avLst/>
        </a:prstGeom>
        <a:noFill/>
        <a:ln w="9525">
          <a:noFill/>
          <a:miter lim="800000"/>
          <a:headEnd/>
          <a:tailEnd/>
        </a:ln>
      </xdr:spPr>
    </xdr:pic>
    <xdr:clientData/>
  </xdr:oneCellAnchor>
  <xdr:oneCellAnchor>
    <xdr:from>
      <xdr:col>1</xdr:col>
      <xdr:colOff>1933575</xdr:colOff>
      <xdr:row>222</xdr:row>
      <xdr:rowOff>9525</xdr:rowOff>
    </xdr:from>
    <xdr:ext cx="0" cy="295275"/>
    <xdr:pic>
      <xdr:nvPicPr>
        <xdr:cNvPr id="3259" name="ctl00_logoimage" descr="Danfoss Logo"/>
        <xdr:cNvPicPr>
          <a:picLocks noChangeAspect="1" noChangeArrowheads="1"/>
        </xdr:cNvPicPr>
      </xdr:nvPicPr>
      <xdr:blipFill>
        <a:blip r:embed="rId1"/>
        <a:srcRect/>
        <a:stretch>
          <a:fillRect/>
        </a:stretch>
      </xdr:blipFill>
      <xdr:spPr>
        <a:xfrm>
          <a:off x="2619375" y="41047035"/>
          <a:ext cx="0" cy="295275"/>
        </a:xfrm>
        <a:prstGeom prst="rect">
          <a:avLst/>
        </a:prstGeom>
        <a:noFill/>
        <a:ln w="9525">
          <a:noFill/>
          <a:miter lim="800000"/>
          <a:headEnd/>
          <a:tailEnd/>
        </a:ln>
      </xdr:spPr>
    </xdr:pic>
    <xdr:clientData/>
  </xdr:oneCellAnchor>
  <xdr:oneCellAnchor>
    <xdr:from>
      <xdr:col>1</xdr:col>
      <xdr:colOff>1933575</xdr:colOff>
      <xdr:row>222</xdr:row>
      <xdr:rowOff>9525</xdr:rowOff>
    </xdr:from>
    <xdr:ext cx="0" cy="295275"/>
    <xdr:pic>
      <xdr:nvPicPr>
        <xdr:cNvPr id="3260" name="ctl00_logoimage" descr="Danfoss Logo"/>
        <xdr:cNvPicPr>
          <a:picLocks noChangeAspect="1" noChangeArrowheads="1"/>
        </xdr:cNvPicPr>
      </xdr:nvPicPr>
      <xdr:blipFill>
        <a:blip r:embed="rId1"/>
        <a:srcRect/>
        <a:stretch>
          <a:fillRect/>
        </a:stretch>
      </xdr:blipFill>
      <xdr:spPr>
        <a:xfrm>
          <a:off x="2619375" y="41047035"/>
          <a:ext cx="0" cy="295275"/>
        </a:xfrm>
        <a:prstGeom prst="rect">
          <a:avLst/>
        </a:prstGeom>
        <a:noFill/>
        <a:ln w="9525">
          <a:noFill/>
          <a:miter lim="800000"/>
          <a:headEnd/>
          <a:tailEnd/>
        </a:ln>
      </xdr:spPr>
    </xdr:pic>
    <xdr:clientData/>
  </xdr:oneCellAnchor>
  <xdr:oneCellAnchor>
    <xdr:from>
      <xdr:col>1</xdr:col>
      <xdr:colOff>1933575</xdr:colOff>
      <xdr:row>222</xdr:row>
      <xdr:rowOff>9525</xdr:rowOff>
    </xdr:from>
    <xdr:ext cx="0" cy="295275"/>
    <xdr:pic>
      <xdr:nvPicPr>
        <xdr:cNvPr id="3261" name="ctl00_logoimage" descr="Danfoss Logo"/>
        <xdr:cNvPicPr>
          <a:picLocks noChangeAspect="1" noChangeArrowheads="1"/>
        </xdr:cNvPicPr>
      </xdr:nvPicPr>
      <xdr:blipFill>
        <a:blip r:embed="rId1"/>
        <a:srcRect/>
        <a:stretch>
          <a:fillRect/>
        </a:stretch>
      </xdr:blipFill>
      <xdr:spPr>
        <a:xfrm>
          <a:off x="2619375" y="41047035"/>
          <a:ext cx="0" cy="295275"/>
        </a:xfrm>
        <a:prstGeom prst="rect">
          <a:avLst/>
        </a:prstGeom>
        <a:noFill/>
        <a:ln w="9525">
          <a:noFill/>
          <a:miter lim="800000"/>
          <a:headEnd/>
          <a:tailEnd/>
        </a:ln>
      </xdr:spPr>
    </xdr:pic>
    <xdr:clientData/>
  </xdr:oneCellAnchor>
  <xdr:oneCellAnchor>
    <xdr:from>
      <xdr:col>1</xdr:col>
      <xdr:colOff>1933575</xdr:colOff>
      <xdr:row>222</xdr:row>
      <xdr:rowOff>9525</xdr:rowOff>
    </xdr:from>
    <xdr:ext cx="0" cy="295275"/>
    <xdr:pic>
      <xdr:nvPicPr>
        <xdr:cNvPr id="3262" name="ctl00_logoimage" descr="Danfoss Logo"/>
        <xdr:cNvPicPr>
          <a:picLocks noChangeAspect="1" noChangeArrowheads="1"/>
        </xdr:cNvPicPr>
      </xdr:nvPicPr>
      <xdr:blipFill>
        <a:blip r:embed="rId1"/>
        <a:srcRect/>
        <a:stretch>
          <a:fillRect/>
        </a:stretch>
      </xdr:blipFill>
      <xdr:spPr>
        <a:xfrm>
          <a:off x="2619375" y="41047035"/>
          <a:ext cx="0" cy="295275"/>
        </a:xfrm>
        <a:prstGeom prst="rect">
          <a:avLst/>
        </a:prstGeom>
        <a:noFill/>
        <a:ln w="9525">
          <a:noFill/>
          <a:miter lim="800000"/>
          <a:headEnd/>
          <a:tailEnd/>
        </a:ln>
      </xdr:spPr>
    </xdr:pic>
    <xdr:clientData/>
  </xdr:oneCellAnchor>
  <xdr:oneCellAnchor>
    <xdr:from>
      <xdr:col>1</xdr:col>
      <xdr:colOff>1933575</xdr:colOff>
      <xdr:row>222</xdr:row>
      <xdr:rowOff>9525</xdr:rowOff>
    </xdr:from>
    <xdr:ext cx="0" cy="295275"/>
    <xdr:pic>
      <xdr:nvPicPr>
        <xdr:cNvPr id="3263" name="ctl00_logoimage" descr="Danfoss Logo"/>
        <xdr:cNvPicPr>
          <a:picLocks noChangeAspect="1" noChangeArrowheads="1"/>
        </xdr:cNvPicPr>
      </xdr:nvPicPr>
      <xdr:blipFill>
        <a:blip r:embed="rId1"/>
        <a:srcRect/>
        <a:stretch>
          <a:fillRect/>
        </a:stretch>
      </xdr:blipFill>
      <xdr:spPr>
        <a:xfrm>
          <a:off x="2619375" y="41047035"/>
          <a:ext cx="0" cy="295275"/>
        </a:xfrm>
        <a:prstGeom prst="rect">
          <a:avLst/>
        </a:prstGeom>
        <a:noFill/>
        <a:ln w="9525">
          <a:noFill/>
          <a:miter lim="800000"/>
          <a:headEnd/>
          <a:tailEnd/>
        </a:ln>
      </xdr:spPr>
    </xdr:pic>
    <xdr:clientData/>
  </xdr:oneCellAnchor>
  <xdr:oneCellAnchor>
    <xdr:from>
      <xdr:col>1</xdr:col>
      <xdr:colOff>1933575</xdr:colOff>
      <xdr:row>223</xdr:row>
      <xdr:rowOff>0</xdr:rowOff>
    </xdr:from>
    <xdr:ext cx="0" cy="295275"/>
    <xdr:pic>
      <xdr:nvPicPr>
        <xdr:cNvPr id="3264" name="ctl00_logoimage" descr="Danfoss Logo"/>
        <xdr:cNvPicPr>
          <a:picLocks noChangeAspect="1" noChangeArrowheads="1"/>
        </xdr:cNvPicPr>
      </xdr:nvPicPr>
      <xdr:blipFill>
        <a:blip r:embed="rId1"/>
        <a:srcRect/>
        <a:stretch>
          <a:fillRect/>
        </a:stretch>
      </xdr:blipFill>
      <xdr:spPr>
        <a:xfrm>
          <a:off x="2619375" y="41180385"/>
          <a:ext cx="0" cy="295275"/>
        </a:xfrm>
        <a:prstGeom prst="rect">
          <a:avLst/>
        </a:prstGeom>
        <a:noFill/>
        <a:ln w="9525">
          <a:noFill/>
          <a:miter lim="800000"/>
          <a:headEnd/>
          <a:tailEnd/>
        </a:ln>
      </xdr:spPr>
    </xdr:pic>
    <xdr:clientData/>
  </xdr:oneCellAnchor>
  <xdr:oneCellAnchor>
    <xdr:from>
      <xdr:col>1</xdr:col>
      <xdr:colOff>1933575</xdr:colOff>
      <xdr:row>223</xdr:row>
      <xdr:rowOff>0</xdr:rowOff>
    </xdr:from>
    <xdr:ext cx="0" cy="295275"/>
    <xdr:pic>
      <xdr:nvPicPr>
        <xdr:cNvPr id="3265" name="ctl00_logoimage" descr="Danfoss Logo"/>
        <xdr:cNvPicPr>
          <a:picLocks noChangeAspect="1" noChangeArrowheads="1"/>
        </xdr:cNvPicPr>
      </xdr:nvPicPr>
      <xdr:blipFill>
        <a:blip r:embed="rId1"/>
        <a:srcRect/>
        <a:stretch>
          <a:fillRect/>
        </a:stretch>
      </xdr:blipFill>
      <xdr:spPr>
        <a:xfrm>
          <a:off x="2619375" y="41180385"/>
          <a:ext cx="0" cy="295275"/>
        </a:xfrm>
        <a:prstGeom prst="rect">
          <a:avLst/>
        </a:prstGeom>
        <a:noFill/>
        <a:ln w="9525">
          <a:noFill/>
          <a:miter lim="800000"/>
          <a:headEnd/>
          <a:tailEnd/>
        </a:ln>
      </xdr:spPr>
    </xdr:pic>
    <xdr:clientData/>
  </xdr:oneCellAnchor>
  <xdr:oneCellAnchor>
    <xdr:from>
      <xdr:col>1</xdr:col>
      <xdr:colOff>1933575</xdr:colOff>
      <xdr:row>223</xdr:row>
      <xdr:rowOff>0</xdr:rowOff>
    </xdr:from>
    <xdr:ext cx="0" cy="295275"/>
    <xdr:pic>
      <xdr:nvPicPr>
        <xdr:cNvPr id="3266" name="ctl00_logoimage" descr="Danfoss Logo"/>
        <xdr:cNvPicPr>
          <a:picLocks noChangeAspect="1" noChangeArrowheads="1"/>
        </xdr:cNvPicPr>
      </xdr:nvPicPr>
      <xdr:blipFill>
        <a:blip r:embed="rId1"/>
        <a:srcRect/>
        <a:stretch>
          <a:fillRect/>
        </a:stretch>
      </xdr:blipFill>
      <xdr:spPr>
        <a:xfrm>
          <a:off x="2619375" y="41180385"/>
          <a:ext cx="0" cy="295275"/>
        </a:xfrm>
        <a:prstGeom prst="rect">
          <a:avLst/>
        </a:prstGeom>
        <a:noFill/>
        <a:ln w="9525">
          <a:noFill/>
          <a:miter lim="800000"/>
          <a:headEnd/>
          <a:tailEnd/>
        </a:ln>
      </xdr:spPr>
    </xdr:pic>
    <xdr:clientData/>
  </xdr:oneCellAnchor>
  <xdr:oneCellAnchor>
    <xdr:from>
      <xdr:col>1</xdr:col>
      <xdr:colOff>1933575</xdr:colOff>
      <xdr:row>223</xdr:row>
      <xdr:rowOff>9525</xdr:rowOff>
    </xdr:from>
    <xdr:ext cx="0" cy="295275"/>
    <xdr:pic>
      <xdr:nvPicPr>
        <xdr:cNvPr id="3267" name="ctl00_logoimage" descr="Danfoss Logo"/>
        <xdr:cNvPicPr>
          <a:picLocks noChangeAspect="1" noChangeArrowheads="1"/>
        </xdr:cNvPicPr>
      </xdr:nvPicPr>
      <xdr:blipFill>
        <a:blip r:embed="rId1"/>
        <a:srcRect/>
        <a:stretch>
          <a:fillRect/>
        </a:stretch>
      </xdr:blipFill>
      <xdr:spPr>
        <a:xfrm>
          <a:off x="2619375" y="41189910"/>
          <a:ext cx="0" cy="295275"/>
        </a:xfrm>
        <a:prstGeom prst="rect">
          <a:avLst/>
        </a:prstGeom>
        <a:noFill/>
        <a:ln w="9525">
          <a:noFill/>
          <a:miter lim="800000"/>
          <a:headEnd/>
          <a:tailEnd/>
        </a:ln>
      </xdr:spPr>
    </xdr:pic>
    <xdr:clientData/>
  </xdr:oneCellAnchor>
  <xdr:oneCellAnchor>
    <xdr:from>
      <xdr:col>1</xdr:col>
      <xdr:colOff>1933575</xdr:colOff>
      <xdr:row>223</xdr:row>
      <xdr:rowOff>9525</xdr:rowOff>
    </xdr:from>
    <xdr:ext cx="0" cy="295275"/>
    <xdr:pic>
      <xdr:nvPicPr>
        <xdr:cNvPr id="3268" name="ctl00_logoimage" descr="Danfoss Logo"/>
        <xdr:cNvPicPr>
          <a:picLocks noChangeAspect="1" noChangeArrowheads="1"/>
        </xdr:cNvPicPr>
      </xdr:nvPicPr>
      <xdr:blipFill>
        <a:blip r:embed="rId1"/>
        <a:srcRect/>
        <a:stretch>
          <a:fillRect/>
        </a:stretch>
      </xdr:blipFill>
      <xdr:spPr>
        <a:xfrm>
          <a:off x="2619375" y="41189910"/>
          <a:ext cx="0" cy="295275"/>
        </a:xfrm>
        <a:prstGeom prst="rect">
          <a:avLst/>
        </a:prstGeom>
        <a:noFill/>
        <a:ln w="9525">
          <a:noFill/>
          <a:miter lim="800000"/>
          <a:headEnd/>
          <a:tailEnd/>
        </a:ln>
      </xdr:spPr>
    </xdr:pic>
    <xdr:clientData/>
  </xdr:oneCellAnchor>
  <xdr:oneCellAnchor>
    <xdr:from>
      <xdr:col>1</xdr:col>
      <xdr:colOff>1933575</xdr:colOff>
      <xdr:row>223</xdr:row>
      <xdr:rowOff>9525</xdr:rowOff>
    </xdr:from>
    <xdr:ext cx="0" cy="295275"/>
    <xdr:pic>
      <xdr:nvPicPr>
        <xdr:cNvPr id="3269" name="ctl00_logoimage" descr="Danfoss Logo"/>
        <xdr:cNvPicPr>
          <a:picLocks noChangeAspect="1" noChangeArrowheads="1"/>
        </xdr:cNvPicPr>
      </xdr:nvPicPr>
      <xdr:blipFill>
        <a:blip r:embed="rId1"/>
        <a:srcRect/>
        <a:stretch>
          <a:fillRect/>
        </a:stretch>
      </xdr:blipFill>
      <xdr:spPr>
        <a:xfrm>
          <a:off x="2619375" y="41189910"/>
          <a:ext cx="0" cy="295275"/>
        </a:xfrm>
        <a:prstGeom prst="rect">
          <a:avLst/>
        </a:prstGeom>
        <a:noFill/>
        <a:ln w="9525">
          <a:noFill/>
          <a:miter lim="800000"/>
          <a:headEnd/>
          <a:tailEnd/>
        </a:ln>
      </xdr:spPr>
    </xdr:pic>
    <xdr:clientData/>
  </xdr:oneCellAnchor>
  <xdr:oneCellAnchor>
    <xdr:from>
      <xdr:col>1</xdr:col>
      <xdr:colOff>1933575</xdr:colOff>
      <xdr:row>223</xdr:row>
      <xdr:rowOff>9525</xdr:rowOff>
    </xdr:from>
    <xdr:ext cx="0" cy="295275"/>
    <xdr:pic>
      <xdr:nvPicPr>
        <xdr:cNvPr id="3270" name="ctl00_logoimage" descr="Danfoss Logo"/>
        <xdr:cNvPicPr>
          <a:picLocks noChangeAspect="1" noChangeArrowheads="1"/>
        </xdr:cNvPicPr>
      </xdr:nvPicPr>
      <xdr:blipFill>
        <a:blip r:embed="rId1"/>
        <a:srcRect/>
        <a:stretch>
          <a:fillRect/>
        </a:stretch>
      </xdr:blipFill>
      <xdr:spPr>
        <a:xfrm>
          <a:off x="2619375" y="41189910"/>
          <a:ext cx="0" cy="295275"/>
        </a:xfrm>
        <a:prstGeom prst="rect">
          <a:avLst/>
        </a:prstGeom>
        <a:noFill/>
        <a:ln w="9525">
          <a:noFill/>
          <a:miter lim="800000"/>
          <a:headEnd/>
          <a:tailEnd/>
        </a:ln>
      </xdr:spPr>
    </xdr:pic>
    <xdr:clientData/>
  </xdr:oneCellAnchor>
  <xdr:oneCellAnchor>
    <xdr:from>
      <xdr:col>1</xdr:col>
      <xdr:colOff>1933575</xdr:colOff>
      <xdr:row>223</xdr:row>
      <xdr:rowOff>9525</xdr:rowOff>
    </xdr:from>
    <xdr:ext cx="0" cy="295275"/>
    <xdr:pic>
      <xdr:nvPicPr>
        <xdr:cNvPr id="3271" name="ctl00_logoimage" descr="Danfoss Logo"/>
        <xdr:cNvPicPr>
          <a:picLocks noChangeAspect="1" noChangeArrowheads="1"/>
        </xdr:cNvPicPr>
      </xdr:nvPicPr>
      <xdr:blipFill>
        <a:blip r:embed="rId1"/>
        <a:srcRect/>
        <a:stretch>
          <a:fillRect/>
        </a:stretch>
      </xdr:blipFill>
      <xdr:spPr>
        <a:xfrm>
          <a:off x="2619375" y="41189910"/>
          <a:ext cx="0" cy="295275"/>
        </a:xfrm>
        <a:prstGeom prst="rect">
          <a:avLst/>
        </a:prstGeom>
        <a:noFill/>
        <a:ln w="9525">
          <a:noFill/>
          <a:miter lim="800000"/>
          <a:headEnd/>
          <a:tailEnd/>
        </a:ln>
      </xdr:spPr>
    </xdr:pic>
    <xdr:clientData/>
  </xdr:oneCellAnchor>
  <xdr:oneCellAnchor>
    <xdr:from>
      <xdr:col>1</xdr:col>
      <xdr:colOff>1933575</xdr:colOff>
      <xdr:row>223</xdr:row>
      <xdr:rowOff>9525</xdr:rowOff>
    </xdr:from>
    <xdr:ext cx="0" cy="295275"/>
    <xdr:pic>
      <xdr:nvPicPr>
        <xdr:cNvPr id="3272" name="ctl00_logoimage" descr="Danfoss Logo"/>
        <xdr:cNvPicPr>
          <a:picLocks noChangeAspect="1" noChangeArrowheads="1"/>
        </xdr:cNvPicPr>
      </xdr:nvPicPr>
      <xdr:blipFill>
        <a:blip r:embed="rId1"/>
        <a:srcRect/>
        <a:stretch>
          <a:fillRect/>
        </a:stretch>
      </xdr:blipFill>
      <xdr:spPr>
        <a:xfrm>
          <a:off x="2619375" y="41189910"/>
          <a:ext cx="0" cy="295275"/>
        </a:xfrm>
        <a:prstGeom prst="rect">
          <a:avLst/>
        </a:prstGeom>
        <a:noFill/>
        <a:ln w="9525">
          <a:noFill/>
          <a:miter lim="800000"/>
          <a:headEnd/>
          <a:tailEnd/>
        </a:ln>
      </xdr:spPr>
    </xdr:pic>
    <xdr:clientData/>
  </xdr:oneCellAnchor>
  <xdr:oneCellAnchor>
    <xdr:from>
      <xdr:col>1</xdr:col>
      <xdr:colOff>1933575</xdr:colOff>
      <xdr:row>223</xdr:row>
      <xdr:rowOff>9525</xdr:rowOff>
    </xdr:from>
    <xdr:ext cx="0" cy="295275"/>
    <xdr:pic>
      <xdr:nvPicPr>
        <xdr:cNvPr id="3273" name="ctl00_logoimage" descr="Danfoss Logo"/>
        <xdr:cNvPicPr>
          <a:picLocks noChangeAspect="1" noChangeArrowheads="1"/>
        </xdr:cNvPicPr>
      </xdr:nvPicPr>
      <xdr:blipFill>
        <a:blip r:embed="rId1"/>
        <a:srcRect/>
        <a:stretch>
          <a:fillRect/>
        </a:stretch>
      </xdr:blipFill>
      <xdr:spPr>
        <a:xfrm>
          <a:off x="2619375" y="4118991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74"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75"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76"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77"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78"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79"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80"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81"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82"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83"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84"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85"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86"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87"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88"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89"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90"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91"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92"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93"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94"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95"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0</xdr:rowOff>
    </xdr:from>
    <xdr:ext cx="0" cy="295275"/>
    <xdr:pic>
      <xdr:nvPicPr>
        <xdr:cNvPr id="3296" name="ctl00_logoimage" descr="Danfoss Logo"/>
        <xdr:cNvPicPr>
          <a:picLocks noChangeAspect="1" noChangeArrowheads="1"/>
        </xdr:cNvPicPr>
      </xdr:nvPicPr>
      <xdr:blipFill>
        <a:blip r:embed="rId1"/>
        <a:srcRect/>
        <a:stretch>
          <a:fillRect/>
        </a:stretch>
      </xdr:blipFill>
      <xdr:spPr>
        <a:xfrm>
          <a:off x="2619375" y="41323260"/>
          <a:ext cx="0" cy="295275"/>
        </a:xfrm>
        <a:prstGeom prst="rect">
          <a:avLst/>
        </a:prstGeom>
        <a:noFill/>
        <a:ln w="9525">
          <a:noFill/>
          <a:miter lim="800000"/>
          <a:headEnd/>
          <a:tailEnd/>
        </a:ln>
      </xdr:spPr>
    </xdr:pic>
    <xdr:clientData/>
  </xdr:oneCellAnchor>
  <xdr:oneCellAnchor>
    <xdr:from>
      <xdr:col>1</xdr:col>
      <xdr:colOff>1933575</xdr:colOff>
      <xdr:row>224</xdr:row>
      <xdr:rowOff>9525</xdr:rowOff>
    </xdr:from>
    <xdr:ext cx="0" cy="295275"/>
    <xdr:pic>
      <xdr:nvPicPr>
        <xdr:cNvPr id="3297" name="ctl00_logoimage" descr="Danfoss Logo"/>
        <xdr:cNvPicPr>
          <a:picLocks noChangeAspect="1" noChangeArrowheads="1"/>
        </xdr:cNvPicPr>
      </xdr:nvPicPr>
      <xdr:blipFill>
        <a:blip r:embed="rId1"/>
        <a:srcRect/>
        <a:stretch>
          <a:fillRect/>
        </a:stretch>
      </xdr:blipFill>
      <xdr:spPr>
        <a:xfrm>
          <a:off x="2619375" y="41332785"/>
          <a:ext cx="0" cy="295275"/>
        </a:xfrm>
        <a:prstGeom prst="rect">
          <a:avLst/>
        </a:prstGeom>
        <a:noFill/>
        <a:ln w="9525">
          <a:noFill/>
          <a:miter lim="800000"/>
          <a:headEnd/>
          <a:tailEnd/>
        </a:ln>
      </xdr:spPr>
    </xdr:pic>
    <xdr:clientData/>
  </xdr:oneCellAnchor>
  <xdr:oneCellAnchor>
    <xdr:from>
      <xdr:col>1</xdr:col>
      <xdr:colOff>1933575</xdr:colOff>
      <xdr:row>224</xdr:row>
      <xdr:rowOff>9525</xdr:rowOff>
    </xdr:from>
    <xdr:ext cx="0" cy="295275"/>
    <xdr:pic>
      <xdr:nvPicPr>
        <xdr:cNvPr id="3298" name="ctl00_logoimage" descr="Danfoss Logo"/>
        <xdr:cNvPicPr>
          <a:picLocks noChangeAspect="1" noChangeArrowheads="1"/>
        </xdr:cNvPicPr>
      </xdr:nvPicPr>
      <xdr:blipFill>
        <a:blip r:embed="rId1"/>
        <a:srcRect/>
        <a:stretch>
          <a:fillRect/>
        </a:stretch>
      </xdr:blipFill>
      <xdr:spPr>
        <a:xfrm>
          <a:off x="2619375" y="41332785"/>
          <a:ext cx="0" cy="295275"/>
        </a:xfrm>
        <a:prstGeom prst="rect">
          <a:avLst/>
        </a:prstGeom>
        <a:noFill/>
        <a:ln w="9525">
          <a:noFill/>
          <a:miter lim="800000"/>
          <a:headEnd/>
          <a:tailEnd/>
        </a:ln>
      </xdr:spPr>
    </xdr:pic>
    <xdr:clientData/>
  </xdr:oneCellAnchor>
  <xdr:oneCellAnchor>
    <xdr:from>
      <xdr:col>1</xdr:col>
      <xdr:colOff>1933575</xdr:colOff>
      <xdr:row>224</xdr:row>
      <xdr:rowOff>9525</xdr:rowOff>
    </xdr:from>
    <xdr:ext cx="0" cy="295275"/>
    <xdr:pic>
      <xdr:nvPicPr>
        <xdr:cNvPr id="3299" name="ctl00_logoimage" descr="Danfoss Logo"/>
        <xdr:cNvPicPr>
          <a:picLocks noChangeAspect="1" noChangeArrowheads="1"/>
        </xdr:cNvPicPr>
      </xdr:nvPicPr>
      <xdr:blipFill>
        <a:blip r:embed="rId1"/>
        <a:srcRect/>
        <a:stretch>
          <a:fillRect/>
        </a:stretch>
      </xdr:blipFill>
      <xdr:spPr>
        <a:xfrm>
          <a:off x="2619375" y="41332785"/>
          <a:ext cx="0" cy="295275"/>
        </a:xfrm>
        <a:prstGeom prst="rect">
          <a:avLst/>
        </a:prstGeom>
        <a:noFill/>
        <a:ln w="9525">
          <a:noFill/>
          <a:miter lim="800000"/>
          <a:headEnd/>
          <a:tailEnd/>
        </a:ln>
      </xdr:spPr>
    </xdr:pic>
    <xdr:clientData/>
  </xdr:oneCellAnchor>
  <xdr:oneCellAnchor>
    <xdr:from>
      <xdr:col>1</xdr:col>
      <xdr:colOff>1933575</xdr:colOff>
      <xdr:row>224</xdr:row>
      <xdr:rowOff>9525</xdr:rowOff>
    </xdr:from>
    <xdr:ext cx="0" cy="295275"/>
    <xdr:pic>
      <xdr:nvPicPr>
        <xdr:cNvPr id="3300" name="ctl00_logoimage" descr="Danfoss Logo"/>
        <xdr:cNvPicPr>
          <a:picLocks noChangeAspect="1" noChangeArrowheads="1"/>
        </xdr:cNvPicPr>
      </xdr:nvPicPr>
      <xdr:blipFill>
        <a:blip r:embed="rId1"/>
        <a:srcRect/>
        <a:stretch>
          <a:fillRect/>
        </a:stretch>
      </xdr:blipFill>
      <xdr:spPr>
        <a:xfrm>
          <a:off x="2619375" y="41332785"/>
          <a:ext cx="0" cy="295275"/>
        </a:xfrm>
        <a:prstGeom prst="rect">
          <a:avLst/>
        </a:prstGeom>
        <a:noFill/>
        <a:ln w="9525">
          <a:noFill/>
          <a:miter lim="800000"/>
          <a:headEnd/>
          <a:tailEnd/>
        </a:ln>
      </xdr:spPr>
    </xdr:pic>
    <xdr:clientData/>
  </xdr:oneCellAnchor>
  <xdr:oneCellAnchor>
    <xdr:from>
      <xdr:col>1</xdr:col>
      <xdr:colOff>1933575</xdr:colOff>
      <xdr:row>224</xdr:row>
      <xdr:rowOff>9525</xdr:rowOff>
    </xdr:from>
    <xdr:ext cx="0" cy="295275"/>
    <xdr:pic>
      <xdr:nvPicPr>
        <xdr:cNvPr id="3301" name="ctl00_logoimage" descr="Danfoss Logo"/>
        <xdr:cNvPicPr>
          <a:picLocks noChangeAspect="1" noChangeArrowheads="1"/>
        </xdr:cNvPicPr>
      </xdr:nvPicPr>
      <xdr:blipFill>
        <a:blip r:embed="rId1"/>
        <a:srcRect/>
        <a:stretch>
          <a:fillRect/>
        </a:stretch>
      </xdr:blipFill>
      <xdr:spPr>
        <a:xfrm>
          <a:off x="2619375" y="41332785"/>
          <a:ext cx="0" cy="295275"/>
        </a:xfrm>
        <a:prstGeom prst="rect">
          <a:avLst/>
        </a:prstGeom>
        <a:noFill/>
        <a:ln w="9525">
          <a:noFill/>
          <a:miter lim="800000"/>
          <a:headEnd/>
          <a:tailEnd/>
        </a:ln>
      </xdr:spPr>
    </xdr:pic>
    <xdr:clientData/>
  </xdr:oneCellAnchor>
  <xdr:oneCellAnchor>
    <xdr:from>
      <xdr:col>1</xdr:col>
      <xdr:colOff>1933575</xdr:colOff>
      <xdr:row>224</xdr:row>
      <xdr:rowOff>9525</xdr:rowOff>
    </xdr:from>
    <xdr:ext cx="0" cy="295275"/>
    <xdr:pic>
      <xdr:nvPicPr>
        <xdr:cNvPr id="3302" name="ctl00_logoimage" descr="Danfoss Logo"/>
        <xdr:cNvPicPr>
          <a:picLocks noChangeAspect="1" noChangeArrowheads="1"/>
        </xdr:cNvPicPr>
      </xdr:nvPicPr>
      <xdr:blipFill>
        <a:blip r:embed="rId1"/>
        <a:srcRect/>
        <a:stretch>
          <a:fillRect/>
        </a:stretch>
      </xdr:blipFill>
      <xdr:spPr>
        <a:xfrm>
          <a:off x="2619375" y="41332785"/>
          <a:ext cx="0" cy="295275"/>
        </a:xfrm>
        <a:prstGeom prst="rect">
          <a:avLst/>
        </a:prstGeom>
        <a:noFill/>
        <a:ln w="9525">
          <a:noFill/>
          <a:miter lim="800000"/>
          <a:headEnd/>
          <a:tailEnd/>
        </a:ln>
      </xdr:spPr>
    </xdr:pic>
    <xdr:clientData/>
  </xdr:oneCellAnchor>
  <xdr:oneCellAnchor>
    <xdr:from>
      <xdr:col>1</xdr:col>
      <xdr:colOff>1933575</xdr:colOff>
      <xdr:row>224</xdr:row>
      <xdr:rowOff>9525</xdr:rowOff>
    </xdr:from>
    <xdr:ext cx="0" cy="295275"/>
    <xdr:pic>
      <xdr:nvPicPr>
        <xdr:cNvPr id="3303" name="ctl00_logoimage" descr="Danfoss Logo"/>
        <xdr:cNvPicPr>
          <a:picLocks noChangeAspect="1" noChangeArrowheads="1"/>
        </xdr:cNvPicPr>
      </xdr:nvPicPr>
      <xdr:blipFill>
        <a:blip r:embed="rId1"/>
        <a:srcRect/>
        <a:stretch>
          <a:fillRect/>
        </a:stretch>
      </xdr:blipFill>
      <xdr:spPr>
        <a:xfrm>
          <a:off x="2619375" y="41332785"/>
          <a:ext cx="0" cy="295275"/>
        </a:xfrm>
        <a:prstGeom prst="rect">
          <a:avLst/>
        </a:prstGeom>
        <a:noFill/>
        <a:ln w="9525">
          <a:noFill/>
          <a:miter lim="800000"/>
          <a:headEnd/>
          <a:tailEnd/>
        </a:ln>
      </xdr:spPr>
    </xdr:pic>
    <xdr:clientData/>
  </xdr:oneCellAnchor>
  <xdr:oneCellAnchor>
    <xdr:from>
      <xdr:col>1</xdr:col>
      <xdr:colOff>1933575</xdr:colOff>
      <xdr:row>225</xdr:row>
      <xdr:rowOff>0</xdr:rowOff>
    </xdr:from>
    <xdr:ext cx="0" cy="295275"/>
    <xdr:pic>
      <xdr:nvPicPr>
        <xdr:cNvPr id="3304" name="ctl00_logoimage" descr="Danfoss Logo"/>
        <xdr:cNvPicPr>
          <a:picLocks noChangeAspect="1" noChangeArrowheads="1"/>
        </xdr:cNvPicPr>
      </xdr:nvPicPr>
      <xdr:blipFill>
        <a:blip r:embed="rId1"/>
        <a:srcRect/>
        <a:stretch>
          <a:fillRect/>
        </a:stretch>
      </xdr:blipFill>
      <xdr:spPr>
        <a:xfrm>
          <a:off x="2619375" y="41466135"/>
          <a:ext cx="0" cy="295275"/>
        </a:xfrm>
        <a:prstGeom prst="rect">
          <a:avLst/>
        </a:prstGeom>
        <a:noFill/>
        <a:ln w="9525">
          <a:noFill/>
          <a:miter lim="800000"/>
          <a:headEnd/>
          <a:tailEnd/>
        </a:ln>
      </xdr:spPr>
    </xdr:pic>
    <xdr:clientData/>
  </xdr:oneCellAnchor>
  <xdr:oneCellAnchor>
    <xdr:from>
      <xdr:col>1</xdr:col>
      <xdr:colOff>1933575</xdr:colOff>
      <xdr:row>225</xdr:row>
      <xdr:rowOff>0</xdr:rowOff>
    </xdr:from>
    <xdr:ext cx="0" cy="295275"/>
    <xdr:pic>
      <xdr:nvPicPr>
        <xdr:cNvPr id="3305" name="ctl00_logoimage" descr="Danfoss Logo"/>
        <xdr:cNvPicPr>
          <a:picLocks noChangeAspect="1" noChangeArrowheads="1"/>
        </xdr:cNvPicPr>
      </xdr:nvPicPr>
      <xdr:blipFill>
        <a:blip r:embed="rId1"/>
        <a:srcRect/>
        <a:stretch>
          <a:fillRect/>
        </a:stretch>
      </xdr:blipFill>
      <xdr:spPr>
        <a:xfrm>
          <a:off x="2619375" y="41466135"/>
          <a:ext cx="0" cy="295275"/>
        </a:xfrm>
        <a:prstGeom prst="rect">
          <a:avLst/>
        </a:prstGeom>
        <a:noFill/>
        <a:ln w="9525">
          <a:noFill/>
          <a:miter lim="800000"/>
          <a:headEnd/>
          <a:tailEnd/>
        </a:ln>
      </xdr:spPr>
    </xdr:pic>
    <xdr:clientData/>
  </xdr:oneCellAnchor>
  <xdr:oneCellAnchor>
    <xdr:from>
      <xdr:col>1</xdr:col>
      <xdr:colOff>1933575</xdr:colOff>
      <xdr:row>225</xdr:row>
      <xdr:rowOff>0</xdr:rowOff>
    </xdr:from>
    <xdr:ext cx="0" cy="295275"/>
    <xdr:pic>
      <xdr:nvPicPr>
        <xdr:cNvPr id="3306" name="ctl00_logoimage" descr="Danfoss Logo"/>
        <xdr:cNvPicPr>
          <a:picLocks noChangeAspect="1" noChangeArrowheads="1"/>
        </xdr:cNvPicPr>
      </xdr:nvPicPr>
      <xdr:blipFill>
        <a:blip r:embed="rId1"/>
        <a:srcRect/>
        <a:stretch>
          <a:fillRect/>
        </a:stretch>
      </xdr:blipFill>
      <xdr:spPr>
        <a:xfrm>
          <a:off x="2619375" y="41466135"/>
          <a:ext cx="0" cy="295275"/>
        </a:xfrm>
        <a:prstGeom prst="rect">
          <a:avLst/>
        </a:prstGeom>
        <a:noFill/>
        <a:ln w="9525">
          <a:noFill/>
          <a:miter lim="800000"/>
          <a:headEnd/>
          <a:tailEnd/>
        </a:ln>
      </xdr:spPr>
    </xdr:pic>
    <xdr:clientData/>
  </xdr:oneCellAnchor>
  <xdr:oneCellAnchor>
    <xdr:from>
      <xdr:col>1</xdr:col>
      <xdr:colOff>1933575</xdr:colOff>
      <xdr:row>225</xdr:row>
      <xdr:rowOff>9525</xdr:rowOff>
    </xdr:from>
    <xdr:ext cx="0" cy="295275"/>
    <xdr:pic>
      <xdr:nvPicPr>
        <xdr:cNvPr id="3307" name="ctl00_logoimage" descr="Danfoss Logo"/>
        <xdr:cNvPicPr>
          <a:picLocks noChangeAspect="1" noChangeArrowheads="1"/>
        </xdr:cNvPicPr>
      </xdr:nvPicPr>
      <xdr:blipFill>
        <a:blip r:embed="rId1"/>
        <a:srcRect/>
        <a:stretch>
          <a:fillRect/>
        </a:stretch>
      </xdr:blipFill>
      <xdr:spPr>
        <a:xfrm>
          <a:off x="2619375" y="41475660"/>
          <a:ext cx="0" cy="295275"/>
        </a:xfrm>
        <a:prstGeom prst="rect">
          <a:avLst/>
        </a:prstGeom>
        <a:noFill/>
        <a:ln w="9525">
          <a:noFill/>
          <a:miter lim="800000"/>
          <a:headEnd/>
          <a:tailEnd/>
        </a:ln>
      </xdr:spPr>
    </xdr:pic>
    <xdr:clientData/>
  </xdr:oneCellAnchor>
  <xdr:oneCellAnchor>
    <xdr:from>
      <xdr:col>1</xdr:col>
      <xdr:colOff>1933575</xdr:colOff>
      <xdr:row>225</xdr:row>
      <xdr:rowOff>9525</xdr:rowOff>
    </xdr:from>
    <xdr:ext cx="0" cy="295275"/>
    <xdr:pic>
      <xdr:nvPicPr>
        <xdr:cNvPr id="3308" name="ctl00_logoimage" descr="Danfoss Logo"/>
        <xdr:cNvPicPr>
          <a:picLocks noChangeAspect="1" noChangeArrowheads="1"/>
        </xdr:cNvPicPr>
      </xdr:nvPicPr>
      <xdr:blipFill>
        <a:blip r:embed="rId1"/>
        <a:srcRect/>
        <a:stretch>
          <a:fillRect/>
        </a:stretch>
      </xdr:blipFill>
      <xdr:spPr>
        <a:xfrm>
          <a:off x="2619375" y="41475660"/>
          <a:ext cx="0" cy="295275"/>
        </a:xfrm>
        <a:prstGeom prst="rect">
          <a:avLst/>
        </a:prstGeom>
        <a:noFill/>
        <a:ln w="9525">
          <a:noFill/>
          <a:miter lim="800000"/>
          <a:headEnd/>
          <a:tailEnd/>
        </a:ln>
      </xdr:spPr>
    </xdr:pic>
    <xdr:clientData/>
  </xdr:oneCellAnchor>
  <xdr:oneCellAnchor>
    <xdr:from>
      <xdr:col>1</xdr:col>
      <xdr:colOff>1933575</xdr:colOff>
      <xdr:row>225</xdr:row>
      <xdr:rowOff>9525</xdr:rowOff>
    </xdr:from>
    <xdr:ext cx="0" cy="295275"/>
    <xdr:pic>
      <xdr:nvPicPr>
        <xdr:cNvPr id="3309" name="ctl00_logoimage" descr="Danfoss Logo"/>
        <xdr:cNvPicPr>
          <a:picLocks noChangeAspect="1" noChangeArrowheads="1"/>
        </xdr:cNvPicPr>
      </xdr:nvPicPr>
      <xdr:blipFill>
        <a:blip r:embed="rId1"/>
        <a:srcRect/>
        <a:stretch>
          <a:fillRect/>
        </a:stretch>
      </xdr:blipFill>
      <xdr:spPr>
        <a:xfrm>
          <a:off x="2619375" y="41475660"/>
          <a:ext cx="0" cy="295275"/>
        </a:xfrm>
        <a:prstGeom prst="rect">
          <a:avLst/>
        </a:prstGeom>
        <a:noFill/>
        <a:ln w="9525">
          <a:noFill/>
          <a:miter lim="800000"/>
          <a:headEnd/>
          <a:tailEnd/>
        </a:ln>
      </xdr:spPr>
    </xdr:pic>
    <xdr:clientData/>
  </xdr:oneCellAnchor>
  <xdr:oneCellAnchor>
    <xdr:from>
      <xdr:col>1</xdr:col>
      <xdr:colOff>1933575</xdr:colOff>
      <xdr:row>225</xdr:row>
      <xdr:rowOff>9525</xdr:rowOff>
    </xdr:from>
    <xdr:ext cx="0" cy="295275"/>
    <xdr:pic>
      <xdr:nvPicPr>
        <xdr:cNvPr id="3310" name="ctl00_logoimage" descr="Danfoss Logo"/>
        <xdr:cNvPicPr>
          <a:picLocks noChangeAspect="1" noChangeArrowheads="1"/>
        </xdr:cNvPicPr>
      </xdr:nvPicPr>
      <xdr:blipFill>
        <a:blip r:embed="rId1"/>
        <a:srcRect/>
        <a:stretch>
          <a:fillRect/>
        </a:stretch>
      </xdr:blipFill>
      <xdr:spPr>
        <a:xfrm>
          <a:off x="2619375" y="41475660"/>
          <a:ext cx="0" cy="295275"/>
        </a:xfrm>
        <a:prstGeom prst="rect">
          <a:avLst/>
        </a:prstGeom>
        <a:noFill/>
        <a:ln w="9525">
          <a:noFill/>
          <a:miter lim="800000"/>
          <a:headEnd/>
          <a:tailEnd/>
        </a:ln>
      </xdr:spPr>
    </xdr:pic>
    <xdr:clientData/>
  </xdr:oneCellAnchor>
  <xdr:oneCellAnchor>
    <xdr:from>
      <xdr:col>1</xdr:col>
      <xdr:colOff>1933575</xdr:colOff>
      <xdr:row>225</xdr:row>
      <xdr:rowOff>9525</xdr:rowOff>
    </xdr:from>
    <xdr:ext cx="0" cy="295275"/>
    <xdr:pic>
      <xdr:nvPicPr>
        <xdr:cNvPr id="3311" name="ctl00_logoimage" descr="Danfoss Logo"/>
        <xdr:cNvPicPr>
          <a:picLocks noChangeAspect="1" noChangeArrowheads="1"/>
        </xdr:cNvPicPr>
      </xdr:nvPicPr>
      <xdr:blipFill>
        <a:blip r:embed="rId1"/>
        <a:srcRect/>
        <a:stretch>
          <a:fillRect/>
        </a:stretch>
      </xdr:blipFill>
      <xdr:spPr>
        <a:xfrm>
          <a:off x="2619375" y="41475660"/>
          <a:ext cx="0" cy="295275"/>
        </a:xfrm>
        <a:prstGeom prst="rect">
          <a:avLst/>
        </a:prstGeom>
        <a:noFill/>
        <a:ln w="9525">
          <a:noFill/>
          <a:miter lim="800000"/>
          <a:headEnd/>
          <a:tailEnd/>
        </a:ln>
      </xdr:spPr>
    </xdr:pic>
    <xdr:clientData/>
  </xdr:oneCellAnchor>
  <xdr:oneCellAnchor>
    <xdr:from>
      <xdr:col>1</xdr:col>
      <xdr:colOff>1933575</xdr:colOff>
      <xdr:row>225</xdr:row>
      <xdr:rowOff>9525</xdr:rowOff>
    </xdr:from>
    <xdr:ext cx="0" cy="295275"/>
    <xdr:pic>
      <xdr:nvPicPr>
        <xdr:cNvPr id="3312" name="ctl00_logoimage" descr="Danfoss Logo"/>
        <xdr:cNvPicPr>
          <a:picLocks noChangeAspect="1" noChangeArrowheads="1"/>
        </xdr:cNvPicPr>
      </xdr:nvPicPr>
      <xdr:blipFill>
        <a:blip r:embed="rId1"/>
        <a:srcRect/>
        <a:stretch>
          <a:fillRect/>
        </a:stretch>
      </xdr:blipFill>
      <xdr:spPr>
        <a:xfrm>
          <a:off x="2619375" y="41475660"/>
          <a:ext cx="0" cy="295275"/>
        </a:xfrm>
        <a:prstGeom prst="rect">
          <a:avLst/>
        </a:prstGeom>
        <a:noFill/>
        <a:ln w="9525">
          <a:noFill/>
          <a:miter lim="800000"/>
          <a:headEnd/>
          <a:tailEnd/>
        </a:ln>
      </xdr:spPr>
    </xdr:pic>
    <xdr:clientData/>
  </xdr:oneCellAnchor>
  <xdr:oneCellAnchor>
    <xdr:from>
      <xdr:col>1</xdr:col>
      <xdr:colOff>1933575</xdr:colOff>
      <xdr:row>225</xdr:row>
      <xdr:rowOff>9525</xdr:rowOff>
    </xdr:from>
    <xdr:ext cx="0" cy="295275"/>
    <xdr:pic>
      <xdr:nvPicPr>
        <xdr:cNvPr id="3313" name="ctl00_logoimage" descr="Danfoss Logo"/>
        <xdr:cNvPicPr>
          <a:picLocks noChangeAspect="1" noChangeArrowheads="1"/>
        </xdr:cNvPicPr>
      </xdr:nvPicPr>
      <xdr:blipFill>
        <a:blip r:embed="rId1"/>
        <a:srcRect/>
        <a:stretch>
          <a:fillRect/>
        </a:stretch>
      </xdr:blipFill>
      <xdr:spPr>
        <a:xfrm>
          <a:off x="2619375" y="41475660"/>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14"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15"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16"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17"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18"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19"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20"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21"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22"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23"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24"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25"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26"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27"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28"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29"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30"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31"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32"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243</xdr:row>
      <xdr:rowOff>0</xdr:rowOff>
    </xdr:from>
    <xdr:ext cx="0" cy="295275"/>
    <xdr:pic>
      <xdr:nvPicPr>
        <xdr:cNvPr id="3333" name="ctl00_logoimage" descr="Danfoss Logo"/>
        <xdr:cNvPicPr>
          <a:picLocks noChangeAspect="1" noChangeArrowheads="1"/>
        </xdr:cNvPicPr>
      </xdr:nvPicPr>
      <xdr:blipFill>
        <a:blip r:embed="rId1"/>
        <a:srcRect/>
        <a:stretch>
          <a:fillRect/>
        </a:stretch>
      </xdr:blipFill>
      <xdr:spPr>
        <a:xfrm>
          <a:off x="2619375" y="44907835"/>
          <a:ext cx="0" cy="295275"/>
        </a:xfrm>
        <a:prstGeom prst="rect">
          <a:avLst/>
        </a:prstGeom>
        <a:noFill/>
        <a:ln w="9525">
          <a:noFill/>
          <a:miter lim="800000"/>
          <a:headEnd/>
          <a:tailEnd/>
        </a:ln>
      </xdr:spPr>
    </xdr:pic>
    <xdr:clientData/>
  </xdr:oneCellAnchor>
  <xdr:oneCellAnchor>
    <xdr:from>
      <xdr:col>1</xdr:col>
      <xdr:colOff>1933575</xdr:colOff>
      <xdr:row>219</xdr:row>
      <xdr:rowOff>0</xdr:rowOff>
    </xdr:from>
    <xdr:ext cx="0" cy="295275"/>
    <xdr:pic>
      <xdr:nvPicPr>
        <xdr:cNvPr id="3334" name="ctl00_logoimage" descr="Danfoss Logo"/>
        <xdr:cNvPicPr>
          <a:picLocks noChangeAspect="1" noChangeArrowheads="1"/>
        </xdr:cNvPicPr>
      </xdr:nvPicPr>
      <xdr:blipFill>
        <a:blip r:embed="rId1"/>
        <a:srcRect/>
        <a:stretch>
          <a:fillRect/>
        </a:stretch>
      </xdr:blipFill>
      <xdr:spPr>
        <a:xfrm>
          <a:off x="2619375" y="40608885"/>
          <a:ext cx="0" cy="295275"/>
        </a:xfrm>
        <a:prstGeom prst="rect">
          <a:avLst/>
        </a:prstGeom>
        <a:noFill/>
        <a:ln w="9525">
          <a:noFill/>
          <a:miter lim="800000"/>
          <a:headEnd/>
          <a:tailEnd/>
        </a:ln>
      </xdr:spPr>
    </xdr:pic>
    <xdr:clientData/>
  </xdr:oneCellAnchor>
  <xdr:oneCellAnchor>
    <xdr:from>
      <xdr:col>1</xdr:col>
      <xdr:colOff>1933575</xdr:colOff>
      <xdr:row>219</xdr:row>
      <xdr:rowOff>0</xdr:rowOff>
    </xdr:from>
    <xdr:ext cx="0" cy="295275"/>
    <xdr:pic>
      <xdr:nvPicPr>
        <xdr:cNvPr id="3335" name="ctl00_logoimage" descr="Danfoss Logo"/>
        <xdr:cNvPicPr>
          <a:picLocks noChangeAspect="1" noChangeArrowheads="1"/>
        </xdr:cNvPicPr>
      </xdr:nvPicPr>
      <xdr:blipFill>
        <a:blip r:embed="rId1"/>
        <a:srcRect/>
        <a:stretch>
          <a:fillRect/>
        </a:stretch>
      </xdr:blipFill>
      <xdr:spPr>
        <a:xfrm>
          <a:off x="2619375" y="40608885"/>
          <a:ext cx="0" cy="295275"/>
        </a:xfrm>
        <a:prstGeom prst="rect">
          <a:avLst/>
        </a:prstGeom>
        <a:noFill/>
        <a:ln w="9525">
          <a:noFill/>
          <a:miter lim="800000"/>
          <a:headEnd/>
          <a:tailEnd/>
        </a:ln>
      </xdr:spPr>
    </xdr:pic>
    <xdr:clientData/>
  </xdr:oneCellAnchor>
  <xdr:oneCellAnchor>
    <xdr:from>
      <xdr:col>1</xdr:col>
      <xdr:colOff>1933575</xdr:colOff>
      <xdr:row>219</xdr:row>
      <xdr:rowOff>0</xdr:rowOff>
    </xdr:from>
    <xdr:ext cx="0" cy="295275"/>
    <xdr:pic>
      <xdr:nvPicPr>
        <xdr:cNvPr id="3336" name="ctl00_logoimage" descr="Danfoss Logo"/>
        <xdr:cNvPicPr>
          <a:picLocks noChangeAspect="1" noChangeArrowheads="1"/>
        </xdr:cNvPicPr>
      </xdr:nvPicPr>
      <xdr:blipFill>
        <a:blip r:embed="rId1"/>
        <a:srcRect/>
        <a:stretch>
          <a:fillRect/>
        </a:stretch>
      </xdr:blipFill>
      <xdr:spPr>
        <a:xfrm>
          <a:off x="2619375" y="40608885"/>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337"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338"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339"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340"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341"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342"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oneCellAnchor>
    <xdr:from>
      <xdr:col>1</xdr:col>
      <xdr:colOff>1933575</xdr:colOff>
      <xdr:row>219</xdr:row>
      <xdr:rowOff>9525</xdr:rowOff>
    </xdr:from>
    <xdr:ext cx="0" cy="295275"/>
    <xdr:pic>
      <xdr:nvPicPr>
        <xdr:cNvPr id="3343" name="ctl00_logoimage" descr="Danfoss Logo"/>
        <xdr:cNvPicPr>
          <a:picLocks noChangeAspect="1" noChangeArrowheads="1"/>
        </xdr:cNvPicPr>
      </xdr:nvPicPr>
      <xdr:blipFill>
        <a:blip r:embed="rId1"/>
        <a:srcRect/>
        <a:stretch>
          <a:fillRect/>
        </a:stretch>
      </xdr:blipFill>
      <xdr:spPr>
        <a:xfrm>
          <a:off x="2619375" y="40618410"/>
          <a:ext cx="0" cy="295275"/>
        </a:xfrm>
        <a:prstGeom prst="rect">
          <a:avLst/>
        </a:prstGeom>
        <a:noFill/>
        <a:ln w="9525">
          <a:noFill/>
          <a:miter lim="800000"/>
          <a:headEnd/>
          <a:tailEnd/>
        </a:ln>
      </xdr:spPr>
    </xdr:pic>
    <xdr:clientData/>
  </xdr:oneCellAnchor>
  <xdr:twoCellAnchor editAs="oneCell">
    <xdr:from>
      <xdr:col>5</xdr:col>
      <xdr:colOff>563218</xdr:colOff>
      <xdr:row>119</xdr:row>
      <xdr:rowOff>74543</xdr:rowOff>
    </xdr:from>
    <xdr:to>
      <xdr:col>5</xdr:col>
      <xdr:colOff>1006540</xdr:colOff>
      <xdr:row>119</xdr:row>
      <xdr:rowOff>786848</xdr:rowOff>
    </xdr:to>
    <xdr:pic>
      <xdr:nvPicPr>
        <xdr:cNvPr id="4" name="Picture 3"/>
        <xdr:cNvPicPr>
          <a:picLocks noChangeAspect="1"/>
        </xdr:cNvPicPr>
      </xdr:nvPicPr>
      <xdr:blipFill>
        <a:blip r:embed="rId31"/>
        <a:stretch>
          <a:fillRect/>
        </a:stretch>
      </xdr:blipFill>
      <xdr:spPr>
        <a:xfrm>
          <a:off x="6941820" y="20511770"/>
          <a:ext cx="443865" cy="712470"/>
        </a:xfrm>
        <a:prstGeom prst="rect">
          <a:avLst/>
        </a:prstGeom>
      </xdr:spPr>
    </xdr:pic>
    <xdr:clientData/>
  </xdr:twoCellAnchor>
  <xdr:oneCellAnchor>
    <xdr:from>
      <xdr:col>1</xdr:col>
      <xdr:colOff>1933575</xdr:colOff>
      <xdr:row>47</xdr:row>
      <xdr:rowOff>9525</xdr:rowOff>
    </xdr:from>
    <xdr:ext cx="0" cy="295275"/>
    <xdr:pic>
      <xdr:nvPicPr>
        <xdr:cNvPr id="3344" name="ctl00_logoimage" descr="Danfoss Logo"/>
        <xdr:cNvPicPr>
          <a:picLocks noChangeAspect="1" noChangeArrowheads="1"/>
        </xdr:cNvPicPr>
      </xdr:nvPicPr>
      <xdr:blipFill>
        <a:blip r:embed="rId1"/>
        <a:srcRect/>
        <a:stretch>
          <a:fillRect/>
        </a:stretch>
      </xdr:blipFill>
      <xdr:spPr>
        <a:xfrm>
          <a:off x="2619375" y="7162800"/>
          <a:ext cx="0" cy="295275"/>
        </a:xfrm>
        <a:prstGeom prst="rect">
          <a:avLst/>
        </a:prstGeom>
        <a:noFill/>
        <a:ln w="9525">
          <a:noFill/>
          <a:miter lim="800000"/>
          <a:headEnd/>
          <a:tailEnd/>
        </a:ln>
      </xdr:spPr>
    </xdr:pic>
    <xdr:clientData/>
  </xdr:oneCellAnchor>
  <xdr:oneCellAnchor>
    <xdr:from>
      <xdr:col>1</xdr:col>
      <xdr:colOff>1933575</xdr:colOff>
      <xdr:row>47</xdr:row>
      <xdr:rowOff>9525</xdr:rowOff>
    </xdr:from>
    <xdr:ext cx="0" cy="295275"/>
    <xdr:pic>
      <xdr:nvPicPr>
        <xdr:cNvPr id="3345" name="ctl00_logoimage" descr="Danfoss Logo"/>
        <xdr:cNvPicPr>
          <a:picLocks noChangeAspect="1" noChangeArrowheads="1"/>
        </xdr:cNvPicPr>
      </xdr:nvPicPr>
      <xdr:blipFill>
        <a:blip r:embed="rId1"/>
        <a:srcRect/>
        <a:stretch>
          <a:fillRect/>
        </a:stretch>
      </xdr:blipFill>
      <xdr:spPr>
        <a:xfrm>
          <a:off x="2619375" y="7162800"/>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6"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8"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9"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11"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14"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18"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22"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26"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28"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29"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30"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102</xdr:row>
      <xdr:rowOff>9525</xdr:rowOff>
    </xdr:from>
    <xdr:ext cx="0" cy="295275"/>
    <xdr:pic>
      <xdr:nvPicPr>
        <xdr:cNvPr id="31" name="ctl00_logoimage" descr="Danfoss Logo"/>
        <xdr:cNvPicPr>
          <a:picLocks noChangeAspect="1" noChangeArrowheads="1"/>
        </xdr:cNvPicPr>
      </xdr:nvPicPr>
      <xdr:blipFill>
        <a:blip r:embed="rId1"/>
        <a:srcRect/>
        <a:stretch>
          <a:fillRect/>
        </a:stretch>
      </xdr:blipFill>
      <xdr:spPr>
        <a:xfrm>
          <a:off x="2619375" y="17732375"/>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192"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193"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194"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195"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196"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197"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198"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199"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200"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01"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02"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03"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204"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205"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206"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103</xdr:row>
      <xdr:rowOff>9525</xdr:rowOff>
    </xdr:from>
    <xdr:ext cx="0" cy="295275"/>
    <xdr:pic>
      <xdr:nvPicPr>
        <xdr:cNvPr id="207" name="ctl00_logoimage" descr="Danfoss Logo"/>
        <xdr:cNvPicPr>
          <a:picLocks noChangeAspect="1" noChangeArrowheads="1"/>
        </xdr:cNvPicPr>
      </xdr:nvPicPr>
      <xdr:blipFill>
        <a:blip r:embed="rId1"/>
        <a:srcRect/>
        <a:stretch>
          <a:fillRect/>
        </a:stretch>
      </xdr:blipFill>
      <xdr:spPr>
        <a:xfrm>
          <a:off x="2619375" y="17875250"/>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08"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09"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10"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11"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12"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13"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14"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15"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16"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17"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18"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219"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316"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317"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994"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995"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996"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997"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998"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999"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1000"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1001"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1002"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104</xdr:row>
      <xdr:rowOff>9525</xdr:rowOff>
    </xdr:from>
    <xdr:ext cx="0" cy="295275"/>
    <xdr:pic>
      <xdr:nvPicPr>
        <xdr:cNvPr id="1003" name="ctl00_logoimage" descr="Danfoss Logo"/>
        <xdr:cNvPicPr>
          <a:picLocks noChangeAspect="1" noChangeArrowheads="1"/>
        </xdr:cNvPicPr>
      </xdr:nvPicPr>
      <xdr:blipFill>
        <a:blip r:embed="rId1"/>
        <a:srcRect/>
        <a:stretch>
          <a:fillRect/>
        </a:stretch>
      </xdr:blipFill>
      <xdr:spPr>
        <a:xfrm>
          <a:off x="2619375" y="18018125"/>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04"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05"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06"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07"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08"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09"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10"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11"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12"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13"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14"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15"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16"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17"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18"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19"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20"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21"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22"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23"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24"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33"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34"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105</xdr:row>
      <xdr:rowOff>9525</xdr:rowOff>
    </xdr:from>
    <xdr:ext cx="0" cy="295275"/>
    <xdr:pic>
      <xdr:nvPicPr>
        <xdr:cNvPr id="1037" name="ctl00_logoimage" descr="Danfoss Logo"/>
        <xdr:cNvPicPr>
          <a:picLocks noChangeAspect="1" noChangeArrowheads="1"/>
        </xdr:cNvPicPr>
      </xdr:nvPicPr>
      <xdr:blipFill>
        <a:blip r:embed="rId1"/>
        <a:srcRect/>
        <a:stretch>
          <a:fillRect/>
        </a:stretch>
      </xdr:blipFill>
      <xdr:spPr>
        <a:xfrm>
          <a:off x="2619375" y="18161000"/>
          <a:ext cx="0" cy="295275"/>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39"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40"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41"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44"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46"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49"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52"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53"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54"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055"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152"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oneCellAnchor>
    <xdr:from>
      <xdr:col>1</xdr:col>
      <xdr:colOff>1933575</xdr:colOff>
      <xdr:row>106</xdr:row>
      <xdr:rowOff>9525</xdr:rowOff>
    </xdr:from>
    <xdr:ext cx="0" cy="285750"/>
    <xdr:pic>
      <xdr:nvPicPr>
        <xdr:cNvPr id="1153" name="ctl00_logoimage" descr="Danfoss Logo"/>
        <xdr:cNvPicPr>
          <a:picLocks noChangeAspect="1" noChangeArrowheads="1"/>
        </xdr:cNvPicPr>
      </xdr:nvPicPr>
      <xdr:blipFill>
        <a:blip r:embed="rId1"/>
        <a:srcRect/>
        <a:stretch>
          <a:fillRect/>
        </a:stretch>
      </xdr:blipFill>
      <xdr:spPr>
        <a:xfrm>
          <a:off x="2619375" y="18303875"/>
          <a:ext cx="0" cy="285750"/>
        </a:xfrm>
        <a:prstGeom prst="rect">
          <a:avLst/>
        </a:prstGeom>
        <a:noFill/>
        <a:ln w="9525">
          <a:noFill/>
          <a:miter lim="800000"/>
          <a:headEnd/>
          <a:tailEnd/>
        </a:ln>
      </xdr:spPr>
    </xdr:pic>
    <xdr:clientData/>
  </xdr:oneCellAnchor>
  <xdr:twoCellAnchor editAs="oneCell">
    <xdr:from>
      <xdr:col>5</xdr:col>
      <xdr:colOff>328930</xdr:colOff>
      <xdr:row>159</xdr:row>
      <xdr:rowOff>81280</xdr:rowOff>
    </xdr:from>
    <xdr:to>
      <xdr:col>5</xdr:col>
      <xdr:colOff>1537335</xdr:colOff>
      <xdr:row>162</xdr:row>
      <xdr:rowOff>40005</xdr:rowOff>
    </xdr:to>
    <xdr:pic>
      <xdr:nvPicPr>
        <xdr:cNvPr id="15" name="Picture 14" descr="HARRIS Copper Brazing Alloy Rod / Welding Rod 0% Silver Phos Copper Rod for  Brazing Soldering Welding Mapp Gas | Shopee Malaysia"/>
        <xdr:cNvPicPr>
          <a:picLocks noChangeAspect="1"/>
        </xdr:cNvPicPr>
      </xdr:nvPicPr>
      <xdr:blipFill>
        <a:blip r:embed="rId32" r:link="rId33"/>
        <a:stretch>
          <a:fillRect/>
        </a:stretch>
      </xdr:blipFill>
      <xdr:spPr>
        <a:xfrm>
          <a:off x="6708140" y="28510865"/>
          <a:ext cx="1208405" cy="838200"/>
        </a:xfrm>
        <a:prstGeom prst="rect">
          <a:avLst/>
        </a:prstGeom>
        <a:noFill/>
        <a:ln>
          <a:noFill/>
        </a:ln>
      </xdr:spPr>
    </xdr:pic>
    <xdr:clientData/>
  </xdr:twoCellAnchor>
  <xdr:twoCellAnchor editAs="oneCell">
    <xdr:from>
      <xdr:col>5</xdr:col>
      <xdr:colOff>408940</xdr:colOff>
      <xdr:row>164</xdr:row>
      <xdr:rowOff>19050</xdr:rowOff>
    </xdr:from>
    <xdr:to>
      <xdr:col>5</xdr:col>
      <xdr:colOff>1478280</xdr:colOff>
      <xdr:row>167</xdr:row>
      <xdr:rowOff>74930</xdr:rowOff>
    </xdr:to>
    <xdr:pic>
      <xdr:nvPicPr>
        <xdr:cNvPr id="20" name="Picture 19" descr="Welding Electrodes Rods, Brass Welding Rod 10pcs 1.6/2 / 2.5 / 3mm 50cm  Electrode Welding Wire Soldering Rod Welding Rods (Size : 2mmx50cm, Color :  20pcs) : Amazon.co.uk: DIY &amp; Tools"/>
        <xdr:cNvPicPr>
          <a:picLocks noChangeAspect="1"/>
        </xdr:cNvPicPr>
      </xdr:nvPicPr>
      <xdr:blipFill>
        <a:blip r:embed="rId34" r:link="rId33"/>
        <a:srcRect l="26175" t="13078" r="25921" b="30093"/>
        <a:stretch>
          <a:fillRect/>
        </a:stretch>
      </xdr:blipFill>
      <xdr:spPr>
        <a:xfrm>
          <a:off x="6788150" y="30182185"/>
          <a:ext cx="1069340" cy="484505"/>
        </a:xfrm>
        <a:prstGeom prst="rect">
          <a:avLst/>
        </a:prstGeom>
        <a:noFill/>
        <a:ln>
          <a:noFill/>
        </a:ln>
      </xdr:spPr>
    </xdr:pic>
    <xdr:clientData/>
  </xdr:twoCellAnchor>
  <xdr:twoCellAnchor editAs="oneCell">
    <xdr:from>
      <xdr:col>5</xdr:col>
      <xdr:colOff>451485</xdr:colOff>
      <xdr:row>172</xdr:row>
      <xdr:rowOff>57150</xdr:rowOff>
    </xdr:from>
    <xdr:to>
      <xdr:col>5</xdr:col>
      <xdr:colOff>1327150</xdr:colOff>
      <xdr:row>174</xdr:row>
      <xdr:rowOff>27940</xdr:rowOff>
    </xdr:to>
    <xdr:pic>
      <xdr:nvPicPr>
        <xdr:cNvPr id="24" name="Picture 23" descr="ORIGINAL REFCO R22/R134/404 LOW PRESSURE GAUGE (OIL-FILLED)  (++MR-205-DS-R22++ /7870443) | Shopee Malaysia"/>
        <xdr:cNvPicPr>
          <a:picLocks noChangeAspect="1"/>
        </xdr:cNvPicPr>
      </xdr:nvPicPr>
      <xdr:blipFill>
        <a:blip r:embed="rId35" r:link="rId33"/>
        <a:srcRect t="22272" b="22644"/>
        <a:stretch>
          <a:fillRect/>
        </a:stretch>
      </xdr:blipFill>
      <xdr:spPr>
        <a:xfrm>
          <a:off x="6830695" y="32626935"/>
          <a:ext cx="875665" cy="532765"/>
        </a:xfrm>
        <a:prstGeom prst="rect">
          <a:avLst/>
        </a:prstGeom>
        <a:noFill/>
        <a:ln>
          <a:noFill/>
        </a:ln>
      </xdr:spPr>
    </xdr:pic>
    <xdr:clientData/>
  </xdr:twoCellAnchor>
  <xdr:twoCellAnchor editAs="oneCell">
    <xdr:from>
      <xdr:col>5</xdr:col>
      <xdr:colOff>409575</xdr:colOff>
      <xdr:row>174</xdr:row>
      <xdr:rowOff>149860</xdr:rowOff>
    </xdr:from>
    <xdr:to>
      <xdr:col>5</xdr:col>
      <xdr:colOff>1268730</xdr:colOff>
      <xdr:row>176</xdr:row>
      <xdr:rowOff>375920</xdr:rowOff>
    </xdr:to>
    <xdr:pic>
      <xdr:nvPicPr>
        <xdr:cNvPr id="32" name="Picture 31" descr="REFCO Manifold Gauge, Malaysia Supplier ..."/>
        <xdr:cNvPicPr>
          <a:picLocks noChangeAspect="1"/>
        </xdr:cNvPicPr>
      </xdr:nvPicPr>
      <xdr:blipFill>
        <a:blip r:embed="rId36"/>
        <a:stretch>
          <a:fillRect/>
        </a:stretch>
      </xdr:blipFill>
      <xdr:spPr>
        <a:xfrm>
          <a:off x="6788785" y="33281620"/>
          <a:ext cx="859155" cy="902335"/>
        </a:xfrm>
        <a:prstGeom prst="rect">
          <a:avLst/>
        </a:prstGeom>
        <a:noFill/>
        <a:ln>
          <a:noFill/>
        </a:ln>
      </xdr:spPr>
    </xdr:pic>
    <xdr:clientData/>
  </xdr:twoCellAnchor>
  <xdr:twoCellAnchor editAs="oneCell">
    <xdr:from>
      <xdr:col>5</xdr:col>
      <xdr:colOff>596900</xdr:colOff>
      <xdr:row>168</xdr:row>
      <xdr:rowOff>52070</xdr:rowOff>
    </xdr:from>
    <xdr:to>
      <xdr:col>5</xdr:col>
      <xdr:colOff>1212850</xdr:colOff>
      <xdr:row>168</xdr:row>
      <xdr:rowOff>664845</xdr:rowOff>
    </xdr:to>
    <xdr:pic>
      <xdr:nvPicPr>
        <xdr:cNvPr id="33" name="Picture 32" descr="Trace 2 Internal Refrigerant Leak Detector 1 Gal - TMACUSA"/>
        <xdr:cNvPicPr>
          <a:picLocks noChangeAspect="1"/>
        </xdr:cNvPicPr>
      </xdr:nvPicPr>
      <xdr:blipFill>
        <a:blip r:embed="rId37" r:link="rId33"/>
        <a:stretch>
          <a:fillRect/>
        </a:stretch>
      </xdr:blipFill>
      <xdr:spPr>
        <a:xfrm>
          <a:off x="6976110" y="30786705"/>
          <a:ext cx="615950" cy="612775"/>
        </a:xfrm>
        <a:prstGeom prst="rect">
          <a:avLst/>
        </a:prstGeom>
        <a:noFill/>
        <a:ln>
          <a:noFill/>
        </a:ln>
      </xdr:spPr>
    </xdr:pic>
    <xdr:clientData/>
  </xdr:twoCellAnchor>
  <xdr:twoCellAnchor editAs="oneCell">
    <xdr:from>
      <xdr:col>5</xdr:col>
      <xdr:colOff>537210</xdr:colOff>
      <xdr:row>163</xdr:row>
      <xdr:rowOff>66040</xdr:rowOff>
    </xdr:from>
    <xdr:to>
      <xdr:col>5</xdr:col>
      <xdr:colOff>1144270</xdr:colOff>
      <xdr:row>163</xdr:row>
      <xdr:rowOff>685165</xdr:rowOff>
    </xdr:to>
    <xdr:pic>
      <xdr:nvPicPr>
        <xdr:cNvPr id="34" name="Picture 33" descr="FINEX Easy-Flo Silver Brazing, Welding, Soldering Flux 250g"/>
        <xdr:cNvPicPr>
          <a:picLocks noChangeAspect="1"/>
        </xdr:cNvPicPr>
      </xdr:nvPicPr>
      <xdr:blipFill>
        <a:blip r:embed="rId38" r:link="rId33"/>
        <a:srcRect l="13299" t="15854" r="16321" b="12587"/>
        <a:stretch>
          <a:fillRect/>
        </a:stretch>
      </xdr:blipFill>
      <xdr:spPr>
        <a:xfrm>
          <a:off x="6916420" y="29517975"/>
          <a:ext cx="607060" cy="619125"/>
        </a:xfrm>
        <a:prstGeom prst="rect">
          <a:avLst/>
        </a:prstGeom>
        <a:noFill/>
        <a:ln>
          <a:noFill/>
        </a:ln>
      </xdr:spPr>
    </xdr:pic>
    <xdr:clientData/>
  </xdr:twoCellAnchor>
  <xdr:twoCellAnchor editAs="oneCell">
    <xdr:from>
      <xdr:col>5</xdr:col>
      <xdr:colOff>657225</xdr:colOff>
      <xdr:row>169</xdr:row>
      <xdr:rowOff>76200</xdr:rowOff>
    </xdr:from>
    <xdr:to>
      <xdr:col>5</xdr:col>
      <xdr:colOff>1062990</xdr:colOff>
      <xdr:row>169</xdr:row>
      <xdr:rowOff>715645</xdr:rowOff>
    </xdr:to>
    <xdr:pic>
      <xdr:nvPicPr>
        <xdr:cNvPr id="5" name="Picture 4" descr="HIGHSIDE CHEMICAL GAS LEAK DETECTOR LOW TEMP BUBBLE TYPE 8 oz #22008 | eBay"/>
        <xdr:cNvPicPr>
          <a:picLocks noChangeAspect="1"/>
        </xdr:cNvPicPr>
      </xdr:nvPicPr>
      <xdr:blipFill>
        <a:blip r:embed="rId39" r:link="rId33"/>
        <a:srcRect l="34567" t="12920" r="31713" b="15267"/>
        <a:stretch>
          <a:fillRect/>
        </a:stretch>
      </xdr:blipFill>
      <xdr:spPr>
        <a:xfrm>
          <a:off x="7036435" y="31585535"/>
          <a:ext cx="405765" cy="639445"/>
        </a:xfrm>
        <a:prstGeom prst="rect">
          <a:avLst/>
        </a:prstGeom>
        <a:noFill/>
        <a:ln>
          <a:noFill/>
        </a:ln>
      </xdr:spPr>
    </xdr:pic>
    <xdr:clientData/>
  </xdr:twoCellAnchor>
  <xdr:twoCellAnchor>
    <xdr:from>
      <xdr:col>5</xdr:col>
      <xdr:colOff>637540</xdr:colOff>
      <xdr:row>252</xdr:row>
      <xdr:rowOff>148590</xdr:rowOff>
    </xdr:from>
    <xdr:to>
      <xdr:col>5</xdr:col>
      <xdr:colOff>1082040</xdr:colOff>
      <xdr:row>252</xdr:row>
      <xdr:rowOff>655320</xdr:rowOff>
    </xdr:to>
    <xdr:pic>
      <xdr:nvPicPr>
        <xdr:cNvPr id="7" name="Picture 2047" descr=" "/>
        <xdr:cNvPicPr/>
      </xdr:nvPicPr>
      <xdr:blipFill>
        <a:blip r:embed="rId40"/>
        <a:srcRect/>
        <a:stretch>
          <a:fillRect/>
        </a:stretch>
      </xdr:blipFill>
      <xdr:spPr>
        <a:xfrm>
          <a:off x="7016750" y="46342300"/>
          <a:ext cx="444500" cy="506730"/>
        </a:xfrm>
        <a:prstGeom prst="rect">
          <a:avLst/>
        </a:prstGeom>
        <a:noFill/>
        <a:ln>
          <a:noFill/>
        </a:ln>
        <a:effectLst/>
      </xdr:spPr>
    </xdr:pic>
    <xdr:clientData/>
  </xdr:twoCellAnchor>
  <xdr:twoCellAnchor>
    <xdr:from>
      <xdr:col>5</xdr:col>
      <xdr:colOff>360045</xdr:colOff>
      <xdr:row>244</xdr:row>
      <xdr:rowOff>34925</xdr:rowOff>
    </xdr:from>
    <xdr:to>
      <xdr:col>5</xdr:col>
      <xdr:colOff>1446530</xdr:colOff>
      <xdr:row>250</xdr:row>
      <xdr:rowOff>59055</xdr:rowOff>
    </xdr:to>
    <xdr:pic>
      <xdr:nvPicPr>
        <xdr:cNvPr id="17" name="Picture 2052" descr=" "/>
        <xdr:cNvPicPr/>
      </xdr:nvPicPr>
      <xdr:blipFill>
        <a:blip r:embed="rId41"/>
        <a:srcRect t="23526"/>
        <a:stretch>
          <a:fillRect/>
        </a:stretch>
      </xdr:blipFill>
      <xdr:spPr>
        <a:xfrm>
          <a:off x="6739255" y="45085635"/>
          <a:ext cx="1086485" cy="881380"/>
        </a:xfrm>
        <a:prstGeom prst="rect">
          <a:avLst/>
        </a:prstGeom>
        <a:noFill/>
        <a:ln>
          <a:noFill/>
        </a:ln>
        <a:effectLst/>
      </xdr:spPr>
    </xdr:pic>
    <xdr:clientData/>
  </xdr:twoCellAnchor>
  <xdr:twoCellAnchor editAs="oneCell">
    <xdr:from>
      <xdr:col>5</xdr:col>
      <xdr:colOff>454660</xdr:colOff>
      <xdr:row>237</xdr:row>
      <xdr:rowOff>89535</xdr:rowOff>
    </xdr:from>
    <xdr:to>
      <xdr:col>5</xdr:col>
      <xdr:colOff>1395095</xdr:colOff>
      <xdr:row>241</xdr:row>
      <xdr:rowOff>45720</xdr:rowOff>
    </xdr:to>
    <xdr:pic>
      <xdr:nvPicPr>
        <xdr:cNvPr id="35" name="Picture 34"/>
        <xdr:cNvPicPr>
          <a:picLocks noChangeAspect="1"/>
        </xdr:cNvPicPr>
      </xdr:nvPicPr>
      <xdr:blipFill>
        <a:blip r:embed="rId42">
          <a:clrChange>
            <a:clrFrom>
              <a:srgbClr val="FFFFFF">
                <a:alpha val="100000"/>
              </a:srgbClr>
            </a:clrFrom>
            <a:clrTo>
              <a:srgbClr val="FFFFFF">
                <a:alpha val="100000"/>
                <a:alpha val="0"/>
              </a:srgbClr>
            </a:clrTo>
          </a:clrChange>
        </a:blip>
        <a:srcRect l="2580" t="9250" r="2402" b="26900"/>
        <a:stretch>
          <a:fillRect/>
        </a:stretch>
      </xdr:blipFill>
      <xdr:spPr>
        <a:xfrm>
          <a:off x="6833870" y="43270170"/>
          <a:ext cx="940435" cy="794385"/>
        </a:xfrm>
        <a:prstGeom prst="rect">
          <a:avLst/>
        </a:prstGeom>
        <a:noFill/>
        <a:ln w="9525">
          <a:noFill/>
        </a:ln>
      </xdr:spPr>
    </xdr:pic>
    <xdr:clientData/>
  </xdr:twoCellAnchor>
  <xdr:twoCellAnchor editAs="oneCell">
    <xdr:from>
      <xdr:col>5</xdr:col>
      <xdr:colOff>705485</xdr:colOff>
      <xdr:row>242</xdr:row>
      <xdr:rowOff>211455</xdr:rowOff>
    </xdr:from>
    <xdr:to>
      <xdr:col>5</xdr:col>
      <xdr:colOff>1029970</xdr:colOff>
      <xdr:row>242</xdr:row>
      <xdr:rowOff>579120</xdr:rowOff>
    </xdr:to>
    <xdr:pic>
      <xdr:nvPicPr>
        <xdr:cNvPr id="36" name="Picture 35"/>
        <xdr:cNvPicPr>
          <a:picLocks noChangeAspect="1"/>
        </xdr:cNvPicPr>
      </xdr:nvPicPr>
      <xdr:blipFill>
        <a:blip r:embed="rId43">
          <a:clrChange>
            <a:clrFrom>
              <a:srgbClr val="FFFFFF">
                <a:alpha val="100000"/>
              </a:srgbClr>
            </a:clrFrom>
            <a:clrTo>
              <a:srgbClr val="FFFFFF">
                <a:alpha val="100000"/>
                <a:alpha val="0"/>
              </a:srgbClr>
            </a:clrTo>
          </a:clrChange>
        </a:blip>
        <a:srcRect l="12984" t="16735" r="9319" b="33942"/>
        <a:stretch>
          <a:fillRect/>
        </a:stretch>
      </xdr:blipFill>
      <xdr:spPr>
        <a:xfrm>
          <a:off x="7084695" y="44433490"/>
          <a:ext cx="324485" cy="367665"/>
        </a:xfrm>
        <a:prstGeom prst="rect">
          <a:avLst/>
        </a:prstGeom>
        <a:noFill/>
        <a:ln w="9525">
          <a:noFill/>
        </a:ln>
      </xdr:spPr>
    </xdr:pic>
    <xdr:clientData/>
  </xdr:twoCellAnchor>
  <xdr:twoCellAnchor editAs="oneCell">
    <xdr:from>
      <xdr:col>5</xdr:col>
      <xdr:colOff>385445</xdr:colOff>
      <xdr:row>227</xdr:row>
      <xdr:rowOff>134620</xdr:rowOff>
    </xdr:from>
    <xdr:to>
      <xdr:col>5</xdr:col>
      <xdr:colOff>1268095</xdr:colOff>
      <xdr:row>235</xdr:row>
      <xdr:rowOff>8890</xdr:rowOff>
    </xdr:to>
    <xdr:pic>
      <xdr:nvPicPr>
        <xdr:cNvPr id="37" name="Picture 36" descr="TA Thermal Expansion Valve Cooling Controls Data Sheet"/>
        <xdr:cNvPicPr>
          <a:picLocks noChangeAspect="1"/>
        </xdr:cNvPicPr>
      </xdr:nvPicPr>
      <xdr:blipFill>
        <a:blip r:embed="rId44" r:link="rId33"/>
        <a:stretch>
          <a:fillRect/>
        </a:stretch>
      </xdr:blipFill>
      <xdr:spPr>
        <a:xfrm>
          <a:off x="6764655" y="41886505"/>
          <a:ext cx="882650" cy="1017270"/>
        </a:xfrm>
        <a:prstGeom prst="rect">
          <a:avLst/>
        </a:prstGeom>
        <a:noFill/>
        <a:ln>
          <a:noFill/>
        </a:ln>
      </xdr:spPr>
    </xdr:pic>
    <xdr:clientData/>
  </xdr:twoCellAnchor>
  <xdr:twoCellAnchor editAs="oneCell">
    <xdr:from>
      <xdr:col>5</xdr:col>
      <xdr:colOff>410210</xdr:colOff>
      <xdr:row>216</xdr:row>
      <xdr:rowOff>93345</xdr:rowOff>
    </xdr:from>
    <xdr:to>
      <xdr:col>5</xdr:col>
      <xdr:colOff>1486535</xdr:colOff>
      <xdr:row>223</xdr:row>
      <xdr:rowOff>107315</xdr:rowOff>
    </xdr:to>
    <xdr:pic>
      <xdr:nvPicPr>
        <xdr:cNvPr id="38" name="Picture 37" descr="Thermostatic Valves | Copeland IN"/>
        <xdr:cNvPicPr>
          <a:picLocks noChangeAspect="1"/>
        </xdr:cNvPicPr>
      </xdr:nvPicPr>
      <xdr:blipFill>
        <a:blip r:embed="rId45" r:link="rId33"/>
        <a:srcRect l="23736" r="23217"/>
        <a:stretch>
          <a:fillRect/>
        </a:stretch>
      </xdr:blipFill>
      <xdr:spPr>
        <a:xfrm>
          <a:off x="6789420" y="40273605"/>
          <a:ext cx="1076325" cy="1014095"/>
        </a:xfrm>
        <a:prstGeom prst="rect">
          <a:avLst/>
        </a:prstGeom>
        <a:noFill/>
        <a:ln>
          <a:noFill/>
        </a:ln>
      </xdr:spPr>
    </xdr:pic>
    <xdr:clientData/>
  </xdr:twoCellAnchor>
</xdr:wsDr>
</file>

<file path=xl/drawings/drawing15.xml><?xml version="1.0" encoding="utf-8"?>
<xdr:wsDr xmlns:xdr="http://schemas.openxmlformats.org/drawingml/2006/spreadsheetDrawing" xmlns:r="http://schemas.openxmlformats.org/officeDocument/2006/relationships" xmlns:a="http://schemas.openxmlformats.org/drawingml/2006/main">
  <xdr:twoCellAnchor editAs="oneCell">
    <xdr:from>
      <xdr:col>6</xdr:col>
      <xdr:colOff>248060</xdr:colOff>
      <xdr:row>13</xdr:row>
      <xdr:rowOff>109798</xdr:rowOff>
    </xdr:from>
    <xdr:to>
      <xdr:col>6</xdr:col>
      <xdr:colOff>1613536</xdr:colOff>
      <xdr:row>18</xdr:row>
      <xdr:rowOff>57151</xdr:rowOff>
    </xdr:to>
    <xdr:pic>
      <xdr:nvPicPr>
        <xdr:cNvPr id="2" name="Picture 1"/>
        <xdr:cNvPicPr>
          <a:picLocks noChangeAspect="1" noChangeArrowheads="1"/>
        </xdr:cNvPicPr>
      </xdr:nvPicPr>
      <xdr:blipFill>
        <a:blip r:embed="rId1"/>
        <a:srcRect/>
        <a:stretch>
          <a:fillRect/>
        </a:stretch>
      </xdr:blipFill>
      <xdr:spPr>
        <a:xfrm>
          <a:off x="8124825" y="2642870"/>
          <a:ext cx="1365885" cy="709930"/>
        </a:xfrm>
        <a:prstGeom prst="rect">
          <a:avLst/>
        </a:prstGeom>
        <a:noFill/>
      </xdr:spPr>
    </xdr:pic>
    <xdr:clientData/>
  </xdr:twoCellAnchor>
  <xdr:twoCellAnchor editAs="oneCell">
    <xdr:from>
      <xdr:col>6</xdr:col>
      <xdr:colOff>405130</xdr:colOff>
      <xdr:row>3</xdr:row>
      <xdr:rowOff>60960</xdr:rowOff>
    </xdr:from>
    <xdr:to>
      <xdr:col>6</xdr:col>
      <xdr:colOff>1273810</xdr:colOff>
      <xdr:row>7</xdr:row>
      <xdr:rowOff>111760</xdr:rowOff>
    </xdr:to>
    <xdr:pic>
      <xdr:nvPicPr>
        <xdr:cNvPr id="3" name="Picture 2"/>
        <xdr:cNvPicPr>
          <a:picLocks noChangeAspect="1" noChangeArrowheads="1"/>
        </xdr:cNvPicPr>
      </xdr:nvPicPr>
      <xdr:blipFill>
        <a:blip r:embed="rId2"/>
        <a:srcRect/>
        <a:stretch>
          <a:fillRect/>
        </a:stretch>
      </xdr:blipFill>
      <xdr:spPr>
        <a:xfrm>
          <a:off x="8282305" y="594360"/>
          <a:ext cx="868680" cy="660400"/>
        </a:xfrm>
        <a:prstGeom prst="rect">
          <a:avLst/>
        </a:prstGeom>
        <a:noFill/>
      </xdr:spPr>
    </xdr:pic>
    <xdr:clientData/>
  </xdr:twoCellAnchor>
  <xdr:twoCellAnchor editAs="oneCell">
    <xdr:from>
      <xdr:col>6</xdr:col>
      <xdr:colOff>466724</xdr:colOff>
      <xdr:row>12</xdr:row>
      <xdr:rowOff>83820</xdr:rowOff>
    </xdr:from>
    <xdr:to>
      <xdr:col>6</xdr:col>
      <xdr:colOff>1265933</xdr:colOff>
      <xdr:row>12</xdr:row>
      <xdr:rowOff>495300</xdr:rowOff>
    </xdr:to>
    <xdr:pic>
      <xdr:nvPicPr>
        <xdr:cNvPr id="4" name="Picture 2"/>
        <xdr:cNvPicPr>
          <a:picLocks noChangeAspect="1" noChangeArrowheads="1"/>
        </xdr:cNvPicPr>
      </xdr:nvPicPr>
      <xdr:blipFill>
        <a:blip r:embed="rId3" cstate="print"/>
        <a:srcRect/>
        <a:stretch>
          <a:fillRect/>
        </a:stretch>
      </xdr:blipFill>
      <xdr:spPr>
        <a:xfrm>
          <a:off x="8343265" y="1988820"/>
          <a:ext cx="799465" cy="411480"/>
        </a:xfrm>
        <a:prstGeom prst="rect">
          <a:avLst/>
        </a:prstGeom>
        <a:noFill/>
      </xdr:spPr>
    </xdr:pic>
    <xdr:clientData/>
  </xdr:twoCellAnchor>
  <xdr:twoCellAnchor editAs="oneCell">
    <xdr:from>
      <xdr:col>6</xdr:col>
      <xdr:colOff>249555</xdr:colOff>
      <xdr:row>32</xdr:row>
      <xdr:rowOff>249555</xdr:rowOff>
    </xdr:from>
    <xdr:to>
      <xdr:col>6</xdr:col>
      <xdr:colOff>1487804</xdr:colOff>
      <xdr:row>35</xdr:row>
      <xdr:rowOff>257174</xdr:rowOff>
    </xdr:to>
    <xdr:pic>
      <xdr:nvPicPr>
        <xdr:cNvPr id="7" name="Picture 6"/>
        <xdr:cNvPicPr>
          <a:picLocks noChangeAspect="1" noChangeArrowheads="1"/>
        </xdr:cNvPicPr>
      </xdr:nvPicPr>
      <xdr:blipFill>
        <a:blip r:embed="rId4"/>
        <a:srcRect t="7468"/>
        <a:stretch>
          <a:fillRect/>
        </a:stretch>
      </xdr:blipFill>
      <xdr:spPr>
        <a:xfrm>
          <a:off x="8126730" y="6060440"/>
          <a:ext cx="1237615" cy="879475"/>
        </a:xfrm>
        <a:prstGeom prst="rect">
          <a:avLst/>
        </a:prstGeom>
        <a:noFill/>
      </xdr:spPr>
    </xdr:pic>
    <xdr:clientData/>
  </xdr:twoCellAnchor>
  <xdr:twoCellAnchor editAs="oneCell">
    <xdr:from>
      <xdr:col>6</xdr:col>
      <xdr:colOff>409575</xdr:colOff>
      <xdr:row>60</xdr:row>
      <xdr:rowOff>0</xdr:rowOff>
    </xdr:from>
    <xdr:to>
      <xdr:col>6</xdr:col>
      <xdr:colOff>609599</xdr:colOff>
      <xdr:row>60</xdr:row>
      <xdr:rowOff>0</xdr:rowOff>
    </xdr:to>
    <xdr:pic>
      <xdr:nvPicPr>
        <xdr:cNvPr id="21" name="Picture 11" descr="C:\Documents and Settings\Administrator\Application Data\Tencent\Users\244591571\QQ\WinTemp\RichOle\_SBJD9LG0KS~$80@Y)K5U1V.png"/>
        <xdr:cNvPicPr>
          <a:picLocks noChangeAspect="1" noChangeArrowheads="1"/>
        </xdr:cNvPicPr>
      </xdr:nvPicPr>
      <xdr:blipFill>
        <a:blip r:embed="rId5" cstate="print"/>
        <a:srcRect/>
        <a:stretch>
          <a:fillRect/>
        </a:stretch>
      </xdr:blipFill>
      <xdr:spPr>
        <a:xfrm>
          <a:off x="8286750" y="13224510"/>
          <a:ext cx="199390" cy="0"/>
        </a:xfrm>
        <a:prstGeom prst="rect">
          <a:avLst/>
        </a:prstGeom>
        <a:noFill/>
        <a:ln w="9525">
          <a:noFill/>
          <a:miter lim="800000"/>
          <a:headEnd/>
          <a:tailEnd/>
        </a:ln>
      </xdr:spPr>
    </xdr:pic>
    <xdr:clientData/>
  </xdr:twoCellAnchor>
  <xdr:twoCellAnchor editAs="oneCell">
    <xdr:from>
      <xdr:col>6</xdr:col>
      <xdr:colOff>285759</xdr:colOff>
      <xdr:row>60</xdr:row>
      <xdr:rowOff>0</xdr:rowOff>
    </xdr:from>
    <xdr:to>
      <xdr:col>6</xdr:col>
      <xdr:colOff>609605</xdr:colOff>
      <xdr:row>60</xdr:row>
      <xdr:rowOff>0</xdr:rowOff>
    </xdr:to>
    <xdr:pic>
      <xdr:nvPicPr>
        <xdr:cNvPr id="22" name="Picture 8" descr="C:\Documents and Settings\Administrator\Application Data\Tencent\Users\244591571\QQ\WinTemp\RichOle\BE[%1G9[AVTL%WT`KTQZ~2I.png"/>
        <xdr:cNvPicPr>
          <a:picLocks noChangeAspect="1" noChangeArrowheads="1"/>
        </xdr:cNvPicPr>
      </xdr:nvPicPr>
      <xdr:blipFill>
        <a:blip r:embed="rId6" cstate="print"/>
        <a:srcRect/>
        <a:stretch>
          <a:fillRect/>
        </a:stretch>
      </xdr:blipFill>
      <xdr:spPr>
        <a:xfrm rot="-5400000">
          <a:off x="8324850" y="13062585"/>
          <a:ext cx="0" cy="323215"/>
        </a:xfrm>
        <a:prstGeom prst="rect">
          <a:avLst/>
        </a:prstGeom>
        <a:noFill/>
        <a:ln w="9525">
          <a:noFill/>
          <a:miter lim="800000"/>
          <a:headEnd/>
          <a:tailEnd/>
        </a:ln>
      </xdr:spPr>
    </xdr:pic>
    <xdr:clientData/>
  </xdr:twoCellAnchor>
  <xdr:twoCellAnchor editAs="oneCell">
    <xdr:from>
      <xdr:col>6</xdr:col>
      <xdr:colOff>438150</xdr:colOff>
      <xdr:row>8</xdr:row>
      <xdr:rowOff>238125</xdr:rowOff>
    </xdr:from>
    <xdr:to>
      <xdr:col>6</xdr:col>
      <xdr:colOff>1194120</xdr:colOff>
      <xdr:row>11</xdr:row>
      <xdr:rowOff>48799</xdr:rowOff>
    </xdr:to>
    <xdr:pic>
      <xdr:nvPicPr>
        <xdr:cNvPr id="9" name="Picture 8"/>
        <xdr:cNvPicPr>
          <a:picLocks noChangeAspect="1"/>
        </xdr:cNvPicPr>
      </xdr:nvPicPr>
      <xdr:blipFill>
        <a:blip r:embed="rId7"/>
        <a:stretch>
          <a:fillRect/>
        </a:stretch>
      </xdr:blipFill>
      <xdr:spPr>
        <a:xfrm>
          <a:off x="8315325" y="1447800"/>
          <a:ext cx="755650" cy="353060"/>
        </a:xfrm>
        <a:prstGeom prst="rect">
          <a:avLst/>
        </a:prstGeom>
      </xdr:spPr>
    </xdr:pic>
    <xdr:clientData/>
  </xdr:twoCellAnchor>
  <xdr:twoCellAnchor editAs="oneCell">
    <xdr:from>
      <xdr:col>6</xdr:col>
      <xdr:colOff>323850</xdr:colOff>
      <xdr:row>55</xdr:row>
      <xdr:rowOff>76200</xdr:rowOff>
    </xdr:from>
    <xdr:to>
      <xdr:col>6</xdr:col>
      <xdr:colOff>1427322</xdr:colOff>
      <xdr:row>57</xdr:row>
      <xdr:rowOff>76200</xdr:rowOff>
    </xdr:to>
    <xdr:pic>
      <xdr:nvPicPr>
        <xdr:cNvPr id="11" name="Picture 10"/>
        <xdr:cNvPicPr>
          <a:picLocks noChangeAspect="1"/>
        </xdr:cNvPicPr>
      </xdr:nvPicPr>
      <xdr:blipFill>
        <a:blip r:embed="rId8"/>
        <a:stretch>
          <a:fillRect/>
        </a:stretch>
      </xdr:blipFill>
      <xdr:spPr>
        <a:xfrm>
          <a:off x="8201025" y="11891010"/>
          <a:ext cx="1102995" cy="304800"/>
        </a:xfrm>
        <a:prstGeom prst="rect">
          <a:avLst/>
        </a:prstGeom>
      </xdr:spPr>
    </xdr:pic>
    <xdr:clientData/>
  </xdr:twoCellAnchor>
  <xdr:twoCellAnchor editAs="oneCell">
    <xdr:from>
      <xdr:col>6</xdr:col>
      <xdr:colOff>438151</xdr:colOff>
      <xdr:row>59</xdr:row>
      <xdr:rowOff>78322</xdr:rowOff>
    </xdr:from>
    <xdr:to>
      <xdr:col>6</xdr:col>
      <xdr:colOff>1314451</xdr:colOff>
      <xdr:row>59</xdr:row>
      <xdr:rowOff>602008</xdr:rowOff>
    </xdr:to>
    <xdr:pic>
      <xdr:nvPicPr>
        <xdr:cNvPr id="16" name="Picture 2" descr="F:\样品PDF及照片\样本的产品图片\28.jpg"/>
        <xdr:cNvPicPr>
          <a:picLocks noChangeAspect="1" noChangeArrowheads="1"/>
        </xdr:cNvPicPr>
      </xdr:nvPicPr>
      <xdr:blipFill>
        <a:blip r:embed="rId9" cstate="print"/>
        <a:srcRect/>
        <a:stretch>
          <a:fillRect/>
        </a:stretch>
      </xdr:blipFill>
      <xdr:spPr>
        <a:xfrm>
          <a:off x="8315325" y="12502515"/>
          <a:ext cx="876300" cy="523875"/>
        </a:xfrm>
        <a:prstGeom prst="rect">
          <a:avLst/>
        </a:prstGeom>
        <a:noFill/>
        <a:ln w="9525">
          <a:noFill/>
          <a:miter lim="800000"/>
          <a:headEnd/>
          <a:tailEnd/>
        </a:ln>
      </xdr:spPr>
    </xdr:pic>
    <xdr:clientData/>
  </xdr:twoCellAnchor>
  <xdr:twoCellAnchor editAs="oneCell">
    <xdr:from>
      <xdr:col>6</xdr:col>
      <xdr:colOff>180975</xdr:colOff>
      <xdr:row>60</xdr:row>
      <xdr:rowOff>0</xdr:rowOff>
    </xdr:from>
    <xdr:to>
      <xdr:col>6</xdr:col>
      <xdr:colOff>1685925</xdr:colOff>
      <xdr:row>61</xdr:row>
      <xdr:rowOff>144868</xdr:rowOff>
    </xdr:to>
    <xdr:pic>
      <xdr:nvPicPr>
        <xdr:cNvPr id="17" name="Picture 16"/>
        <xdr:cNvPicPr>
          <a:picLocks noChangeAspect="1" noChangeArrowheads="1"/>
        </xdr:cNvPicPr>
      </xdr:nvPicPr>
      <xdr:blipFill>
        <a:blip r:embed="rId10">
          <a:extLst>
            <a:ext uri="{28A0092B-C50C-407E-A947-70E740481C1C}">
              <a14:useLocalDpi xmlns:a14="http://schemas.microsoft.com/office/drawing/2010/main" val="0"/>
            </a:ext>
          </a:extLst>
        </a:blip>
        <a:srcRect/>
        <a:stretch>
          <a:fillRect/>
        </a:stretch>
      </xdr:blipFill>
      <xdr:spPr>
        <a:xfrm>
          <a:off x="8058150" y="13224510"/>
          <a:ext cx="1504950" cy="363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332105</xdr:colOff>
      <xdr:row>62</xdr:row>
      <xdr:rowOff>186690</xdr:rowOff>
    </xdr:from>
    <xdr:to>
      <xdr:col>6</xdr:col>
      <xdr:colOff>1099820</xdr:colOff>
      <xdr:row>65</xdr:row>
      <xdr:rowOff>35560</xdr:rowOff>
    </xdr:to>
    <xdr:pic>
      <xdr:nvPicPr>
        <xdr:cNvPr id="12" name="Picture 11"/>
        <xdr:cNvPicPr>
          <a:picLocks noChangeAspect="1"/>
        </xdr:cNvPicPr>
      </xdr:nvPicPr>
      <xdr:blipFill>
        <a:blip r:embed="rId11"/>
        <a:stretch>
          <a:fillRect/>
        </a:stretch>
      </xdr:blipFill>
      <xdr:spPr>
        <a:xfrm>
          <a:off x="8209280" y="13935075"/>
          <a:ext cx="767715" cy="763270"/>
        </a:xfrm>
        <a:prstGeom prst="rect">
          <a:avLst/>
        </a:prstGeom>
      </xdr:spPr>
    </xdr:pic>
    <xdr:clientData/>
  </xdr:twoCellAnchor>
  <xdr:twoCellAnchor editAs="oneCell">
    <xdr:from>
      <xdr:col>6</xdr:col>
      <xdr:colOff>284233</xdr:colOff>
      <xdr:row>71</xdr:row>
      <xdr:rowOff>85725</xdr:rowOff>
    </xdr:from>
    <xdr:to>
      <xdr:col>6</xdr:col>
      <xdr:colOff>1393097</xdr:colOff>
      <xdr:row>72</xdr:row>
      <xdr:rowOff>428625</xdr:rowOff>
    </xdr:to>
    <xdr:pic>
      <xdr:nvPicPr>
        <xdr:cNvPr id="27" name="Picture 26"/>
        <xdr:cNvPicPr>
          <a:picLocks noChangeAspect="1"/>
        </xdr:cNvPicPr>
      </xdr:nvPicPr>
      <xdr:blipFill>
        <a:blip r:embed="rId12"/>
        <a:srcRect l="800" t="22703" b="14689"/>
        <a:stretch>
          <a:fillRect/>
        </a:stretch>
      </xdr:blipFill>
      <xdr:spPr>
        <a:xfrm>
          <a:off x="8161020" y="16710660"/>
          <a:ext cx="1108710" cy="838200"/>
        </a:xfrm>
        <a:prstGeom prst="rect">
          <a:avLst/>
        </a:prstGeom>
      </xdr:spPr>
    </xdr:pic>
    <xdr:clientData/>
  </xdr:twoCellAnchor>
  <xdr:twoCellAnchor editAs="oneCell">
    <xdr:from>
      <xdr:col>6</xdr:col>
      <xdr:colOff>364397</xdr:colOff>
      <xdr:row>78</xdr:row>
      <xdr:rowOff>85725</xdr:rowOff>
    </xdr:from>
    <xdr:to>
      <xdr:col>6</xdr:col>
      <xdr:colOff>1144753</xdr:colOff>
      <xdr:row>78</xdr:row>
      <xdr:rowOff>664895</xdr:rowOff>
    </xdr:to>
    <xdr:pic>
      <xdr:nvPicPr>
        <xdr:cNvPr id="28" name="Picture 27"/>
        <xdr:cNvPicPr>
          <a:picLocks noChangeAspect="1"/>
        </xdr:cNvPicPr>
      </xdr:nvPicPr>
      <xdr:blipFill>
        <a:blip r:embed="rId13"/>
        <a:stretch>
          <a:fillRect/>
        </a:stretch>
      </xdr:blipFill>
      <xdr:spPr>
        <a:xfrm>
          <a:off x="8241030" y="20463510"/>
          <a:ext cx="780415" cy="579120"/>
        </a:xfrm>
        <a:prstGeom prst="rect">
          <a:avLst/>
        </a:prstGeom>
      </xdr:spPr>
    </xdr:pic>
    <xdr:clientData/>
  </xdr:twoCellAnchor>
  <xdr:twoCellAnchor editAs="oneCell">
    <xdr:from>
      <xdr:col>6</xdr:col>
      <xdr:colOff>326297</xdr:colOff>
      <xdr:row>73</xdr:row>
      <xdr:rowOff>38100</xdr:rowOff>
    </xdr:from>
    <xdr:to>
      <xdr:col>6</xdr:col>
      <xdr:colOff>1480203</xdr:colOff>
      <xdr:row>75</xdr:row>
      <xdr:rowOff>333375</xdr:rowOff>
    </xdr:to>
    <xdr:pic>
      <xdr:nvPicPr>
        <xdr:cNvPr id="29" name="Picture 28"/>
        <xdr:cNvPicPr>
          <a:picLocks noChangeAspect="1"/>
        </xdr:cNvPicPr>
      </xdr:nvPicPr>
      <xdr:blipFill>
        <a:blip r:embed="rId14"/>
        <a:stretch>
          <a:fillRect/>
        </a:stretch>
      </xdr:blipFill>
      <xdr:spPr>
        <a:xfrm>
          <a:off x="8202930" y="17710785"/>
          <a:ext cx="1154430" cy="1057275"/>
        </a:xfrm>
        <a:prstGeom prst="rect">
          <a:avLst/>
        </a:prstGeom>
      </xdr:spPr>
    </xdr:pic>
    <xdr:clientData/>
  </xdr:twoCellAnchor>
  <xdr:twoCellAnchor editAs="oneCell">
    <xdr:from>
      <xdr:col>6</xdr:col>
      <xdr:colOff>400049</xdr:colOff>
      <xdr:row>76</xdr:row>
      <xdr:rowOff>151795</xdr:rowOff>
    </xdr:from>
    <xdr:to>
      <xdr:col>6</xdr:col>
      <xdr:colOff>1297846</xdr:colOff>
      <xdr:row>76</xdr:row>
      <xdr:rowOff>704851</xdr:rowOff>
    </xdr:to>
    <xdr:pic>
      <xdr:nvPicPr>
        <xdr:cNvPr id="30" name="Picture 29"/>
        <xdr:cNvPicPr>
          <a:picLocks noChangeAspect="1"/>
        </xdr:cNvPicPr>
      </xdr:nvPicPr>
      <xdr:blipFill>
        <a:blip r:embed="rId15"/>
        <a:srcRect l="4572" t="22574" r="2845" b="5131"/>
        <a:stretch>
          <a:fillRect/>
        </a:stretch>
      </xdr:blipFill>
      <xdr:spPr>
        <a:xfrm>
          <a:off x="8276590" y="18967450"/>
          <a:ext cx="897890" cy="553085"/>
        </a:xfrm>
        <a:prstGeom prst="rect">
          <a:avLst/>
        </a:prstGeom>
      </xdr:spPr>
    </xdr:pic>
    <xdr:clientData/>
  </xdr:twoCellAnchor>
  <xdr:twoCellAnchor editAs="oneCell">
    <xdr:from>
      <xdr:col>6</xdr:col>
      <xdr:colOff>228600</xdr:colOff>
      <xdr:row>49</xdr:row>
      <xdr:rowOff>103993</xdr:rowOff>
    </xdr:from>
    <xdr:to>
      <xdr:col>6</xdr:col>
      <xdr:colOff>1571625</xdr:colOff>
      <xdr:row>52</xdr:row>
      <xdr:rowOff>258015</xdr:rowOff>
    </xdr:to>
    <xdr:pic>
      <xdr:nvPicPr>
        <xdr:cNvPr id="13" name="Picture 12"/>
        <xdr:cNvPicPr>
          <a:picLocks noChangeAspect="1"/>
        </xdr:cNvPicPr>
      </xdr:nvPicPr>
      <xdr:blipFill>
        <a:blip r:embed="rId16"/>
        <a:stretch>
          <a:fillRect/>
        </a:stretch>
      </xdr:blipFill>
      <xdr:spPr>
        <a:xfrm>
          <a:off x="8105775" y="10499090"/>
          <a:ext cx="1343025" cy="611505"/>
        </a:xfrm>
        <a:prstGeom prst="rect">
          <a:avLst/>
        </a:prstGeom>
      </xdr:spPr>
    </xdr:pic>
    <xdr:clientData/>
  </xdr:twoCellAnchor>
  <xdr:twoCellAnchor editAs="oneCell">
    <xdr:from>
      <xdr:col>6</xdr:col>
      <xdr:colOff>409575</xdr:colOff>
      <xdr:row>79</xdr:row>
      <xdr:rowOff>85725</xdr:rowOff>
    </xdr:from>
    <xdr:to>
      <xdr:col>6</xdr:col>
      <xdr:colOff>1214317</xdr:colOff>
      <xdr:row>79</xdr:row>
      <xdr:rowOff>841695</xdr:rowOff>
    </xdr:to>
    <xdr:pic>
      <xdr:nvPicPr>
        <xdr:cNvPr id="14" name="Picture 13"/>
        <xdr:cNvPicPr>
          <a:picLocks noChangeAspect="1"/>
        </xdr:cNvPicPr>
      </xdr:nvPicPr>
      <xdr:blipFill>
        <a:blip r:embed="rId17"/>
        <a:stretch>
          <a:fillRect/>
        </a:stretch>
      </xdr:blipFill>
      <xdr:spPr>
        <a:xfrm>
          <a:off x="8286750" y="21330285"/>
          <a:ext cx="804545" cy="755650"/>
        </a:xfrm>
        <a:prstGeom prst="rect">
          <a:avLst/>
        </a:prstGeom>
      </xdr:spPr>
    </xdr:pic>
    <xdr:clientData/>
  </xdr:twoCellAnchor>
  <xdr:twoCellAnchor editAs="oneCell">
    <xdr:from>
      <xdr:col>6</xdr:col>
      <xdr:colOff>257175</xdr:colOff>
      <xdr:row>95</xdr:row>
      <xdr:rowOff>38100</xdr:rowOff>
    </xdr:from>
    <xdr:to>
      <xdr:col>6</xdr:col>
      <xdr:colOff>1299681</xdr:colOff>
      <xdr:row>99</xdr:row>
      <xdr:rowOff>97597</xdr:rowOff>
    </xdr:to>
    <xdr:pic>
      <xdr:nvPicPr>
        <xdr:cNvPr id="15" name="Picture 14"/>
        <xdr:cNvPicPr>
          <a:picLocks noChangeAspect="1"/>
        </xdr:cNvPicPr>
      </xdr:nvPicPr>
      <xdr:blipFill>
        <a:blip r:embed="rId18"/>
        <a:stretch>
          <a:fillRect/>
        </a:stretch>
      </xdr:blipFill>
      <xdr:spPr>
        <a:xfrm>
          <a:off x="8134350" y="25064085"/>
          <a:ext cx="1042035" cy="706755"/>
        </a:xfrm>
        <a:prstGeom prst="rect">
          <a:avLst/>
        </a:prstGeom>
      </xdr:spPr>
    </xdr:pic>
    <xdr:clientData/>
  </xdr:twoCellAnchor>
  <xdr:twoCellAnchor editAs="oneCell">
    <xdr:from>
      <xdr:col>6</xdr:col>
      <xdr:colOff>342900</xdr:colOff>
      <xdr:row>81</xdr:row>
      <xdr:rowOff>9525</xdr:rowOff>
    </xdr:from>
    <xdr:to>
      <xdr:col>6</xdr:col>
      <xdr:colOff>1371600</xdr:colOff>
      <xdr:row>86</xdr:row>
      <xdr:rowOff>66675</xdr:rowOff>
    </xdr:to>
    <xdr:pic>
      <xdr:nvPicPr>
        <xdr:cNvPr id="32" name="Picture 31"/>
        <xdr:cNvPicPr>
          <a:picLocks noChangeAspect="1"/>
        </xdr:cNvPicPr>
      </xdr:nvPicPr>
      <xdr:blipFill>
        <a:blip r:embed="rId19"/>
        <a:stretch>
          <a:fillRect/>
        </a:stretch>
      </xdr:blipFill>
      <xdr:spPr>
        <a:xfrm>
          <a:off x="8220075" y="22320885"/>
          <a:ext cx="1028700" cy="971550"/>
        </a:xfrm>
        <a:prstGeom prst="rect">
          <a:avLst/>
        </a:prstGeom>
      </xdr:spPr>
    </xdr:pic>
    <xdr:clientData/>
  </xdr:twoCellAnchor>
  <xdr:twoCellAnchor editAs="oneCell">
    <xdr:from>
      <xdr:col>6</xdr:col>
      <xdr:colOff>531548</xdr:colOff>
      <xdr:row>92</xdr:row>
      <xdr:rowOff>63967</xdr:rowOff>
    </xdr:from>
    <xdr:to>
      <xdr:col>6</xdr:col>
      <xdr:colOff>1057279</xdr:colOff>
      <xdr:row>94</xdr:row>
      <xdr:rowOff>76202</xdr:rowOff>
    </xdr:to>
    <xdr:pic>
      <xdr:nvPicPr>
        <xdr:cNvPr id="33" name="Picture 32"/>
        <xdr:cNvPicPr>
          <a:picLocks noChangeAspect="1"/>
        </xdr:cNvPicPr>
      </xdr:nvPicPr>
      <xdr:blipFill>
        <a:blip r:embed="rId20"/>
        <a:srcRect l="20885" t="9399" r="24108" b="6756"/>
        <a:stretch>
          <a:fillRect/>
        </a:stretch>
      </xdr:blipFill>
      <xdr:spPr>
        <a:xfrm rot="16200000">
          <a:off x="8450580" y="24465915"/>
          <a:ext cx="441325" cy="525780"/>
        </a:xfrm>
        <a:prstGeom prst="rect">
          <a:avLst/>
        </a:prstGeom>
      </xdr:spPr>
    </xdr:pic>
    <xdr:clientData/>
  </xdr:twoCellAnchor>
  <xdr:twoCellAnchor editAs="oneCell">
    <xdr:from>
      <xdr:col>6</xdr:col>
      <xdr:colOff>396834</xdr:colOff>
      <xdr:row>66</xdr:row>
      <xdr:rowOff>57151</xdr:rowOff>
    </xdr:from>
    <xdr:to>
      <xdr:col>6</xdr:col>
      <xdr:colOff>1276351</xdr:colOff>
      <xdr:row>69</xdr:row>
      <xdr:rowOff>1</xdr:rowOff>
    </xdr:to>
    <xdr:pic>
      <xdr:nvPicPr>
        <xdr:cNvPr id="19" name="Picture 18"/>
        <xdr:cNvPicPr>
          <a:picLocks noChangeAspect="1"/>
        </xdr:cNvPicPr>
      </xdr:nvPicPr>
      <xdr:blipFill>
        <a:blip r:embed="rId21"/>
        <a:srcRect l="9869" t="22602" r="12736" b="15318"/>
        <a:stretch>
          <a:fillRect/>
        </a:stretch>
      </xdr:blipFill>
      <xdr:spPr>
        <a:xfrm>
          <a:off x="8273415" y="15024735"/>
          <a:ext cx="880110" cy="857250"/>
        </a:xfrm>
        <a:prstGeom prst="rect">
          <a:avLst/>
        </a:prstGeom>
      </xdr:spPr>
    </xdr:pic>
    <xdr:clientData/>
  </xdr:twoCellAnchor>
  <xdr:twoCellAnchor editAs="oneCell">
    <xdr:from>
      <xdr:col>6</xdr:col>
      <xdr:colOff>285750</xdr:colOff>
      <xdr:row>101</xdr:row>
      <xdr:rowOff>56515</xdr:rowOff>
    </xdr:from>
    <xdr:to>
      <xdr:col>6</xdr:col>
      <xdr:colOff>1516380</xdr:colOff>
      <xdr:row>105</xdr:row>
      <xdr:rowOff>114300</xdr:rowOff>
    </xdr:to>
    <xdr:pic>
      <xdr:nvPicPr>
        <xdr:cNvPr id="18" name="Picture 17"/>
        <xdr:cNvPicPr>
          <a:picLocks noChangeAspect="1"/>
        </xdr:cNvPicPr>
      </xdr:nvPicPr>
      <xdr:blipFill>
        <a:blip r:embed="rId22"/>
        <a:stretch>
          <a:fillRect/>
        </a:stretch>
      </xdr:blipFill>
      <xdr:spPr>
        <a:xfrm>
          <a:off x="8162925" y="26187400"/>
          <a:ext cx="1230630" cy="1276985"/>
        </a:xfrm>
        <a:prstGeom prst="rect">
          <a:avLst/>
        </a:prstGeom>
      </xdr:spPr>
    </xdr:pic>
    <xdr:clientData/>
  </xdr:twoCellAnchor>
  <xdr:twoCellAnchor editAs="oneCell">
    <xdr:from>
      <xdr:col>6</xdr:col>
      <xdr:colOff>390525</xdr:colOff>
      <xdr:row>21</xdr:row>
      <xdr:rowOff>38873</xdr:rowOff>
    </xdr:from>
    <xdr:to>
      <xdr:col>6</xdr:col>
      <xdr:colOff>1009650</xdr:colOff>
      <xdr:row>23</xdr:row>
      <xdr:rowOff>152401</xdr:rowOff>
    </xdr:to>
    <xdr:pic>
      <xdr:nvPicPr>
        <xdr:cNvPr id="39" name="Picture 38"/>
        <xdr:cNvPicPr>
          <a:picLocks noChangeAspect="1"/>
        </xdr:cNvPicPr>
      </xdr:nvPicPr>
      <xdr:blipFill>
        <a:blip r:embed="rId23"/>
        <a:stretch>
          <a:fillRect/>
        </a:stretch>
      </xdr:blipFill>
      <xdr:spPr>
        <a:xfrm>
          <a:off x="8267700" y="3829685"/>
          <a:ext cx="619125" cy="418465"/>
        </a:xfrm>
        <a:prstGeom prst="rect">
          <a:avLst/>
        </a:prstGeom>
      </xdr:spPr>
    </xdr:pic>
    <xdr:clientData/>
  </xdr:twoCellAnchor>
  <xdr:twoCellAnchor editAs="oneCell">
    <xdr:from>
      <xdr:col>6</xdr:col>
      <xdr:colOff>390526</xdr:colOff>
      <xdr:row>27</xdr:row>
      <xdr:rowOff>151629</xdr:rowOff>
    </xdr:from>
    <xdr:to>
      <xdr:col>6</xdr:col>
      <xdr:colOff>1138808</xdr:colOff>
      <xdr:row>30</xdr:row>
      <xdr:rowOff>171450</xdr:rowOff>
    </xdr:to>
    <xdr:pic>
      <xdr:nvPicPr>
        <xdr:cNvPr id="40" name="Picture 39"/>
        <xdr:cNvPicPr>
          <a:picLocks noChangeAspect="1"/>
        </xdr:cNvPicPr>
      </xdr:nvPicPr>
      <xdr:blipFill>
        <a:blip r:embed="rId24"/>
        <a:stretch>
          <a:fillRect/>
        </a:stretch>
      </xdr:blipFill>
      <xdr:spPr>
        <a:xfrm>
          <a:off x="8267700" y="4894580"/>
          <a:ext cx="748030" cy="506095"/>
        </a:xfrm>
        <a:prstGeom prst="rect">
          <a:avLst/>
        </a:prstGeom>
      </xdr:spPr>
    </xdr:pic>
    <xdr:clientData/>
  </xdr:twoCellAnchor>
  <xdr:twoCellAnchor editAs="oneCell">
    <xdr:from>
      <xdr:col>7</xdr:col>
      <xdr:colOff>485140</xdr:colOff>
      <xdr:row>62</xdr:row>
      <xdr:rowOff>205105</xdr:rowOff>
    </xdr:from>
    <xdr:to>
      <xdr:col>12</xdr:col>
      <xdr:colOff>543560</xdr:colOff>
      <xdr:row>68</xdr:row>
      <xdr:rowOff>135255</xdr:rowOff>
    </xdr:to>
    <xdr:pic>
      <xdr:nvPicPr>
        <xdr:cNvPr id="6" name="Picture 5"/>
        <xdr:cNvPicPr>
          <a:picLocks noChangeAspect="1"/>
        </xdr:cNvPicPr>
      </xdr:nvPicPr>
      <xdr:blipFill>
        <a:blip r:embed="rId25"/>
        <a:stretch>
          <a:fillRect/>
        </a:stretch>
      </xdr:blipFill>
      <xdr:spPr>
        <a:xfrm>
          <a:off x="10181590" y="13953490"/>
          <a:ext cx="3106420" cy="1758950"/>
        </a:xfrm>
        <a:prstGeom prst="rect">
          <a:avLst/>
        </a:prstGeom>
      </xdr:spPr>
    </xdr:pic>
    <xdr:clientData/>
  </xdr:twoCellAnchor>
  <xdr:twoCellAnchor editAs="oneCell">
    <xdr:from>
      <xdr:col>6</xdr:col>
      <xdr:colOff>190500</xdr:colOff>
      <xdr:row>24</xdr:row>
      <xdr:rowOff>114300</xdr:rowOff>
    </xdr:from>
    <xdr:to>
      <xdr:col>6</xdr:col>
      <xdr:colOff>1228725</xdr:colOff>
      <xdr:row>26</xdr:row>
      <xdr:rowOff>148741</xdr:rowOff>
    </xdr:to>
    <xdr:pic>
      <xdr:nvPicPr>
        <xdr:cNvPr id="31" name="Picture 30"/>
        <xdr:cNvPicPr>
          <a:picLocks noChangeAspect="1"/>
        </xdr:cNvPicPr>
      </xdr:nvPicPr>
      <xdr:blipFill>
        <a:blip r:embed="rId26"/>
        <a:srcRect t="30133" b="30263"/>
        <a:stretch>
          <a:fillRect/>
        </a:stretch>
      </xdr:blipFill>
      <xdr:spPr>
        <a:xfrm>
          <a:off x="8067675" y="4371975"/>
          <a:ext cx="1038225" cy="358140"/>
        </a:xfrm>
        <a:prstGeom prst="rect">
          <a:avLst/>
        </a:prstGeom>
      </xdr:spPr>
    </xdr:pic>
    <xdr:clientData/>
  </xdr:twoCellAnchor>
  <xdr:twoCellAnchor editAs="oneCell">
    <xdr:from>
      <xdr:col>6</xdr:col>
      <xdr:colOff>428625</xdr:colOff>
      <xdr:row>77</xdr:row>
      <xdr:rowOff>9525</xdr:rowOff>
    </xdr:from>
    <xdr:to>
      <xdr:col>6</xdr:col>
      <xdr:colOff>1389409</xdr:colOff>
      <xdr:row>77</xdr:row>
      <xdr:rowOff>746269</xdr:rowOff>
    </xdr:to>
    <xdr:pic>
      <xdr:nvPicPr>
        <xdr:cNvPr id="35" name="Picture 34" descr="Air Conditioner Ntc Temperature Sensor For Midea Good Price - Buy Ntc  Temperature Sensor,Temperature Sensor For Midea,Air Conditioner Temperature  Sensor Product on Alibaba.com"/>
        <xdr:cNvPicPr>
          <a:picLocks noChangeAspect="1" noChangeArrowheads="1"/>
        </xdr:cNvPicPr>
      </xdr:nvPicPr>
      <xdr:blipFill>
        <a:blip r:embed="rId27">
          <a:extLst>
            <a:ext uri="{28A0092B-C50C-407E-A947-70E740481C1C}">
              <a14:useLocalDpi xmlns:a14="http://schemas.microsoft.com/office/drawing/2010/main" val="0"/>
            </a:ext>
          </a:extLst>
        </a:blip>
        <a:srcRect l="8489" t="16615" r="5460" b="17310"/>
        <a:stretch>
          <a:fillRect/>
        </a:stretch>
      </xdr:blipFill>
      <xdr:spPr>
        <a:xfrm>
          <a:off x="8305800" y="19606260"/>
          <a:ext cx="960755" cy="736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283527</xdr:colOff>
      <xdr:row>41</xdr:row>
      <xdr:rowOff>209867</xdr:rowOff>
    </xdr:from>
    <xdr:to>
      <xdr:col>6</xdr:col>
      <xdr:colOff>1361757</xdr:colOff>
      <xdr:row>43</xdr:row>
      <xdr:rowOff>36512</xdr:rowOff>
    </xdr:to>
    <xdr:pic>
      <xdr:nvPicPr>
        <xdr:cNvPr id="5" name="Picture 4"/>
        <xdr:cNvPicPr>
          <a:picLocks noChangeAspect="1"/>
        </xdr:cNvPicPr>
      </xdr:nvPicPr>
      <xdr:blipFill>
        <a:blip r:embed="rId28">
          <a:clrChange>
            <a:clrFrom>
              <a:srgbClr val="FFFFFF">
                <a:alpha val="100000"/>
              </a:srgbClr>
            </a:clrFrom>
            <a:clrTo>
              <a:srgbClr val="FFFFFF">
                <a:alpha val="100000"/>
                <a:alpha val="0"/>
              </a:srgbClr>
            </a:clrTo>
          </a:clrChange>
        </a:blip>
        <a:srcRect l="26035" t="22370" r="27236" b="9770"/>
        <a:stretch>
          <a:fillRect/>
        </a:stretch>
      </xdr:blipFill>
      <xdr:spPr>
        <a:xfrm rot="5400000">
          <a:off x="8488045" y="8309610"/>
          <a:ext cx="422275" cy="1078230"/>
        </a:xfrm>
        <a:prstGeom prst="rect">
          <a:avLst/>
        </a:prstGeom>
        <a:noFill/>
        <a:ln w="9525">
          <a:noFill/>
        </a:ln>
      </xdr:spPr>
    </xdr:pic>
    <xdr:clientData/>
  </xdr:twoCellAnchor>
  <xdr:twoCellAnchor editAs="oneCell">
    <xdr:from>
      <xdr:col>6</xdr:col>
      <xdr:colOff>440055</xdr:colOff>
      <xdr:row>44</xdr:row>
      <xdr:rowOff>46355</xdr:rowOff>
    </xdr:from>
    <xdr:to>
      <xdr:col>6</xdr:col>
      <xdr:colOff>1308735</xdr:colOff>
      <xdr:row>45</xdr:row>
      <xdr:rowOff>260350</xdr:rowOff>
    </xdr:to>
    <xdr:pic>
      <xdr:nvPicPr>
        <xdr:cNvPr id="8" name="Picture 7"/>
        <xdr:cNvPicPr>
          <a:picLocks noChangeAspect="1"/>
        </xdr:cNvPicPr>
      </xdr:nvPicPr>
      <xdr:blipFill>
        <a:blip r:embed="rId29"/>
        <a:stretch>
          <a:fillRect/>
        </a:stretch>
      </xdr:blipFill>
      <xdr:spPr>
        <a:xfrm>
          <a:off x="8317230" y="9375140"/>
          <a:ext cx="868680" cy="518795"/>
        </a:xfrm>
        <a:prstGeom prst="rect">
          <a:avLst/>
        </a:prstGeom>
        <a:noFill/>
        <a:ln w="9525">
          <a:noFill/>
        </a:ln>
      </xdr:spPr>
    </xdr:pic>
    <xdr:clientData/>
  </xdr:twoCellAnchor>
</xdr:wsDr>
</file>

<file path=xl/drawings/drawing16.xml><?xml version="1.0" encoding="utf-8"?>
<xdr:wsDr xmlns:xdr="http://schemas.openxmlformats.org/drawingml/2006/spreadsheetDrawing" xmlns:r="http://schemas.openxmlformats.org/officeDocument/2006/relationships" xmlns:a="http://schemas.openxmlformats.org/drawingml/2006/main">
  <xdr:twoCellAnchor editAs="oneCell">
    <xdr:from>
      <xdr:col>6</xdr:col>
      <xdr:colOff>83820</xdr:colOff>
      <xdr:row>23</xdr:row>
      <xdr:rowOff>234315</xdr:rowOff>
    </xdr:from>
    <xdr:to>
      <xdr:col>6</xdr:col>
      <xdr:colOff>1967542</xdr:colOff>
      <xdr:row>28</xdr:row>
      <xdr:rowOff>236220</xdr:rowOff>
    </xdr:to>
    <xdr:pic>
      <xdr:nvPicPr>
        <xdr:cNvPr id="2" name="Picture 1036" descr="http://www.airmender.com.tw/upload/product/photo_l_127528990020.jpg"/>
        <xdr:cNvPicPr>
          <a:picLocks noChangeAspect="1" noChangeArrowheads="1"/>
        </xdr:cNvPicPr>
      </xdr:nvPicPr>
      <xdr:blipFill>
        <a:blip r:embed="rId1" cstate="print"/>
        <a:srcRect/>
        <a:stretch>
          <a:fillRect/>
        </a:stretch>
      </xdr:blipFill>
      <xdr:spPr>
        <a:xfrm>
          <a:off x="7780020" y="5777865"/>
          <a:ext cx="1883410" cy="1300480"/>
        </a:xfrm>
        <a:prstGeom prst="rect">
          <a:avLst/>
        </a:prstGeom>
        <a:noFill/>
        <a:ln w="9525">
          <a:noFill/>
          <a:miter lim="800000"/>
          <a:headEnd/>
          <a:tailEnd/>
        </a:ln>
      </xdr:spPr>
    </xdr:pic>
    <xdr:clientData/>
  </xdr:twoCellAnchor>
  <xdr:twoCellAnchor editAs="oneCell">
    <xdr:from>
      <xdr:col>6</xdr:col>
      <xdr:colOff>487680</xdr:colOff>
      <xdr:row>9</xdr:row>
      <xdr:rowOff>7620</xdr:rowOff>
    </xdr:from>
    <xdr:to>
      <xdr:col>6</xdr:col>
      <xdr:colOff>1435585</xdr:colOff>
      <xdr:row>11</xdr:row>
      <xdr:rowOff>169545</xdr:rowOff>
    </xdr:to>
    <xdr:pic>
      <xdr:nvPicPr>
        <xdr:cNvPr id="4" name="Picture 1" descr="http://www.airmender.com.tw/upload/product/photo_l_127529023394.jpg"/>
        <xdr:cNvPicPr>
          <a:picLocks noChangeAspect="1" noChangeArrowheads="1"/>
        </xdr:cNvPicPr>
      </xdr:nvPicPr>
      <xdr:blipFill>
        <a:blip r:embed="rId2" cstate="print"/>
        <a:srcRect/>
        <a:stretch>
          <a:fillRect/>
        </a:stretch>
      </xdr:blipFill>
      <xdr:spPr>
        <a:xfrm>
          <a:off x="8183880" y="1915160"/>
          <a:ext cx="947420" cy="681355"/>
        </a:xfrm>
        <a:prstGeom prst="rect">
          <a:avLst/>
        </a:prstGeom>
        <a:noFill/>
        <a:ln w="9525">
          <a:noFill/>
          <a:miter lim="800000"/>
          <a:headEnd/>
          <a:tailEnd/>
        </a:ln>
      </xdr:spPr>
    </xdr:pic>
    <xdr:clientData/>
  </xdr:twoCellAnchor>
  <xdr:twoCellAnchor editAs="oneCell">
    <xdr:from>
      <xdr:col>6</xdr:col>
      <xdr:colOff>695325</xdr:colOff>
      <xdr:row>32</xdr:row>
      <xdr:rowOff>0</xdr:rowOff>
    </xdr:from>
    <xdr:to>
      <xdr:col>6</xdr:col>
      <xdr:colOff>695325</xdr:colOff>
      <xdr:row>35</xdr:row>
      <xdr:rowOff>222885</xdr:rowOff>
    </xdr:to>
    <xdr:pic>
      <xdr:nvPicPr>
        <xdr:cNvPr id="7" name="Picture 71" descr="http://www.airmender.com.tw/upload/product/photo_l_37_127503513966.jpg"/>
        <xdr:cNvPicPr>
          <a:picLocks noChangeAspect="1" noChangeArrowheads="1"/>
        </xdr:cNvPicPr>
      </xdr:nvPicPr>
      <xdr:blipFill>
        <a:blip r:embed="rId3" cstate="print"/>
        <a:srcRect/>
        <a:stretch>
          <a:fillRect/>
        </a:stretch>
      </xdr:blipFill>
      <xdr:spPr>
        <a:xfrm>
          <a:off x="8391525" y="7880985"/>
          <a:ext cx="0" cy="1002030"/>
        </a:xfrm>
        <a:prstGeom prst="rect">
          <a:avLst/>
        </a:prstGeom>
        <a:noFill/>
        <a:ln w="9525">
          <a:noFill/>
          <a:miter lim="800000"/>
          <a:headEnd/>
          <a:tailEnd/>
        </a:ln>
      </xdr:spPr>
    </xdr:pic>
    <xdr:clientData/>
  </xdr:twoCellAnchor>
  <xdr:twoCellAnchor editAs="oneCell">
    <xdr:from>
      <xdr:col>6</xdr:col>
      <xdr:colOff>695325</xdr:colOff>
      <xdr:row>36</xdr:row>
      <xdr:rowOff>0</xdr:rowOff>
    </xdr:from>
    <xdr:to>
      <xdr:col>6</xdr:col>
      <xdr:colOff>695325</xdr:colOff>
      <xdr:row>37</xdr:row>
      <xdr:rowOff>251460</xdr:rowOff>
    </xdr:to>
    <xdr:pic>
      <xdr:nvPicPr>
        <xdr:cNvPr id="8" name="Picture 58" descr="http://www.airmender.com.tw/upload/product/photo_l_127529044453.jpg"/>
        <xdr:cNvPicPr>
          <a:picLocks noChangeAspect="1" noChangeArrowheads="1"/>
        </xdr:cNvPicPr>
      </xdr:nvPicPr>
      <xdr:blipFill>
        <a:blip r:embed="rId4" cstate="print"/>
        <a:srcRect/>
        <a:stretch>
          <a:fillRect/>
        </a:stretch>
      </xdr:blipFill>
      <xdr:spPr>
        <a:xfrm>
          <a:off x="8391525" y="8919845"/>
          <a:ext cx="0" cy="511175"/>
        </a:xfrm>
        <a:prstGeom prst="rect">
          <a:avLst/>
        </a:prstGeom>
        <a:noFill/>
        <a:ln w="9525">
          <a:noFill/>
          <a:miter lim="800000"/>
          <a:headEnd/>
          <a:tailEnd/>
        </a:ln>
      </xdr:spPr>
    </xdr:pic>
    <xdr:clientData/>
  </xdr:twoCellAnchor>
  <xdr:twoCellAnchor editAs="oneCell">
    <xdr:from>
      <xdr:col>6</xdr:col>
      <xdr:colOff>619125</xdr:colOff>
      <xdr:row>38</xdr:row>
      <xdr:rowOff>19051</xdr:rowOff>
    </xdr:from>
    <xdr:to>
      <xdr:col>6</xdr:col>
      <xdr:colOff>619125</xdr:colOff>
      <xdr:row>40</xdr:row>
      <xdr:rowOff>233225</xdr:rowOff>
    </xdr:to>
    <xdr:pic>
      <xdr:nvPicPr>
        <xdr:cNvPr id="10" name="Picture 1028" descr="http://www.airmender.com.tw/upload/product/photo_l_127503536236.jpg"/>
        <xdr:cNvPicPr>
          <a:picLocks noChangeAspect="1" noChangeArrowheads="1"/>
        </xdr:cNvPicPr>
      </xdr:nvPicPr>
      <xdr:blipFill>
        <a:blip r:embed="rId5" cstate="print"/>
        <a:srcRect/>
        <a:stretch>
          <a:fillRect/>
        </a:stretch>
      </xdr:blipFill>
      <xdr:spPr>
        <a:xfrm>
          <a:off x="8315325" y="9458325"/>
          <a:ext cx="0" cy="733425"/>
        </a:xfrm>
        <a:prstGeom prst="rect">
          <a:avLst/>
        </a:prstGeom>
        <a:noFill/>
        <a:ln w="9525">
          <a:noFill/>
          <a:miter lim="800000"/>
          <a:headEnd/>
          <a:tailEnd/>
        </a:ln>
      </xdr:spPr>
    </xdr:pic>
    <xdr:clientData/>
  </xdr:twoCellAnchor>
  <xdr:twoCellAnchor editAs="oneCell">
    <xdr:from>
      <xdr:col>6</xdr:col>
      <xdr:colOff>291465</xdr:colOff>
      <xdr:row>13</xdr:row>
      <xdr:rowOff>190500</xdr:rowOff>
    </xdr:from>
    <xdr:to>
      <xdr:col>6</xdr:col>
      <xdr:colOff>1748790</xdr:colOff>
      <xdr:row>18</xdr:row>
      <xdr:rowOff>13335</xdr:rowOff>
    </xdr:to>
    <xdr:pic>
      <xdr:nvPicPr>
        <xdr:cNvPr id="11" name="Picture 1048" descr="http://www.airmender.com.tw/upload/product/photo_l_127529021895.jpg"/>
        <xdr:cNvPicPr>
          <a:picLocks noChangeAspect="1" noChangeArrowheads="1"/>
        </xdr:cNvPicPr>
      </xdr:nvPicPr>
      <xdr:blipFill>
        <a:blip r:embed="rId6" cstate="print"/>
        <a:srcRect/>
        <a:stretch>
          <a:fillRect/>
        </a:stretch>
      </xdr:blipFill>
      <xdr:spPr>
        <a:xfrm>
          <a:off x="7987665" y="3136900"/>
          <a:ext cx="1457325" cy="1121410"/>
        </a:xfrm>
        <a:prstGeom prst="rect">
          <a:avLst/>
        </a:prstGeom>
        <a:noFill/>
        <a:ln w="9525">
          <a:noFill/>
          <a:miter lim="800000"/>
          <a:headEnd/>
          <a:tailEnd/>
        </a:ln>
      </xdr:spPr>
    </xdr:pic>
    <xdr:clientData/>
  </xdr:twoCellAnchor>
  <xdr:twoCellAnchor editAs="oneCell">
    <xdr:from>
      <xdr:col>6</xdr:col>
      <xdr:colOff>645795</xdr:colOff>
      <xdr:row>37</xdr:row>
      <xdr:rowOff>26670</xdr:rowOff>
    </xdr:from>
    <xdr:to>
      <xdr:col>7</xdr:col>
      <xdr:colOff>55245</xdr:colOff>
      <xdr:row>39</xdr:row>
      <xdr:rowOff>240844</xdr:rowOff>
    </xdr:to>
    <xdr:pic>
      <xdr:nvPicPr>
        <xdr:cNvPr id="14" name="Picture 1028" descr="http://www.airmender.com.tw/upload/product/photo_l_127503536236.jpg"/>
        <xdr:cNvPicPr>
          <a:picLocks noChangeAspect="1" noChangeArrowheads="1"/>
        </xdr:cNvPicPr>
      </xdr:nvPicPr>
      <xdr:blipFill>
        <a:blip r:embed="rId7" cstate="print"/>
        <a:srcRect/>
        <a:stretch>
          <a:fillRect/>
        </a:stretch>
      </xdr:blipFill>
      <xdr:spPr>
        <a:xfrm>
          <a:off x="8341995" y="9206230"/>
          <a:ext cx="1466850" cy="733425"/>
        </a:xfrm>
        <a:prstGeom prst="rect">
          <a:avLst/>
        </a:prstGeom>
        <a:noFill/>
        <a:ln w="9525">
          <a:noFill/>
          <a:miter lim="800000"/>
          <a:headEnd/>
          <a:tailEnd/>
        </a:ln>
      </xdr:spPr>
    </xdr:pic>
    <xdr:clientData/>
  </xdr:twoCellAnchor>
  <xdr:twoCellAnchor editAs="oneCell">
    <xdr:from>
      <xdr:col>6</xdr:col>
      <xdr:colOff>360045</xdr:colOff>
      <xdr:row>84</xdr:row>
      <xdr:rowOff>552450</xdr:rowOff>
    </xdr:from>
    <xdr:to>
      <xdr:col>6</xdr:col>
      <xdr:colOff>1257300</xdr:colOff>
      <xdr:row>87</xdr:row>
      <xdr:rowOff>47625</xdr:rowOff>
    </xdr:to>
    <xdr:pic>
      <xdr:nvPicPr>
        <xdr:cNvPr id="15" name="Picture 1" descr="http://www.fasike.com/uploadfile/Products/20140418165332073207.jpg"/>
        <xdr:cNvPicPr>
          <a:picLocks noChangeAspect="1" noChangeArrowheads="1"/>
        </xdr:cNvPicPr>
      </xdr:nvPicPr>
      <xdr:blipFill>
        <a:blip r:embed="rId8"/>
        <a:srcRect l="28095" r="31429"/>
        <a:stretch>
          <a:fillRect/>
        </a:stretch>
      </xdr:blipFill>
      <xdr:spPr>
        <a:xfrm>
          <a:off x="8056245" y="24625300"/>
          <a:ext cx="897255" cy="1476375"/>
        </a:xfrm>
        <a:prstGeom prst="rect">
          <a:avLst/>
        </a:prstGeom>
        <a:noFill/>
      </xdr:spPr>
    </xdr:pic>
    <xdr:clientData/>
  </xdr:twoCellAnchor>
  <xdr:twoCellAnchor editAs="oneCell">
    <xdr:from>
      <xdr:col>6</xdr:col>
      <xdr:colOff>990601</xdr:colOff>
      <xdr:row>65</xdr:row>
      <xdr:rowOff>209550</xdr:rowOff>
    </xdr:from>
    <xdr:to>
      <xdr:col>6</xdr:col>
      <xdr:colOff>1463457</xdr:colOff>
      <xdr:row>69</xdr:row>
      <xdr:rowOff>19500</xdr:rowOff>
    </xdr:to>
    <xdr:pic>
      <xdr:nvPicPr>
        <xdr:cNvPr id="16" name="Picture 2" descr="http://www.fasike.com/uploadfile/Products/20140419221523722372.jpg"/>
        <xdr:cNvPicPr>
          <a:picLocks noChangeAspect="1" noChangeArrowheads="1"/>
        </xdr:cNvPicPr>
      </xdr:nvPicPr>
      <xdr:blipFill>
        <a:blip r:embed="rId9"/>
        <a:srcRect l="29437" r="32035"/>
        <a:stretch>
          <a:fillRect/>
        </a:stretch>
      </xdr:blipFill>
      <xdr:spPr>
        <a:xfrm>
          <a:off x="8686800" y="16661130"/>
          <a:ext cx="472440" cy="848360"/>
        </a:xfrm>
        <a:prstGeom prst="rect">
          <a:avLst/>
        </a:prstGeom>
        <a:noFill/>
      </xdr:spPr>
    </xdr:pic>
    <xdr:clientData/>
  </xdr:twoCellAnchor>
  <xdr:twoCellAnchor editAs="oneCell">
    <xdr:from>
      <xdr:col>6</xdr:col>
      <xdr:colOff>259081</xdr:colOff>
      <xdr:row>66</xdr:row>
      <xdr:rowOff>100965</xdr:rowOff>
    </xdr:from>
    <xdr:to>
      <xdr:col>6</xdr:col>
      <xdr:colOff>749921</xdr:colOff>
      <xdr:row>68</xdr:row>
      <xdr:rowOff>232411</xdr:rowOff>
    </xdr:to>
    <xdr:pic>
      <xdr:nvPicPr>
        <xdr:cNvPr id="17" name="Picture 3" descr="http://www.fasike.com/uploadfile/Products/20140420110171537153.jpg"/>
        <xdr:cNvPicPr>
          <a:picLocks noChangeAspect="1" noChangeArrowheads="1"/>
        </xdr:cNvPicPr>
      </xdr:nvPicPr>
      <xdr:blipFill>
        <a:blip r:embed="rId10"/>
        <a:srcRect l="32000" r="40364"/>
        <a:stretch>
          <a:fillRect/>
        </a:stretch>
      </xdr:blipFill>
      <xdr:spPr>
        <a:xfrm>
          <a:off x="7955280" y="16812260"/>
          <a:ext cx="490220" cy="650875"/>
        </a:xfrm>
        <a:prstGeom prst="rect">
          <a:avLst/>
        </a:prstGeom>
        <a:noFill/>
      </xdr:spPr>
    </xdr:pic>
    <xdr:clientData/>
  </xdr:twoCellAnchor>
  <xdr:twoCellAnchor editAs="oneCell">
    <xdr:from>
      <xdr:col>6</xdr:col>
      <xdr:colOff>573405</xdr:colOff>
      <xdr:row>95</xdr:row>
      <xdr:rowOff>0</xdr:rowOff>
    </xdr:from>
    <xdr:to>
      <xdr:col>6</xdr:col>
      <xdr:colOff>1573530</xdr:colOff>
      <xdr:row>96</xdr:row>
      <xdr:rowOff>225743</xdr:rowOff>
    </xdr:to>
    <xdr:pic>
      <xdr:nvPicPr>
        <xdr:cNvPr id="18" name="Picture 4" descr="http://www.fasike.com/uploadfile/Products/20140424175384858485.jpg"/>
        <xdr:cNvPicPr>
          <a:picLocks noChangeAspect="1" noChangeArrowheads="1"/>
        </xdr:cNvPicPr>
      </xdr:nvPicPr>
      <xdr:blipFill>
        <a:blip r:embed="rId11"/>
        <a:srcRect t="12500" b="20625"/>
        <a:stretch>
          <a:fillRect/>
        </a:stretch>
      </xdr:blipFill>
      <xdr:spPr>
        <a:xfrm>
          <a:off x="8269605" y="30602555"/>
          <a:ext cx="1000125" cy="485140"/>
        </a:xfrm>
        <a:prstGeom prst="rect">
          <a:avLst/>
        </a:prstGeom>
        <a:noFill/>
      </xdr:spPr>
    </xdr:pic>
    <xdr:clientData/>
  </xdr:twoCellAnchor>
  <xdr:twoCellAnchor editAs="oneCell">
    <xdr:from>
      <xdr:col>6</xdr:col>
      <xdr:colOff>367666</xdr:colOff>
      <xdr:row>89</xdr:row>
      <xdr:rowOff>561975</xdr:rowOff>
    </xdr:from>
    <xdr:to>
      <xdr:col>6</xdr:col>
      <xdr:colOff>1679814</xdr:colOff>
      <xdr:row>90</xdr:row>
      <xdr:rowOff>419100</xdr:rowOff>
    </xdr:to>
    <xdr:pic>
      <xdr:nvPicPr>
        <xdr:cNvPr id="19" name="Picture 5" descr="http://www.fasike.com/uploadfile/Products/20140419222583108310.jpg"/>
        <xdr:cNvPicPr>
          <a:picLocks noChangeAspect="1" noChangeArrowheads="1"/>
        </xdr:cNvPicPr>
      </xdr:nvPicPr>
      <xdr:blipFill>
        <a:blip r:embed="rId12"/>
        <a:srcRect t="28125" b="27500"/>
        <a:stretch>
          <a:fillRect/>
        </a:stretch>
      </xdr:blipFill>
      <xdr:spPr>
        <a:xfrm>
          <a:off x="8063865" y="27978100"/>
          <a:ext cx="1311910" cy="523875"/>
        </a:xfrm>
        <a:prstGeom prst="rect">
          <a:avLst/>
        </a:prstGeom>
        <a:noFill/>
      </xdr:spPr>
    </xdr:pic>
    <xdr:clientData/>
  </xdr:twoCellAnchor>
  <xdr:twoCellAnchor editAs="oneCell">
    <xdr:from>
      <xdr:col>6</xdr:col>
      <xdr:colOff>106681</xdr:colOff>
      <xdr:row>88</xdr:row>
      <xdr:rowOff>66675</xdr:rowOff>
    </xdr:from>
    <xdr:to>
      <xdr:col>6</xdr:col>
      <xdr:colOff>792481</xdr:colOff>
      <xdr:row>88</xdr:row>
      <xdr:rowOff>601980</xdr:rowOff>
    </xdr:to>
    <xdr:pic>
      <xdr:nvPicPr>
        <xdr:cNvPr id="20" name="Picture 6" descr="http://www.fasike.com/uploadfile/Products/20140418162139763976.jpg"/>
        <xdr:cNvPicPr>
          <a:picLocks noChangeAspect="1" noChangeArrowheads="1"/>
        </xdr:cNvPicPr>
      </xdr:nvPicPr>
      <xdr:blipFill>
        <a:blip r:embed="rId13" cstate="print"/>
        <a:srcRect/>
        <a:stretch>
          <a:fillRect/>
        </a:stretch>
      </xdr:blipFill>
      <xdr:spPr>
        <a:xfrm>
          <a:off x="7802880" y="26797000"/>
          <a:ext cx="685800" cy="535305"/>
        </a:xfrm>
        <a:prstGeom prst="rect">
          <a:avLst/>
        </a:prstGeom>
        <a:noFill/>
      </xdr:spPr>
    </xdr:pic>
    <xdr:clientData/>
  </xdr:twoCellAnchor>
  <xdr:twoCellAnchor editAs="oneCell">
    <xdr:from>
      <xdr:col>6</xdr:col>
      <xdr:colOff>819150</xdr:colOff>
      <xdr:row>88</xdr:row>
      <xdr:rowOff>30481</xdr:rowOff>
    </xdr:from>
    <xdr:to>
      <xdr:col>6</xdr:col>
      <xdr:colOff>1737360</xdr:colOff>
      <xdr:row>88</xdr:row>
      <xdr:rowOff>657225</xdr:rowOff>
    </xdr:to>
    <xdr:pic>
      <xdr:nvPicPr>
        <xdr:cNvPr id="21" name="Picture 7" descr="http://www.fasike.com/uploadfile/Products/20140418181193099309.jpg"/>
        <xdr:cNvPicPr>
          <a:picLocks noChangeAspect="1" noChangeArrowheads="1"/>
        </xdr:cNvPicPr>
      </xdr:nvPicPr>
      <xdr:blipFill>
        <a:blip r:embed="rId14" cstate="print"/>
        <a:srcRect l="8381" r="10857"/>
        <a:stretch>
          <a:fillRect/>
        </a:stretch>
      </xdr:blipFill>
      <xdr:spPr>
        <a:xfrm>
          <a:off x="8515350" y="26760805"/>
          <a:ext cx="918210" cy="626745"/>
        </a:xfrm>
        <a:prstGeom prst="rect">
          <a:avLst/>
        </a:prstGeom>
        <a:noFill/>
      </xdr:spPr>
    </xdr:pic>
    <xdr:clientData/>
  </xdr:twoCellAnchor>
  <xdr:twoCellAnchor editAs="oneCell">
    <xdr:from>
      <xdr:col>6</xdr:col>
      <xdr:colOff>775335</xdr:colOff>
      <xdr:row>44</xdr:row>
      <xdr:rowOff>51435</xdr:rowOff>
    </xdr:from>
    <xdr:to>
      <xdr:col>6</xdr:col>
      <xdr:colOff>1851660</xdr:colOff>
      <xdr:row>48</xdr:row>
      <xdr:rowOff>180976</xdr:rowOff>
    </xdr:to>
    <xdr:pic>
      <xdr:nvPicPr>
        <xdr:cNvPr id="22" name="Picture 6"/>
        <xdr:cNvPicPr>
          <a:picLocks noChangeAspect="1" noChangeArrowheads="1"/>
        </xdr:cNvPicPr>
      </xdr:nvPicPr>
      <xdr:blipFill>
        <a:blip r:embed="rId15" cstate="print"/>
        <a:srcRect/>
        <a:stretch>
          <a:fillRect/>
        </a:stretch>
      </xdr:blipFill>
      <xdr:spPr>
        <a:xfrm>
          <a:off x="8471535" y="11049000"/>
          <a:ext cx="1076325" cy="1168400"/>
        </a:xfrm>
        <a:prstGeom prst="rect">
          <a:avLst/>
        </a:prstGeom>
        <a:noFill/>
      </xdr:spPr>
    </xdr:pic>
    <xdr:clientData/>
  </xdr:twoCellAnchor>
  <xdr:twoCellAnchor editAs="oneCell">
    <xdr:from>
      <xdr:col>6</xdr:col>
      <xdr:colOff>480060</xdr:colOff>
      <xdr:row>55</xdr:row>
      <xdr:rowOff>0</xdr:rowOff>
    </xdr:from>
    <xdr:to>
      <xdr:col>6</xdr:col>
      <xdr:colOff>861060</xdr:colOff>
      <xdr:row>58</xdr:row>
      <xdr:rowOff>113981</xdr:rowOff>
    </xdr:to>
    <xdr:pic>
      <xdr:nvPicPr>
        <xdr:cNvPr id="23" name="Picture 9"/>
        <xdr:cNvPicPr>
          <a:picLocks noChangeAspect="1" noChangeArrowheads="1"/>
        </xdr:cNvPicPr>
      </xdr:nvPicPr>
      <xdr:blipFill>
        <a:blip r:embed="rId16" cstate="print"/>
        <a:srcRect/>
        <a:stretch>
          <a:fillRect/>
        </a:stretch>
      </xdr:blipFill>
      <xdr:spPr>
        <a:xfrm>
          <a:off x="8176260" y="13854430"/>
          <a:ext cx="381000" cy="892810"/>
        </a:xfrm>
        <a:prstGeom prst="rect">
          <a:avLst/>
        </a:prstGeom>
        <a:noFill/>
      </xdr:spPr>
    </xdr:pic>
    <xdr:clientData/>
  </xdr:twoCellAnchor>
  <xdr:twoCellAnchor editAs="oneCell">
    <xdr:from>
      <xdr:col>6</xdr:col>
      <xdr:colOff>636270</xdr:colOff>
      <xdr:row>93</xdr:row>
      <xdr:rowOff>0</xdr:rowOff>
    </xdr:from>
    <xdr:to>
      <xdr:col>6</xdr:col>
      <xdr:colOff>1436370</xdr:colOff>
      <xdr:row>94</xdr:row>
      <xdr:rowOff>47625</xdr:rowOff>
    </xdr:to>
    <xdr:pic>
      <xdr:nvPicPr>
        <xdr:cNvPr id="24" name="Picture 1" descr="http://www.fasike.com/uploadfile/Products/20140420110363316331.jpg"/>
        <xdr:cNvPicPr>
          <a:picLocks noChangeAspect="1" noChangeArrowheads="1"/>
        </xdr:cNvPicPr>
      </xdr:nvPicPr>
      <xdr:blipFill>
        <a:blip r:embed="rId17"/>
        <a:srcRect l="28572" r="33333"/>
        <a:stretch>
          <a:fillRect/>
        </a:stretch>
      </xdr:blipFill>
      <xdr:spPr>
        <a:xfrm rot="5400000">
          <a:off x="8578850" y="29836745"/>
          <a:ext cx="307340" cy="800100"/>
        </a:xfrm>
        <a:prstGeom prst="rect">
          <a:avLst/>
        </a:prstGeom>
        <a:noFill/>
      </xdr:spPr>
    </xdr:pic>
    <xdr:clientData/>
  </xdr:twoCellAnchor>
  <xdr:twoCellAnchor editAs="oneCell">
    <xdr:from>
      <xdr:col>6</xdr:col>
      <xdr:colOff>1126530</xdr:colOff>
      <xdr:row>55</xdr:row>
      <xdr:rowOff>0</xdr:rowOff>
    </xdr:from>
    <xdr:to>
      <xdr:col>7</xdr:col>
      <xdr:colOff>293478</xdr:colOff>
      <xdr:row>59</xdr:row>
      <xdr:rowOff>30480</xdr:rowOff>
    </xdr:to>
    <xdr:pic>
      <xdr:nvPicPr>
        <xdr:cNvPr id="25" name="Picture 24"/>
        <xdr:cNvPicPr>
          <a:picLocks noChangeAspect="1"/>
        </xdr:cNvPicPr>
      </xdr:nvPicPr>
      <xdr:blipFill>
        <a:blip r:embed="rId18"/>
        <a:stretch>
          <a:fillRect/>
        </a:stretch>
      </xdr:blipFill>
      <xdr:spPr>
        <a:xfrm>
          <a:off x="8822690" y="13854430"/>
          <a:ext cx="1224280" cy="1069340"/>
        </a:xfrm>
        <a:prstGeom prst="rect">
          <a:avLst/>
        </a:prstGeom>
      </xdr:spPr>
    </xdr:pic>
    <xdr:clientData/>
  </xdr:twoCellAnchor>
  <xdr:twoCellAnchor editAs="oneCell">
    <xdr:from>
      <xdr:col>6</xdr:col>
      <xdr:colOff>371476</xdr:colOff>
      <xdr:row>96</xdr:row>
      <xdr:rowOff>102871</xdr:rowOff>
    </xdr:from>
    <xdr:to>
      <xdr:col>6</xdr:col>
      <xdr:colOff>1552575</xdr:colOff>
      <xdr:row>98</xdr:row>
      <xdr:rowOff>50855</xdr:rowOff>
    </xdr:to>
    <xdr:pic>
      <xdr:nvPicPr>
        <xdr:cNvPr id="26" name="Picture 25"/>
        <xdr:cNvPicPr>
          <a:picLocks noChangeAspect="1"/>
        </xdr:cNvPicPr>
      </xdr:nvPicPr>
      <xdr:blipFill>
        <a:blip r:embed="rId19"/>
        <a:stretch>
          <a:fillRect/>
        </a:stretch>
      </xdr:blipFill>
      <xdr:spPr>
        <a:xfrm>
          <a:off x="8067675" y="30965140"/>
          <a:ext cx="1181100" cy="405130"/>
        </a:xfrm>
        <a:prstGeom prst="rect">
          <a:avLst/>
        </a:prstGeom>
      </xdr:spPr>
    </xdr:pic>
    <xdr:clientData/>
  </xdr:twoCellAnchor>
  <xdr:twoCellAnchor editAs="oneCell">
    <xdr:from>
      <xdr:col>6</xdr:col>
      <xdr:colOff>638175</xdr:colOff>
      <xdr:row>60</xdr:row>
      <xdr:rowOff>89535</xdr:rowOff>
    </xdr:from>
    <xdr:to>
      <xdr:col>6</xdr:col>
      <xdr:colOff>1038225</xdr:colOff>
      <xdr:row>63</xdr:row>
      <xdr:rowOff>182578</xdr:rowOff>
    </xdr:to>
    <xdr:pic>
      <xdr:nvPicPr>
        <xdr:cNvPr id="31" name="Picture 30"/>
        <xdr:cNvPicPr>
          <a:picLocks noChangeAspect="1"/>
        </xdr:cNvPicPr>
      </xdr:nvPicPr>
      <xdr:blipFill>
        <a:blip r:embed="rId20"/>
        <a:stretch>
          <a:fillRect/>
        </a:stretch>
      </xdr:blipFill>
      <xdr:spPr>
        <a:xfrm>
          <a:off x="8334375" y="15242540"/>
          <a:ext cx="400050" cy="871855"/>
        </a:xfrm>
        <a:prstGeom prst="rect">
          <a:avLst/>
        </a:prstGeom>
      </xdr:spPr>
    </xdr:pic>
    <xdr:clientData/>
  </xdr:twoCellAnchor>
  <xdr:twoCellAnchor editAs="oneCell">
    <xdr:from>
      <xdr:col>6</xdr:col>
      <xdr:colOff>1327785</xdr:colOff>
      <xdr:row>60</xdr:row>
      <xdr:rowOff>64770</xdr:rowOff>
    </xdr:from>
    <xdr:to>
      <xdr:col>6</xdr:col>
      <xdr:colOff>2042160</xdr:colOff>
      <xdr:row>63</xdr:row>
      <xdr:rowOff>240030</xdr:rowOff>
    </xdr:to>
    <xdr:pic>
      <xdr:nvPicPr>
        <xdr:cNvPr id="32" name="Picture 31"/>
        <xdr:cNvPicPr>
          <a:picLocks noChangeAspect="1"/>
        </xdr:cNvPicPr>
      </xdr:nvPicPr>
      <xdr:blipFill>
        <a:blip r:embed="rId21"/>
        <a:stretch>
          <a:fillRect/>
        </a:stretch>
      </xdr:blipFill>
      <xdr:spPr>
        <a:xfrm>
          <a:off x="9023985" y="15217775"/>
          <a:ext cx="714375" cy="954405"/>
        </a:xfrm>
        <a:prstGeom prst="rect">
          <a:avLst/>
        </a:prstGeom>
      </xdr:spPr>
    </xdr:pic>
    <xdr:clientData/>
  </xdr:twoCellAnchor>
  <xdr:twoCellAnchor editAs="oneCell">
    <xdr:from>
      <xdr:col>6</xdr:col>
      <xdr:colOff>198120</xdr:colOff>
      <xdr:row>55</xdr:row>
      <xdr:rowOff>0</xdr:rowOff>
    </xdr:from>
    <xdr:to>
      <xdr:col>6</xdr:col>
      <xdr:colOff>1057275</xdr:colOff>
      <xdr:row>58</xdr:row>
      <xdr:rowOff>200660</xdr:rowOff>
    </xdr:to>
    <xdr:pic>
      <xdr:nvPicPr>
        <xdr:cNvPr id="13" name="Picture 12"/>
        <xdr:cNvPicPr>
          <a:picLocks noChangeAspect="1"/>
        </xdr:cNvPicPr>
      </xdr:nvPicPr>
      <xdr:blipFill>
        <a:blip r:embed="rId22"/>
        <a:stretch>
          <a:fillRect/>
        </a:stretch>
      </xdr:blipFill>
      <xdr:spPr>
        <a:xfrm>
          <a:off x="7894320" y="13854430"/>
          <a:ext cx="859155" cy="979805"/>
        </a:xfrm>
        <a:prstGeom prst="rect">
          <a:avLst/>
        </a:prstGeom>
      </xdr:spPr>
    </xdr:pic>
    <xdr:clientData/>
  </xdr:twoCellAnchor>
  <xdr:twoCellAnchor editAs="oneCell">
    <xdr:from>
      <xdr:col>6</xdr:col>
      <xdr:colOff>1297305</xdr:colOff>
      <xdr:row>55</xdr:row>
      <xdr:rowOff>0</xdr:rowOff>
    </xdr:from>
    <xdr:to>
      <xdr:col>7</xdr:col>
      <xdr:colOff>111709</xdr:colOff>
      <xdr:row>58</xdr:row>
      <xdr:rowOff>221615</xdr:rowOff>
    </xdr:to>
    <xdr:pic>
      <xdr:nvPicPr>
        <xdr:cNvPr id="27" name="Picture 26"/>
        <xdr:cNvPicPr>
          <a:picLocks noChangeAspect="1"/>
        </xdr:cNvPicPr>
      </xdr:nvPicPr>
      <xdr:blipFill>
        <a:blip r:embed="rId23"/>
        <a:stretch>
          <a:fillRect/>
        </a:stretch>
      </xdr:blipFill>
      <xdr:spPr>
        <a:xfrm>
          <a:off x="8993505" y="13854430"/>
          <a:ext cx="871220" cy="1000760"/>
        </a:xfrm>
        <a:prstGeom prst="rect">
          <a:avLst/>
        </a:prstGeom>
      </xdr:spPr>
    </xdr:pic>
    <xdr:clientData/>
  </xdr:twoCellAnchor>
  <xdr:twoCellAnchor editAs="oneCell">
    <xdr:from>
      <xdr:col>6</xdr:col>
      <xdr:colOff>104775</xdr:colOff>
      <xdr:row>106</xdr:row>
      <xdr:rowOff>47625</xdr:rowOff>
    </xdr:from>
    <xdr:to>
      <xdr:col>6</xdr:col>
      <xdr:colOff>1665486</xdr:colOff>
      <xdr:row>107</xdr:row>
      <xdr:rowOff>295328</xdr:rowOff>
    </xdr:to>
    <xdr:pic>
      <xdr:nvPicPr>
        <xdr:cNvPr id="34" name="Picture 33"/>
        <xdr:cNvPicPr>
          <a:picLocks noChangeAspect="1"/>
        </xdr:cNvPicPr>
      </xdr:nvPicPr>
      <xdr:blipFill>
        <a:blip r:embed="rId24"/>
        <a:stretch>
          <a:fillRect/>
        </a:stretch>
      </xdr:blipFill>
      <xdr:spPr>
        <a:xfrm>
          <a:off x="7800975" y="33481645"/>
          <a:ext cx="1560195" cy="609600"/>
        </a:xfrm>
        <a:prstGeom prst="rect">
          <a:avLst/>
        </a:prstGeom>
      </xdr:spPr>
    </xdr:pic>
    <xdr:clientData/>
  </xdr:twoCellAnchor>
  <xdr:twoCellAnchor editAs="oneCell">
    <xdr:from>
      <xdr:col>6</xdr:col>
      <xdr:colOff>171450</xdr:colOff>
      <xdr:row>115</xdr:row>
      <xdr:rowOff>28575</xdr:rowOff>
    </xdr:from>
    <xdr:to>
      <xdr:col>6</xdr:col>
      <xdr:colOff>1665099</xdr:colOff>
      <xdr:row>115</xdr:row>
      <xdr:rowOff>717483</xdr:rowOff>
    </xdr:to>
    <xdr:pic>
      <xdr:nvPicPr>
        <xdr:cNvPr id="35" name="Picture 34"/>
        <xdr:cNvPicPr>
          <a:picLocks noChangeAspect="1"/>
        </xdr:cNvPicPr>
      </xdr:nvPicPr>
      <xdr:blipFill>
        <a:blip r:embed="rId25"/>
        <a:stretch>
          <a:fillRect/>
        </a:stretch>
      </xdr:blipFill>
      <xdr:spPr>
        <a:xfrm>
          <a:off x="7867650" y="37215445"/>
          <a:ext cx="1493520" cy="688340"/>
        </a:xfrm>
        <a:prstGeom prst="rect">
          <a:avLst/>
        </a:prstGeom>
      </xdr:spPr>
    </xdr:pic>
    <xdr:clientData/>
  </xdr:twoCellAnchor>
  <xdr:twoCellAnchor editAs="oneCell">
    <xdr:from>
      <xdr:col>6</xdr:col>
      <xdr:colOff>363223</xdr:colOff>
      <xdr:row>111</xdr:row>
      <xdr:rowOff>95250</xdr:rowOff>
    </xdr:from>
    <xdr:to>
      <xdr:col>6</xdr:col>
      <xdr:colOff>1282539</xdr:colOff>
      <xdr:row>113</xdr:row>
      <xdr:rowOff>19050</xdr:rowOff>
    </xdr:to>
    <xdr:pic>
      <xdr:nvPicPr>
        <xdr:cNvPr id="36" name="Picture 35"/>
        <xdr:cNvPicPr>
          <a:picLocks noChangeAspect="1"/>
        </xdr:cNvPicPr>
      </xdr:nvPicPr>
      <xdr:blipFill>
        <a:blip r:embed="rId26"/>
        <a:stretch>
          <a:fillRect/>
        </a:stretch>
      </xdr:blipFill>
      <xdr:spPr>
        <a:xfrm>
          <a:off x="8059420" y="35662870"/>
          <a:ext cx="918845" cy="647700"/>
        </a:xfrm>
        <a:prstGeom prst="rect">
          <a:avLst/>
        </a:prstGeom>
      </xdr:spPr>
    </xdr:pic>
    <xdr:clientData/>
  </xdr:twoCellAnchor>
  <xdr:twoCellAnchor editAs="oneCell">
    <xdr:from>
      <xdr:col>6</xdr:col>
      <xdr:colOff>352426</xdr:colOff>
      <xdr:row>113</xdr:row>
      <xdr:rowOff>167770</xdr:rowOff>
    </xdr:from>
    <xdr:to>
      <xdr:col>6</xdr:col>
      <xdr:colOff>1343026</xdr:colOff>
      <xdr:row>114</xdr:row>
      <xdr:rowOff>454211</xdr:rowOff>
    </xdr:to>
    <xdr:pic>
      <xdr:nvPicPr>
        <xdr:cNvPr id="38" name="Picture 37"/>
        <xdr:cNvPicPr>
          <a:picLocks noChangeAspect="1"/>
        </xdr:cNvPicPr>
      </xdr:nvPicPr>
      <xdr:blipFill>
        <a:blip r:embed="rId27"/>
        <a:stretch>
          <a:fillRect/>
        </a:stretch>
      </xdr:blipFill>
      <xdr:spPr>
        <a:xfrm>
          <a:off x="8048625" y="36459160"/>
          <a:ext cx="990600" cy="619760"/>
        </a:xfrm>
        <a:prstGeom prst="rect">
          <a:avLst/>
        </a:prstGeom>
      </xdr:spPr>
    </xdr:pic>
    <xdr:clientData/>
  </xdr:twoCellAnchor>
  <xdr:twoCellAnchor editAs="oneCell">
    <xdr:from>
      <xdr:col>6</xdr:col>
      <xdr:colOff>485775</xdr:colOff>
      <xdr:row>108</xdr:row>
      <xdr:rowOff>28575</xdr:rowOff>
    </xdr:from>
    <xdr:to>
      <xdr:col>6</xdr:col>
      <xdr:colOff>1290517</xdr:colOff>
      <xdr:row>109</xdr:row>
      <xdr:rowOff>343340</xdr:rowOff>
    </xdr:to>
    <xdr:pic>
      <xdr:nvPicPr>
        <xdr:cNvPr id="39" name="Picture 38"/>
        <xdr:cNvPicPr>
          <a:picLocks noChangeAspect="1"/>
        </xdr:cNvPicPr>
      </xdr:nvPicPr>
      <xdr:blipFill>
        <a:blip r:embed="rId28"/>
        <a:stretch>
          <a:fillRect/>
        </a:stretch>
      </xdr:blipFill>
      <xdr:spPr>
        <a:xfrm>
          <a:off x="8181975" y="34176970"/>
          <a:ext cx="804545" cy="676275"/>
        </a:xfrm>
        <a:prstGeom prst="rect">
          <a:avLst/>
        </a:prstGeom>
      </xdr:spPr>
    </xdr:pic>
    <xdr:clientData/>
  </xdr:twoCellAnchor>
  <xdr:twoCellAnchor editAs="oneCell">
    <xdr:from>
      <xdr:col>6</xdr:col>
      <xdr:colOff>219075</xdr:colOff>
      <xdr:row>110</xdr:row>
      <xdr:rowOff>19050</xdr:rowOff>
    </xdr:from>
    <xdr:to>
      <xdr:col>6</xdr:col>
      <xdr:colOff>920176</xdr:colOff>
      <xdr:row>110</xdr:row>
      <xdr:rowOff>689668</xdr:rowOff>
    </xdr:to>
    <xdr:pic>
      <xdr:nvPicPr>
        <xdr:cNvPr id="40" name="Picture 39"/>
        <xdr:cNvPicPr>
          <a:picLocks noChangeAspect="1"/>
        </xdr:cNvPicPr>
      </xdr:nvPicPr>
      <xdr:blipFill>
        <a:blip r:embed="rId29"/>
        <a:stretch>
          <a:fillRect/>
        </a:stretch>
      </xdr:blipFill>
      <xdr:spPr>
        <a:xfrm>
          <a:off x="7915275" y="34891345"/>
          <a:ext cx="701040" cy="670560"/>
        </a:xfrm>
        <a:prstGeom prst="rect">
          <a:avLst/>
        </a:prstGeom>
      </xdr:spPr>
    </xdr:pic>
    <xdr:clientData/>
  </xdr:twoCellAnchor>
  <xdr:twoCellAnchor editAs="oneCell">
    <xdr:from>
      <xdr:col>6</xdr:col>
      <xdr:colOff>171449</xdr:colOff>
      <xdr:row>104</xdr:row>
      <xdr:rowOff>133350</xdr:rowOff>
    </xdr:from>
    <xdr:to>
      <xdr:col>6</xdr:col>
      <xdr:colOff>1734662</xdr:colOff>
      <xdr:row>106</xdr:row>
      <xdr:rowOff>82168</xdr:rowOff>
    </xdr:to>
    <xdr:pic>
      <xdr:nvPicPr>
        <xdr:cNvPr id="41" name="Picture 40"/>
        <xdr:cNvPicPr>
          <a:picLocks noChangeAspect="1"/>
        </xdr:cNvPicPr>
      </xdr:nvPicPr>
      <xdr:blipFill>
        <a:blip r:embed="rId30"/>
        <a:stretch>
          <a:fillRect/>
        </a:stretch>
      </xdr:blipFill>
      <xdr:spPr>
        <a:xfrm>
          <a:off x="7867015" y="32824420"/>
          <a:ext cx="1563370" cy="691515"/>
        </a:xfrm>
        <a:prstGeom prst="rect">
          <a:avLst/>
        </a:prstGeom>
      </xdr:spPr>
    </xdr:pic>
    <xdr:clientData/>
  </xdr:twoCellAnchor>
  <xdr:twoCellAnchor editAs="oneCell">
    <xdr:from>
      <xdr:col>6</xdr:col>
      <xdr:colOff>314325</xdr:colOff>
      <xdr:row>70</xdr:row>
      <xdr:rowOff>76200</xdr:rowOff>
    </xdr:from>
    <xdr:to>
      <xdr:col>6</xdr:col>
      <xdr:colOff>1697521</xdr:colOff>
      <xdr:row>72</xdr:row>
      <xdr:rowOff>183046</xdr:rowOff>
    </xdr:to>
    <xdr:pic>
      <xdr:nvPicPr>
        <xdr:cNvPr id="37" name="Picture 36" descr="Image result for FOK 03 FASIKE"/>
        <xdr:cNvPicPr>
          <a:picLocks noChangeAspect="1" noChangeArrowheads="1"/>
        </xdr:cNvPicPr>
      </xdr:nvPicPr>
      <xdr:blipFill>
        <a:blip r:embed="rId31">
          <a:extLst>
            <a:ext uri="{28A0092B-C50C-407E-A947-70E740481C1C}">
              <a14:useLocalDpi xmlns:a14="http://schemas.microsoft.com/office/drawing/2010/main" val="0"/>
            </a:ext>
          </a:extLst>
        </a:blip>
        <a:srcRect l="34783" t="17350" r="35573" b="16797"/>
        <a:stretch>
          <a:fillRect/>
        </a:stretch>
      </xdr:blipFill>
      <xdr:spPr>
        <a:xfrm rot="16200000">
          <a:off x="8388985" y="17447895"/>
          <a:ext cx="626110" cy="1383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413713</xdr:colOff>
      <xdr:row>73</xdr:row>
      <xdr:rowOff>66677</xdr:rowOff>
    </xdr:from>
    <xdr:to>
      <xdr:col>6</xdr:col>
      <xdr:colOff>1391060</xdr:colOff>
      <xdr:row>73</xdr:row>
      <xdr:rowOff>768715</xdr:rowOff>
    </xdr:to>
    <xdr:pic>
      <xdr:nvPicPr>
        <xdr:cNvPr id="42" name="Picture 41" descr="Image result for FRE48W FILTER"/>
        <xdr:cNvPicPr>
          <a:picLocks noChangeAspect="1" noChangeArrowheads="1"/>
        </xdr:cNvPicPr>
      </xdr:nvPicPr>
      <xdr:blipFill>
        <a:blip r:embed="rId32" cstate="print">
          <a:extLst>
            <a:ext uri="{28A0092B-C50C-407E-A947-70E740481C1C}">
              <a14:useLocalDpi xmlns:a14="http://schemas.microsoft.com/office/drawing/2010/main" val="0"/>
            </a:ext>
          </a:extLst>
        </a:blip>
        <a:srcRect l="9571" t="21153" r="8062" b="19734"/>
        <a:stretch>
          <a:fillRect/>
        </a:stretch>
      </xdr:blipFill>
      <xdr:spPr>
        <a:xfrm>
          <a:off x="8109585" y="18595975"/>
          <a:ext cx="977265" cy="701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114301</xdr:colOff>
      <xdr:row>129</xdr:row>
      <xdr:rowOff>38100</xdr:rowOff>
    </xdr:from>
    <xdr:to>
      <xdr:col>6</xdr:col>
      <xdr:colOff>1885951</xdr:colOff>
      <xdr:row>131</xdr:row>
      <xdr:rowOff>166504</xdr:rowOff>
    </xdr:to>
    <xdr:pic>
      <xdr:nvPicPr>
        <xdr:cNvPr id="43" name="Picture 42"/>
        <xdr:cNvPicPr>
          <a:picLocks noChangeAspect="1" noChangeArrowheads="1"/>
        </xdr:cNvPicPr>
      </xdr:nvPicPr>
      <xdr:blipFill>
        <a:blip r:embed="rId33" cstate="print">
          <a:extLst>
            <a:ext uri="{28A0092B-C50C-407E-A947-70E740481C1C}">
              <a14:useLocalDpi xmlns:a14="http://schemas.microsoft.com/office/drawing/2010/main" val="0"/>
            </a:ext>
          </a:extLst>
        </a:blip>
        <a:srcRect/>
        <a:stretch>
          <a:fillRect/>
        </a:stretch>
      </xdr:blipFill>
      <xdr:spPr>
        <a:xfrm>
          <a:off x="7810500" y="44622720"/>
          <a:ext cx="1771650" cy="509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161925</xdr:colOff>
      <xdr:row>74</xdr:row>
      <xdr:rowOff>276225</xdr:rowOff>
    </xdr:from>
    <xdr:to>
      <xdr:col>6</xdr:col>
      <xdr:colOff>1954304</xdr:colOff>
      <xdr:row>75</xdr:row>
      <xdr:rowOff>354772</xdr:rowOff>
    </xdr:to>
    <xdr:pic>
      <xdr:nvPicPr>
        <xdr:cNvPr id="3" name="Picture 2"/>
        <xdr:cNvPicPr>
          <a:picLocks noChangeAspect="1"/>
        </xdr:cNvPicPr>
      </xdr:nvPicPr>
      <xdr:blipFill>
        <a:blip r:embed="rId34"/>
        <a:stretch>
          <a:fillRect/>
        </a:stretch>
      </xdr:blipFill>
      <xdr:spPr>
        <a:xfrm>
          <a:off x="7858125" y="19691350"/>
          <a:ext cx="1791970" cy="706755"/>
        </a:xfrm>
        <a:prstGeom prst="rect">
          <a:avLst/>
        </a:prstGeom>
      </xdr:spPr>
    </xdr:pic>
    <xdr:clientData/>
  </xdr:twoCellAnchor>
  <xdr:twoCellAnchor editAs="oneCell">
    <xdr:from>
      <xdr:col>6</xdr:col>
      <xdr:colOff>1914525</xdr:colOff>
      <xdr:row>89</xdr:row>
      <xdr:rowOff>333375</xdr:rowOff>
    </xdr:from>
    <xdr:to>
      <xdr:col>11</xdr:col>
      <xdr:colOff>321846</xdr:colOff>
      <xdr:row>91</xdr:row>
      <xdr:rowOff>267953</xdr:rowOff>
    </xdr:to>
    <xdr:pic>
      <xdr:nvPicPr>
        <xdr:cNvPr id="5" name="Picture 4"/>
        <xdr:cNvPicPr>
          <a:picLocks noChangeAspect="1"/>
        </xdr:cNvPicPr>
      </xdr:nvPicPr>
      <xdr:blipFill>
        <a:blip r:embed="rId35"/>
        <a:stretch>
          <a:fillRect/>
        </a:stretch>
      </xdr:blipFill>
      <xdr:spPr>
        <a:xfrm>
          <a:off x="9610725" y="27749500"/>
          <a:ext cx="3255010" cy="1267460"/>
        </a:xfrm>
        <a:prstGeom prst="rect">
          <a:avLst/>
        </a:prstGeom>
      </xdr:spPr>
    </xdr:pic>
    <xdr:clientData/>
  </xdr:twoCellAnchor>
  <xdr:twoCellAnchor editAs="oneCell">
    <xdr:from>
      <xdr:col>6</xdr:col>
      <xdr:colOff>533400</xdr:colOff>
      <xdr:row>136</xdr:row>
      <xdr:rowOff>9525</xdr:rowOff>
    </xdr:from>
    <xdr:to>
      <xdr:col>6</xdr:col>
      <xdr:colOff>1307659</xdr:colOff>
      <xdr:row>136</xdr:row>
      <xdr:rowOff>576502</xdr:rowOff>
    </xdr:to>
    <xdr:pic>
      <xdr:nvPicPr>
        <xdr:cNvPr id="6" name="Picture 5"/>
        <xdr:cNvPicPr>
          <a:picLocks noChangeAspect="1"/>
        </xdr:cNvPicPr>
      </xdr:nvPicPr>
      <xdr:blipFill>
        <a:blip r:embed="rId36"/>
        <a:stretch>
          <a:fillRect/>
        </a:stretch>
      </xdr:blipFill>
      <xdr:spPr>
        <a:xfrm>
          <a:off x="8229600" y="45927645"/>
          <a:ext cx="774065" cy="566420"/>
        </a:xfrm>
        <a:prstGeom prst="rect">
          <a:avLst/>
        </a:prstGeom>
      </xdr:spPr>
    </xdr:pic>
    <xdr:clientData/>
  </xdr:twoCellAnchor>
  <xdr:twoCellAnchor editAs="oneCell">
    <xdr:from>
      <xdr:col>6</xdr:col>
      <xdr:colOff>66675</xdr:colOff>
      <xdr:row>100</xdr:row>
      <xdr:rowOff>66675</xdr:rowOff>
    </xdr:from>
    <xdr:to>
      <xdr:col>7</xdr:col>
      <xdr:colOff>136963</xdr:colOff>
      <xdr:row>102</xdr:row>
      <xdr:rowOff>78908</xdr:rowOff>
    </xdr:to>
    <xdr:pic>
      <xdr:nvPicPr>
        <xdr:cNvPr id="33" name="Picture 32"/>
        <xdr:cNvPicPr>
          <a:picLocks noChangeAspect="1"/>
        </xdr:cNvPicPr>
      </xdr:nvPicPr>
      <xdr:blipFill>
        <a:blip r:embed="rId37"/>
        <a:stretch>
          <a:fillRect/>
        </a:stretch>
      </xdr:blipFill>
      <xdr:spPr>
        <a:xfrm>
          <a:off x="7762875" y="31843345"/>
          <a:ext cx="2127250" cy="469265"/>
        </a:xfrm>
        <a:prstGeom prst="rect">
          <a:avLst/>
        </a:prstGeom>
      </xdr:spPr>
    </xdr:pic>
    <xdr:clientData/>
  </xdr:twoCellAnchor>
  <xdr:twoCellAnchor editAs="oneCell">
    <xdr:from>
      <xdr:col>6</xdr:col>
      <xdr:colOff>219075</xdr:colOff>
      <xdr:row>32</xdr:row>
      <xdr:rowOff>104775</xdr:rowOff>
    </xdr:from>
    <xdr:to>
      <xdr:col>6</xdr:col>
      <xdr:colOff>1761497</xdr:colOff>
      <xdr:row>35</xdr:row>
      <xdr:rowOff>89220</xdr:rowOff>
    </xdr:to>
    <xdr:pic>
      <xdr:nvPicPr>
        <xdr:cNvPr id="44" name="Picture 43"/>
        <xdr:cNvPicPr>
          <a:picLocks noChangeAspect="1"/>
        </xdr:cNvPicPr>
      </xdr:nvPicPr>
      <xdr:blipFill>
        <a:blip r:embed="rId38"/>
        <a:stretch>
          <a:fillRect/>
        </a:stretch>
      </xdr:blipFill>
      <xdr:spPr>
        <a:xfrm>
          <a:off x="7915275" y="7985760"/>
          <a:ext cx="1542415" cy="763270"/>
        </a:xfrm>
        <a:prstGeom prst="rect">
          <a:avLst/>
        </a:prstGeom>
      </xdr:spPr>
    </xdr:pic>
    <xdr:clientData/>
  </xdr:twoCellAnchor>
  <xdr:twoCellAnchor editAs="oneCell">
    <xdr:from>
      <xdr:col>6</xdr:col>
      <xdr:colOff>590550</xdr:colOff>
      <xdr:row>78</xdr:row>
      <xdr:rowOff>66675</xdr:rowOff>
    </xdr:from>
    <xdr:to>
      <xdr:col>6</xdr:col>
      <xdr:colOff>1250611</xdr:colOff>
      <xdr:row>78</xdr:row>
      <xdr:rowOff>961198</xdr:rowOff>
    </xdr:to>
    <xdr:pic>
      <xdr:nvPicPr>
        <xdr:cNvPr id="47" name="Picture 46"/>
        <xdr:cNvPicPr>
          <a:picLocks noChangeAspect="1"/>
        </xdr:cNvPicPr>
      </xdr:nvPicPr>
      <xdr:blipFill>
        <a:blip r:embed="rId39"/>
        <a:srcRect l="6301" t="6380" r="12098" b="10681"/>
        <a:stretch>
          <a:fillRect/>
        </a:stretch>
      </xdr:blipFill>
      <xdr:spPr>
        <a:xfrm>
          <a:off x="8286750" y="21996400"/>
          <a:ext cx="659765" cy="894080"/>
        </a:xfrm>
        <a:prstGeom prst="rect">
          <a:avLst/>
        </a:prstGeom>
      </xdr:spPr>
    </xdr:pic>
    <xdr:clientData/>
  </xdr:twoCellAnchor>
  <xdr:twoCellAnchor editAs="oneCell">
    <xdr:from>
      <xdr:col>6</xdr:col>
      <xdr:colOff>200026</xdr:colOff>
      <xdr:row>137</xdr:row>
      <xdr:rowOff>76200</xdr:rowOff>
    </xdr:from>
    <xdr:to>
      <xdr:col>6</xdr:col>
      <xdr:colOff>1000126</xdr:colOff>
      <xdr:row>142</xdr:row>
      <xdr:rowOff>43688</xdr:rowOff>
    </xdr:to>
    <xdr:pic>
      <xdr:nvPicPr>
        <xdr:cNvPr id="45" name="Picture 44"/>
        <xdr:cNvPicPr>
          <a:picLocks noChangeAspect="1" noChangeArrowheads="1"/>
        </xdr:cNvPicPr>
      </xdr:nvPicPr>
      <xdr:blipFill>
        <a:blip r:embed="rId40" cstate="print">
          <a:extLst>
            <a:ext uri="{28A0092B-C50C-407E-A947-70E740481C1C}">
              <a14:useLocalDpi xmlns:a14="http://schemas.microsoft.com/office/drawing/2010/main" val="0"/>
            </a:ext>
          </a:extLst>
        </a:blip>
        <a:srcRect/>
        <a:stretch>
          <a:fillRect/>
        </a:stretch>
      </xdr:blipFill>
      <xdr:spPr>
        <a:xfrm>
          <a:off x="7896225" y="46603920"/>
          <a:ext cx="800100" cy="919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1118153</xdr:colOff>
      <xdr:row>137</xdr:row>
      <xdr:rowOff>107674</xdr:rowOff>
    </xdr:from>
    <xdr:to>
      <xdr:col>6</xdr:col>
      <xdr:colOff>1682630</xdr:colOff>
      <xdr:row>142</xdr:row>
      <xdr:rowOff>107673</xdr:rowOff>
    </xdr:to>
    <xdr:pic>
      <xdr:nvPicPr>
        <xdr:cNvPr id="46" name="Picture 45"/>
        <xdr:cNvPicPr>
          <a:picLocks noChangeAspect="1" noChangeArrowheads="1"/>
        </xdr:cNvPicPr>
      </xdr:nvPicPr>
      <xdr:blipFill>
        <a:blip r:embed="rId41" cstate="print">
          <a:extLst>
            <a:ext uri="{28A0092B-C50C-407E-A947-70E740481C1C}">
              <a14:useLocalDpi xmlns:a14="http://schemas.microsoft.com/office/drawing/2010/main" val="0"/>
            </a:ext>
          </a:extLst>
        </a:blip>
        <a:srcRect/>
        <a:stretch>
          <a:fillRect/>
        </a:stretch>
      </xdr:blipFill>
      <xdr:spPr>
        <a:xfrm>
          <a:off x="8813800" y="46635035"/>
          <a:ext cx="564515"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390525</xdr:colOff>
      <xdr:row>79</xdr:row>
      <xdr:rowOff>85725</xdr:rowOff>
    </xdr:from>
    <xdr:to>
      <xdr:col>6</xdr:col>
      <xdr:colOff>1690895</xdr:colOff>
      <xdr:row>83</xdr:row>
      <xdr:rowOff>122169</xdr:rowOff>
    </xdr:to>
    <xdr:pic>
      <xdr:nvPicPr>
        <xdr:cNvPr id="49" name="Picture 48"/>
        <xdr:cNvPicPr>
          <a:picLocks noChangeAspect="1"/>
        </xdr:cNvPicPr>
      </xdr:nvPicPr>
      <xdr:blipFill>
        <a:blip r:embed="rId42"/>
        <a:srcRect l="5096" t="13627" r="-5096" b="8098"/>
        <a:stretch>
          <a:fillRect/>
        </a:stretch>
      </xdr:blipFill>
      <xdr:spPr>
        <a:xfrm>
          <a:off x="8086725" y="23167975"/>
          <a:ext cx="1299845" cy="836295"/>
        </a:xfrm>
        <a:prstGeom prst="rect">
          <a:avLst/>
        </a:prstGeom>
      </xdr:spPr>
    </xdr:pic>
    <xdr:clientData/>
  </xdr:twoCellAnchor>
  <xdr:twoCellAnchor editAs="oneCell">
    <xdr:from>
      <xdr:col>6</xdr:col>
      <xdr:colOff>453390</xdr:colOff>
      <xdr:row>121</xdr:row>
      <xdr:rowOff>887730</xdr:rowOff>
    </xdr:from>
    <xdr:to>
      <xdr:col>6</xdr:col>
      <xdr:colOff>1207106</xdr:colOff>
      <xdr:row>122</xdr:row>
      <xdr:rowOff>793759</xdr:rowOff>
    </xdr:to>
    <xdr:pic>
      <xdr:nvPicPr>
        <xdr:cNvPr id="53" name="Picture 52"/>
        <xdr:cNvPicPr>
          <a:picLocks noChangeAspect="1" noChangeArrowheads="1"/>
        </xdr:cNvPicPr>
      </xdr:nvPicPr>
      <xdr:blipFill>
        <a:blip r:embed="rId43" cstate="print">
          <a:extLst>
            <a:ext uri="{28A0092B-C50C-407E-A947-70E740481C1C}">
              <a14:useLocalDpi xmlns:a14="http://schemas.microsoft.com/office/drawing/2010/main" val="0"/>
            </a:ext>
          </a:extLst>
        </a:blip>
        <a:srcRect/>
        <a:stretch>
          <a:fillRect/>
        </a:stretch>
      </xdr:blipFill>
      <xdr:spPr>
        <a:xfrm>
          <a:off x="8149590" y="41338500"/>
          <a:ext cx="753110" cy="887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516890</xdr:colOff>
      <xdr:row>124</xdr:row>
      <xdr:rowOff>136525</xdr:rowOff>
    </xdr:from>
    <xdr:to>
      <xdr:col>6</xdr:col>
      <xdr:colOff>1275080</xdr:colOff>
      <xdr:row>125</xdr:row>
      <xdr:rowOff>19050</xdr:rowOff>
    </xdr:to>
    <xdr:pic>
      <xdr:nvPicPr>
        <xdr:cNvPr id="54" name="Picture 53"/>
        <xdr:cNvPicPr>
          <a:picLocks noChangeAspect="1" noChangeArrowheads="1"/>
        </xdr:cNvPicPr>
      </xdr:nvPicPr>
      <xdr:blipFill>
        <a:blip r:embed="rId44" cstate="print">
          <a:extLst>
            <a:ext uri="{28A0092B-C50C-407E-A947-70E740481C1C}">
              <a14:useLocalDpi xmlns:a14="http://schemas.microsoft.com/office/drawing/2010/main" val="0"/>
            </a:ext>
          </a:extLst>
        </a:blip>
        <a:srcRect/>
        <a:stretch>
          <a:fillRect/>
        </a:stretch>
      </xdr:blipFill>
      <xdr:spPr>
        <a:xfrm>
          <a:off x="8213090" y="43216195"/>
          <a:ext cx="758190" cy="625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445135</xdr:colOff>
      <xdr:row>122</xdr:row>
      <xdr:rowOff>876935</xdr:rowOff>
    </xdr:from>
    <xdr:to>
      <xdr:col>6</xdr:col>
      <xdr:colOff>1331372</xdr:colOff>
      <xdr:row>124</xdr:row>
      <xdr:rowOff>6512</xdr:rowOff>
    </xdr:to>
    <xdr:pic>
      <xdr:nvPicPr>
        <xdr:cNvPr id="55" name="Picture 54"/>
        <xdr:cNvPicPr>
          <a:picLocks noChangeAspect="1" noChangeArrowheads="1"/>
        </xdr:cNvPicPr>
      </xdr:nvPicPr>
      <xdr:blipFill>
        <a:blip r:embed="rId45" cstate="print">
          <a:extLst>
            <a:ext uri="{28A0092B-C50C-407E-A947-70E740481C1C}">
              <a14:useLocalDpi xmlns:a14="http://schemas.microsoft.com/office/drawing/2010/main" val="0"/>
            </a:ext>
          </a:extLst>
        </a:blip>
        <a:srcRect/>
        <a:stretch>
          <a:fillRect/>
        </a:stretch>
      </xdr:blipFill>
      <xdr:spPr>
        <a:xfrm>
          <a:off x="8141335" y="42308780"/>
          <a:ext cx="885825"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228600</xdr:colOff>
      <xdr:row>120</xdr:row>
      <xdr:rowOff>247650</xdr:rowOff>
    </xdr:from>
    <xdr:to>
      <xdr:col>6</xdr:col>
      <xdr:colOff>1760588</xdr:colOff>
      <xdr:row>121</xdr:row>
      <xdr:rowOff>877954</xdr:rowOff>
    </xdr:to>
    <xdr:pic>
      <xdr:nvPicPr>
        <xdr:cNvPr id="56" name="Picture 55"/>
        <xdr:cNvPicPr>
          <a:picLocks noChangeAspect="1" noChangeArrowheads="1"/>
        </xdr:cNvPicPr>
      </xdr:nvPicPr>
      <xdr:blipFill>
        <a:blip r:embed="rId46" cstate="print">
          <a:extLst>
            <a:ext uri="{28A0092B-C50C-407E-A947-70E740481C1C}">
              <a14:useLocalDpi xmlns:a14="http://schemas.microsoft.com/office/drawing/2010/main" val="0"/>
            </a:ext>
          </a:extLst>
        </a:blip>
        <a:srcRect/>
        <a:stretch>
          <a:fillRect/>
        </a:stretch>
      </xdr:blipFill>
      <xdr:spPr>
        <a:xfrm>
          <a:off x="7924800" y="39955470"/>
          <a:ext cx="1531620" cy="13728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771525</xdr:colOff>
      <xdr:row>76</xdr:row>
      <xdr:rowOff>257175</xdr:rowOff>
    </xdr:from>
    <xdr:to>
      <xdr:col>6</xdr:col>
      <xdr:colOff>1328586</xdr:colOff>
      <xdr:row>77</xdr:row>
      <xdr:rowOff>415373</xdr:rowOff>
    </xdr:to>
    <xdr:pic>
      <xdr:nvPicPr>
        <xdr:cNvPr id="28" name="Picture 27" descr="China Refrigeration Parts Suction Line Filter Core Lx-48 - China Filter  Core, Refrigeration Parts"/>
        <xdr:cNvPicPr>
          <a:picLocks noChangeAspect="1" noChangeArrowheads="1"/>
        </xdr:cNvPicPr>
      </xdr:nvPicPr>
      <xdr:blipFill>
        <a:blip r:embed="rId47" cstate="print">
          <a:extLst>
            <a:ext uri="{28A0092B-C50C-407E-A947-70E740481C1C}">
              <a14:useLocalDpi xmlns:a14="http://schemas.microsoft.com/office/drawing/2010/main" val="0"/>
            </a:ext>
          </a:extLst>
        </a:blip>
        <a:srcRect l="19017" t="8944" r="18883" b="3170"/>
        <a:stretch>
          <a:fillRect/>
        </a:stretch>
      </xdr:blipFill>
      <xdr:spPr>
        <a:xfrm>
          <a:off x="8467725" y="20929600"/>
          <a:ext cx="556895" cy="786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266700</xdr:colOff>
      <xdr:row>116</xdr:row>
      <xdr:rowOff>133350</xdr:rowOff>
    </xdr:from>
    <xdr:to>
      <xdr:col>6</xdr:col>
      <xdr:colOff>1666875</xdr:colOff>
      <xdr:row>119</xdr:row>
      <xdr:rowOff>37465</xdr:rowOff>
    </xdr:to>
    <xdr:pic>
      <xdr:nvPicPr>
        <xdr:cNvPr id="29" name="Picture 28"/>
        <xdr:cNvPicPr>
          <a:picLocks noChangeAspect="1"/>
        </xdr:cNvPicPr>
      </xdr:nvPicPr>
      <xdr:blipFill>
        <a:blip r:embed="rId48"/>
        <a:stretch>
          <a:fillRect/>
        </a:stretch>
      </xdr:blipFill>
      <xdr:spPr>
        <a:xfrm>
          <a:off x="7962900" y="38063170"/>
          <a:ext cx="1400175" cy="1237615"/>
        </a:xfrm>
        <a:prstGeom prst="rect">
          <a:avLst/>
        </a:prstGeom>
        <a:noFill/>
        <a:ln w="9525">
          <a:noFill/>
        </a:ln>
      </xdr:spPr>
    </xdr:pic>
    <xdr:clientData/>
  </xdr:twoCellAnchor>
</xdr:wsDr>
</file>

<file path=xl/drawings/drawing17.xml><?xml version="1.0" encoding="utf-8"?>
<xdr:wsDr xmlns:xdr="http://schemas.openxmlformats.org/drawingml/2006/spreadsheetDrawing" xmlns:r="http://schemas.openxmlformats.org/officeDocument/2006/relationships" xmlns:a="http://schemas.openxmlformats.org/drawingml/2006/main">
  <xdr:twoCellAnchor editAs="oneCell">
    <xdr:from>
      <xdr:col>6</xdr:col>
      <xdr:colOff>150495</xdr:colOff>
      <xdr:row>4</xdr:row>
      <xdr:rowOff>104775</xdr:rowOff>
    </xdr:from>
    <xdr:to>
      <xdr:col>6</xdr:col>
      <xdr:colOff>2097169</xdr:colOff>
      <xdr:row>6</xdr:row>
      <xdr:rowOff>255181</xdr:rowOff>
    </xdr:to>
    <xdr:pic>
      <xdr:nvPicPr>
        <xdr:cNvPr id="3" name="Picture 2"/>
        <xdr:cNvPicPr>
          <a:picLocks noChangeAspect="1"/>
        </xdr:cNvPicPr>
      </xdr:nvPicPr>
      <xdr:blipFill>
        <a:blip r:embed="rId1"/>
        <a:stretch>
          <a:fillRect/>
        </a:stretch>
      </xdr:blipFill>
      <xdr:spPr>
        <a:xfrm>
          <a:off x="8656320" y="1188720"/>
          <a:ext cx="1946275" cy="698500"/>
        </a:xfrm>
        <a:prstGeom prst="rect">
          <a:avLst/>
        </a:prstGeom>
      </xdr:spPr>
    </xdr:pic>
    <xdr:clientData/>
  </xdr:twoCellAnchor>
  <xdr:twoCellAnchor editAs="oneCell">
    <xdr:from>
      <xdr:col>6</xdr:col>
      <xdr:colOff>576580</xdr:colOff>
      <xdr:row>8</xdr:row>
      <xdr:rowOff>0</xdr:rowOff>
    </xdr:from>
    <xdr:to>
      <xdr:col>6</xdr:col>
      <xdr:colOff>1804035</xdr:colOff>
      <xdr:row>17</xdr:row>
      <xdr:rowOff>198120</xdr:rowOff>
    </xdr:to>
    <xdr:pic>
      <xdr:nvPicPr>
        <xdr:cNvPr id="5" name="Picture 4"/>
        <xdr:cNvPicPr>
          <a:picLocks noChangeAspect="1"/>
        </xdr:cNvPicPr>
      </xdr:nvPicPr>
      <xdr:blipFill>
        <a:blip r:embed="rId2"/>
        <a:stretch>
          <a:fillRect/>
        </a:stretch>
      </xdr:blipFill>
      <xdr:spPr>
        <a:xfrm>
          <a:off x="9082405" y="2181225"/>
          <a:ext cx="1227455" cy="2179320"/>
        </a:xfrm>
        <a:prstGeom prst="rect">
          <a:avLst/>
        </a:prstGeom>
      </xdr:spPr>
    </xdr:pic>
    <xdr:clientData/>
  </xdr:twoCellAnchor>
  <xdr:twoCellAnchor editAs="oneCell">
    <xdr:from>
      <xdr:col>6</xdr:col>
      <xdr:colOff>236220</xdr:colOff>
      <xdr:row>18</xdr:row>
      <xdr:rowOff>0</xdr:rowOff>
    </xdr:from>
    <xdr:to>
      <xdr:col>6</xdr:col>
      <xdr:colOff>2036220</xdr:colOff>
      <xdr:row>24</xdr:row>
      <xdr:rowOff>221622</xdr:rowOff>
    </xdr:to>
    <xdr:pic>
      <xdr:nvPicPr>
        <xdr:cNvPr id="7" name="Picture 6"/>
        <xdr:cNvPicPr>
          <a:picLocks noChangeAspect="1"/>
        </xdr:cNvPicPr>
      </xdr:nvPicPr>
      <xdr:blipFill>
        <a:blip r:embed="rId3"/>
        <a:stretch>
          <a:fillRect/>
        </a:stretch>
      </xdr:blipFill>
      <xdr:spPr>
        <a:xfrm>
          <a:off x="8742045" y="4436745"/>
          <a:ext cx="1799590" cy="1867535"/>
        </a:xfrm>
        <a:prstGeom prst="rect">
          <a:avLst/>
        </a:prstGeom>
      </xdr:spPr>
    </xdr:pic>
    <xdr:clientData/>
  </xdr:twoCellAnchor>
  <xdr:twoCellAnchor editAs="oneCell">
    <xdr:from>
      <xdr:col>6</xdr:col>
      <xdr:colOff>641985</xdr:colOff>
      <xdr:row>27</xdr:row>
      <xdr:rowOff>186690</xdr:rowOff>
    </xdr:from>
    <xdr:to>
      <xdr:col>6</xdr:col>
      <xdr:colOff>1641985</xdr:colOff>
      <xdr:row>32</xdr:row>
      <xdr:rowOff>114132</xdr:rowOff>
    </xdr:to>
    <xdr:pic>
      <xdr:nvPicPr>
        <xdr:cNvPr id="8" name="Picture 7"/>
        <xdr:cNvPicPr>
          <a:picLocks noChangeAspect="1"/>
        </xdr:cNvPicPr>
      </xdr:nvPicPr>
      <xdr:blipFill>
        <a:blip r:embed="rId4"/>
        <a:stretch>
          <a:fillRect/>
        </a:stretch>
      </xdr:blipFill>
      <xdr:spPr>
        <a:xfrm>
          <a:off x="9147810" y="7092315"/>
          <a:ext cx="999490" cy="1298575"/>
        </a:xfrm>
        <a:prstGeom prst="rect">
          <a:avLst/>
        </a:prstGeom>
      </xdr:spPr>
    </xdr:pic>
    <xdr:clientData/>
  </xdr:twoCellAnchor>
  <xdr:twoCellAnchor editAs="oneCell">
    <xdr:from>
      <xdr:col>6</xdr:col>
      <xdr:colOff>360045</xdr:colOff>
      <xdr:row>38</xdr:row>
      <xdr:rowOff>108585</xdr:rowOff>
    </xdr:from>
    <xdr:to>
      <xdr:col>6</xdr:col>
      <xdr:colOff>1893378</xdr:colOff>
      <xdr:row>42</xdr:row>
      <xdr:rowOff>3681</xdr:rowOff>
    </xdr:to>
    <xdr:pic>
      <xdr:nvPicPr>
        <xdr:cNvPr id="11" name="Picture 10"/>
        <xdr:cNvPicPr>
          <a:picLocks noChangeAspect="1"/>
        </xdr:cNvPicPr>
      </xdr:nvPicPr>
      <xdr:blipFill>
        <a:blip r:embed="rId5"/>
        <a:stretch>
          <a:fillRect/>
        </a:stretch>
      </xdr:blipFill>
      <xdr:spPr>
        <a:xfrm>
          <a:off x="8865870" y="10031730"/>
          <a:ext cx="1532890" cy="991870"/>
        </a:xfrm>
        <a:prstGeom prst="rect">
          <a:avLst/>
        </a:prstGeom>
      </xdr:spPr>
    </xdr:pic>
    <xdr:clientData/>
  </xdr:twoCellAnchor>
  <xdr:twoCellAnchor editAs="oneCell">
    <xdr:from>
      <xdr:col>6</xdr:col>
      <xdr:colOff>381000</xdr:colOff>
      <xdr:row>48</xdr:row>
      <xdr:rowOff>180975</xdr:rowOff>
    </xdr:from>
    <xdr:to>
      <xdr:col>6</xdr:col>
      <xdr:colOff>1885762</xdr:colOff>
      <xdr:row>50</xdr:row>
      <xdr:rowOff>76105</xdr:rowOff>
    </xdr:to>
    <xdr:pic>
      <xdr:nvPicPr>
        <xdr:cNvPr id="12" name="Picture 11"/>
        <xdr:cNvPicPr>
          <a:picLocks noChangeAspect="1"/>
        </xdr:cNvPicPr>
      </xdr:nvPicPr>
      <xdr:blipFill>
        <a:blip r:embed="rId6"/>
        <a:stretch>
          <a:fillRect/>
        </a:stretch>
      </xdr:blipFill>
      <xdr:spPr>
        <a:xfrm>
          <a:off x="8886825" y="12847320"/>
          <a:ext cx="1504315" cy="443230"/>
        </a:xfrm>
        <a:prstGeom prst="rect">
          <a:avLst/>
        </a:prstGeom>
      </xdr:spPr>
    </xdr:pic>
    <xdr:clientData/>
  </xdr:twoCellAnchor>
  <xdr:twoCellAnchor editAs="oneCell">
    <xdr:from>
      <xdr:col>6</xdr:col>
      <xdr:colOff>533400</xdr:colOff>
      <xdr:row>57</xdr:row>
      <xdr:rowOff>179070</xdr:rowOff>
    </xdr:from>
    <xdr:to>
      <xdr:col>6</xdr:col>
      <xdr:colOff>1704829</xdr:colOff>
      <xdr:row>60</xdr:row>
      <xdr:rowOff>20869</xdr:rowOff>
    </xdr:to>
    <xdr:pic>
      <xdr:nvPicPr>
        <xdr:cNvPr id="13" name="Picture 12"/>
        <xdr:cNvPicPr>
          <a:picLocks noChangeAspect="1"/>
        </xdr:cNvPicPr>
      </xdr:nvPicPr>
      <xdr:blipFill>
        <a:blip r:embed="rId7"/>
        <a:stretch>
          <a:fillRect/>
        </a:stretch>
      </xdr:blipFill>
      <xdr:spPr>
        <a:xfrm>
          <a:off x="9039225" y="15314295"/>
          <a:ext cx="1170940" cy="664210"/>
        </a:xfrm>
        <a:prstGeom prst="rect">
          <a:avLst/>
        </a:prstGeom>
      </xdr:spPr>
    </xdr:pic>
    <xdr:clientData/>
  </xdr:twoCellAnchor>
  <xdr:twoCellAnchor editAs="oneCell">
    <xdr:from>
      <xdr:col>6</xdr:col>
      <xdr:colOff>647700</xdr:colOff>
      <xdr:row>68</xdr:row>
      <xdr:rowOff>220980</xdr:rowOff>
    </xdr:from>
    <xdr:to>
      <xdr:col>6</xdr:col>
      <xdr:colOff>1657224</xdr:colOff>
      <xdr:row>71</xdr:row>
      <xdr:rowOff>188493</xdr:rowOff>
    </xdr:to>
    <xdr:pic>
      <xdr:nvPicPr>
        <xdr:cNvPr id="14" name="Picture 13"/>
        <xdr:cNvPicPr>
          <a:picLocks noChangeAspect="1"/>
        </xdr:cNvPicPr>
      </xdr:nvPicPr>
      <xdr:blipFill>
        <a:blip r:embed="rId8"/>
        <a:stretch>
          <a:fillRect/>
        </a:stretch>
      </xdr:blipFill>
      <xdr:spPr>
        <a:xfrm>
          <a:off x="9153525" y="18373725"/>
          <a:ext cx="1009015" cy="789940"/>
        </a:xfrm>
        <a:prstGeom prst="rect">
          <a:avLst/>
        </a:prstGeom>
      </xdr:spPr>
    </xdr:pic>
    <xdr:clientData/>
  </xdr:twoCellAnchor>
  <xdr:twoCellAnchor editAs="oneCell">
    <xdr:from>
      <xdr:col>6</xdr:col>
      <xdr:colOff>717230</xdr:colOff>
      <xdr:row>79</xdr:row>
      <xdr:rowOff>101939</xdr:rowOff>
    </xdr:from>
    <xdr:to>
      <xdr:col>6</xdr:col>
      <xdr:colOff>1431516</xdr:colOff>
      <xdr:row>79</xdr:row>
      <xdr:rowOff>502237</xdr:rowOff>
    </xdr:to>
    <xdr:pic>
      <xdr:nvPicPr>
        <xdr:cNvPr id="15" name="Picture 14"/>
        <xdr:cNvPicPr>
          <a:picLocks noChangeAspect="1"/>
        </xdr:cNvPicPr>
      </xdr:nvPicPr>
      <xdr:blipFill>
        <a:blip r:embed="rId9"/>
        <a:stretch>
          <a:fillRect/>
        </a:stretch>
      </xdr:blipFill>
      <xdr:spPr>
        <a:xfrm>
          <a:off x="9222740" y="21271865"/>
          <a:ext cx="714375" cy="400050"/>
        </a:xfrm>
        <a:prstGeom prst="rect">
          <a:avLst/>
        </a:prstGeom>
      </xdr:spPr>
    </xdr:pic>
    <xdr:clientData/>
  </xdr:twoCellAnchor>
  <xdr:twoCellAnchor editAs="oneCell">
    <xdr:from>
      <xdr:col>6</xdr:col>
      <xdr:colOff>725805</xdr:colOff>
      <xdr:row>117</xdr:row>
      <xdr:rowOff>36195</xdr:rowOff>
    </xdr:from>
    <xdr:to>
      <xdr:col>6</xdr:col>
      <xdr:colOff>1449615</xdr:colOff>
      <xdr:row>117</xdr:row>
      <xdr:rowOff>356152</xdr:rowOff>
    </xdr:to>
    <xdr:pic>
      <xdr:nvPicPr>
        <xdr:cNvPr id="19" name="Picture 18"/>
        <xdr:cNvPicPr>
          <a:picLocks noChangeAspect="1"/>
        </xdr:cNvPicPr>
      </xdr:nvPicPr>
      <xdr:blipFill>
        <a:blip r:embed="rId10"/>
        <a:stretch>
          <a:fillRect/>
        </a:stretch>
      </xdr:blipFill>
      <xdr:spPr>
        <a:xfrm>
          <a:off x="9231630" y="33480375"/>
          <a:ext cx="723265" cy="319405"/>
        </a:xfrm>
        <a:prstGeom prst="rect">
          <a:avLst/>
        </a:prstGeom>
      </xdr:spPr>
    </xdr:pic>
    <xdr:clientData/>
  </xdr:twoCellAnchor>
  <xdr:twoCellAnchor editAs="oneCell">
    <xdr:from>
      <xdr:col>6</xdr:col>
      <xdr:colOff>828675</xdr:colOff>
      <xdr:row>118</xdr:row>
      <xdr:rowOff>30480</xdr:rowOff>
    </xdr:from>
    <xdr:to>
      <xdr:col>6</xdr:col>
      <xdr:colOff>1504865</xdr:colOff>
      <xdr:row>118</xdr:row>
      <xdr:rowOff>236220</xdr:rowOff>
    </xdr:to>
    <xdr:pic>
      <xdr:nvPicPr>
        <xdr:cNvPr id="20" name="Picture 19"/>
        <xdr:cNvPicPr>
          <a:picLocks noChangeAspect="1"/>
        </xdr:cNvPicPr>
      </xdr:nvPicPr>
      <xdr:blipFill>
        <a:blip r:embed="rId11"/>
        <a:stretch>
          <a:fillRect/>
        </a:stretch>
      </xdr:blipFill>
      <xdr:spPr>
        <a:xfrm>
          <a:off x="9334500" y="33922335"/>
          <a:ext cx="675640" cy="205740"/>
        </a:xfrm>
        <a:prstGeom prst="rect">
          <a:avLst/>
        </a:prstGeom>
      </xdr:spPr>
    </xdr:pic>
    <xdr:clientData/>
  </xdr:twoCellAnchor>
  <xdr:twoCellAnchor editAs="oneCell">
    <xdr:from>
      <xdr:col>6</xdr:col>
      <xdr:colOff>721995</xdr:colOff>
      <xdr:row>119</xdr:row>
      <xdr:rowOff>26671</xdr:rowOff>
    </xdr:from>
    <xdr:to>
      <xdr:col>6</xdr:col>
      <xdr:colOff>1499104</xdr:colOff>
      <xdr:row>119</xdr:row>
      <xdr:rowOff>236220</xdr:rowOff>
    </xdr:to>
    <xdr:pic>
      <xdr:nvPicPr>
        <xdr:cNvPr id="21" name="Picture 20"/>
        <xdr:cNvPicPr>
          <a:picLocks noChangeAspect="1"/>
        </xdr:cNvPicPr>
      </xdr:nvPicPr>
      <xdr:blipFill>
        <a:blip r:embed="rId12"/>
        <a:stretch>
          <a:fillRect/>
        </a:stretch>
      </xdr:blipFill>
      <xdr:spPr>
        <a:xfrm>
          <a:off x="9227820" y="34385250"/>
          <a:ext cx="776605" cy="209550"/>
        </a:xfrm>
        <a:prstGeom prst="rect">
          <a:avLst/>
        </a:prstGeom>
      </xdr:spPr>
    </xdr:pic>
    <xdr:clientData/>
  </xdr:twoCellAnchor>
  <xdr:twoCellAnchor editAs="oneCell">
    <xdr:from>
      <xdr:col>6</xdr:col>
      <xdr:colOff>784860</xdr:colOff>
      <xdr:row>120</xdr:row>
      <xdr:rowOff>40005</xdr:rowOff>
    </xdr:from>
    <xdr:to>
      <xdr:col>6</xdr:col>
      <xdr:colOff>1432479</xdr:colOff>
      <xdr:row>120</xdr:row>
      <xdr:rowOff>240005</xdr:rowOff>
    </xdr:to>
    <xdr:pic>
      <xdr:nvPicPr>
        <xdr:cNvPr id="22" name="Picture 21"/>
        <xdr:cNvPicPr>
          <a:picLocks noChangeAspect="1"/>
        </xdr:cNvPicPr>
      </xdr:nvPicPr>
      <xdr:blipFill>
        <a:blip r:embed="rId13"/>
        <a:stretch>
          <a:fillRect/>
        </a:stretch>
      </xdr:blipFill>
      <xdr:spPr>
        <a:xfrm>
          <a:off x="9290685" y="34884360"/>
          <a:ext cx="647065" cy="199390"/>
        </a:xfrm>
        <a:prstGeom prst="rect">
          <a:avLst/>
        </a:prstGeom>
      </xdr:spPr>
    </xdr:pic>
    <xdr:clientData/>
  </xdr:twoCellAnchor>
  <xdr:twoCellAnchor editAs="oneCell">
    <xdr:from>
      <xdr:col>6</xdr:col>
      <xdr:colOff>826770</xdr:colOff>
      <xdr:row>121</xdr:row>
      <xdr:rowOff>34290</xdr:rowOff>
    </xdr:from>
    <xdr:to>
      <xdr:col>6</xdr:col>
      <xdr:colOff>1398199</xdr:colOff>
      <xdr:row>121</xdr:row>
      <xdr:rowOff>243814</xdr:rowOff>
    </xdr:to>
    <xdr:pic>
      <xdr:nvPicPr>
        <xdr:cNvPr id="23" name="Picture 22"/>
        <xdr:cNvPicPr>
          <a:picLocks noChangeAspect="1"/>
        </xdr:cNvPicPr>
      </xdr:nvPicPr>
      <xdr:blipFill>
        <a:blip r:embed="rId14"/>
        <a:stretch>
          <a:fillRect/>
        </a:stretch>
      </xdr:blipFill>
      <xdr:spPr>
        <a:xfrm>
          <a:off x="9332595" y="35269170"/>
          <a:ext cx="570865" cy="208915"/>
        </a:xfrm>
        <a:prstGeom prst="rect">
          <a:avLst/>
        </a:prstGeom>
      </xdr:spPr>
    </xdr:pic>
    <xdr:clientData/>
  </xdr:twoCellAnchor>
  <xdr:twoCellAnchor editAs="oneCell">
    <xdr:from>
      <xdr:col>6</xdr:col>
      <xdr:colOff>798195</xdr:colOff>
      <xdr:row>122</xdr:row>
      <xdr:rowOff>45720</xdr:rowOff>
    </xdr:from>
    <xdr:to>
      <xdr:col>6</xdr:col>
      <xdr:colOff>1445814</xdr:colOff>
      <xdr:row>122</xdr:row>
      <xdr:rowOff>245720</xdr:rowOff>
    </xdr:to>
    <xdr:pic>
      <xdr:nvPicPr>
        <xdr:cNvPr id="24" name="Picture 23"/>
        <xdr:cNvPicPr>
          <a:picLocks noChangeAspect="1"/>
        </xdr:cNvPicPr>
      </xdr:nvPicPr>
      <xdr:blipFill>
        <a:blip r:embed="rId13"/>
        <a:stretch>
          <a:fillRect/>
        </a:stretch>
      </xdr:blipFill>
      <xdr:spPr>
        <a:xfrm>
          <a:off x="9304020" y="35554920"/>
          <a:ext cx="647065" cy="199390"/>
        </a:xfrm>
        <a:prstGeom prst="rect">
          <a:avLst/>
        </a:prstGeom>
      </xdr:spPr>
    </xdr:pic>
    <xdr:clientData/>
  </xdr:twoCellAnchor>
  <xdr:twoCellAnchor editAs="oneCell">
    <xdr:from>
      <xdr:col>6</xdr:col>
      <xdr:colOff>855345</xdr:colOff>
      <xdr:row>123</xdr:row>
      <xdr:rowOff>34290</xdr:rowOff>
    </xdr:from>
    <xdr:to>
      <xdr:col>6</xdr:col>
      <xdr:colOff>1426774</xdr:colOff>
      <xdr:row>123</xdr:row>
      <xdr:rowOff>243814</xdr:rowOff>
    </xdr:to>
    <xdr:pic>
      <xdr:nvPicPr>
        <xdr:cNvPr id="25" name="Picture 24"/>
        <xdr:cNvPicPr>
          <a:picLocks noChangeAspect="1"/>
        </xdr:cNvPicPr>
      </xdr:nvPicPr>
      <xdr:blipFill>
        <a:blip r:embed="rId14"/>
        <a:stretch>
          <a:fillRect/>
        </a:stretch>
      </xdr:blipFill>
      <xdr:spPr>
        <a:xfrm>
          <a:off x="9361170" y="35817810"/>
          <a:ext cx="570865" cy="208915"/>
        </a:xfrm>
        <a:prstGeom prst="rect">
          <a:avLst/>
        </a:prstGeom>
      </xdr:spPr>
    </xdr:pic>
    <xdr:clientData/>
  </xdr:twoCellAnchor>
  <xdr:twoCellAnchor editAs="oneCell">
    <xdr:from>
      <xdr:col>6</xdr:col>
      <xdr:colOff>503499</xdr:colOff>
      <xdr:row>134</xdr:row>
      <xdr:rowOff>141383</xdr:rowOff>
    </xdr:from>
    <xdr:to>
      <xdr:col>6</xdr:col>
      <xdr:colOff>1751118</xdr:colOff>
      <xdr:row>134</xdr:row>
      <xdr:rowOff>368078</xdr:rowOff>
    </xdr:to>
    <xdr:pic>
      <xdr:nvPicPr>
        <xdr:cNvPr id="30" name="Picture 29"/>
        <xdr:cNvPicPr>
          <a:picLocks noChangeAspect="1"/>
        </xdr:cNvPicPr>
      </xdr:nvPicPr>
      <xdr:blipFill>
        <a:blip r:embed="rId15"/>
        <a:stretch>
          <a:fillRect/>
        </a:stretch>
      </xdr:blipFill>
      <xdr:spPr>
        <a:xfrm>
          <a:off x="9008745" y="44495085"/>
          <a:ext cx="1247775" cy="226695"/>
        </a:xfrm>
        <a:prstGeom prst="rect">
          <a:avLst/>
        </a:prstGeom>
      </xdr:spPr>
    </xdr:pic>
    <xdr:clientData/>
  </xdr:twoCellAnchor>
  <xdr:twoCellAnchor editAs="oneCell">
    <xdr:from>
      <xdr:col>6</xdr:col>
      <xdr:colOff>635635</xdr:colOff>
      <xdr:row>135</xdr:row>
      <xdr:rowOff>39370</xdr:rowOff>
    </xdr:from>
    <xdr:to>
      <xdr:col>6</xdr:col>
      <xdr:colOff>1625600</xdr:colOff>
      <xdr:row>135</xdr:row>
      <xdr:rowOff>433070</xdr:rowOff>
    </xdr:to>
    <xdr:pic>
      <xdr:nvPicPr>
        <xdr:cNvPr id="31" name="Picture 30"/>
        <xdr:cNvPicPr>
          <a:picLocks noChangeAspect="1"/>
        </xdr:cNvPicPr>
      </xdr:nvPicPr>
      <xdr:blipFill>
        <a:blip r:embed="rId16"/>
        <a:stretch>
          <a:fillRect/>
        </a:stretch>
      </xdr:blipFill>
      <xdr:spPr>
        <a:xfrm>
          <a:off x="9141460" y="44898310"/>
          <a:ext cx="989965" cy="393700"/>
        </a:xfrm>
        <a:prstGeom prst="rect">
          <a:avLst/>
        </a:prstGeom>
      </xdr:spPr>
    </xdr:pic>
    <xdr:clientData/>
  </xdr:twoCellAnchor>
  <xdr:twoCellAnchor editAs="oneCell">
    <xdr:from>
      <xdr:col>6</xdr:col>
      <xdr:colOff>677545</xdr:colOff>
      <xdr:row>136</xdr:row>
      <xdr:rowOff>13970</xdr:rowOff>
    </xdr:from>
    <xdr:to>
      <xdr:col>6</xdr:col>
      <xdr:colOff>1575435</xdr:colOff>
      <xdr:row>139</xdr:row>
      <xdr:rowOff>98425</xdr:rowOff>
    </xdr:to>
    <xdr:pic>
      <xdr:nvPicPr>
        <xdr:cNvPr id="32" name="Picture 31"/>
        <xdr:cNvPicPr>
          <a:picLocks noChangeAspect="1"/>
        </xdr:cNvPicPr>
      </xdr:nvPicPr>
      <xdr:blipFill>
        <a:blip r:embed="rId17"/>
        <a:stretch>
          <a:fillRect/>
        </a:stretch>
      </xdr:blipFill>
      <xdr:spPr>
        <a:xfrm>
          <a:off x="9183370" y="45349160"/>
          <a:ext cx="897890" cy="541655"/>
        </a:xfrm>
        <a:prstGeom prst="rect">
          <a:avLst/>
        </a:prstGeom>
      </xdr:spPr>
    </xdr:pic>
    <xdr:clientData/>
  </xdr:twoCellAnchor>
  <xdr:twoCellAnchor editAs="oneCell">
    <xdr:from>
      <xdr:col>6</xdr:col>
      <xdr:colOff>765810</xdr:colOff>
      <xdr:row>141</xdr:row>
      <xdr:rowOff>34290</xdr:rowOff>
    </xdr:from>
    <xdr:to>
      <xdr:col>6</xdr:col>
      <xdr:colOff>1470572</xdr:colOff>
      <xdr:row>141</xdr:row>
      <xdr:rowOff>259079</xdr:rowOff>
    </xdr:to>
    <xdr:pic>
      <xdr:nvPicPr>
        <xdr:cNvPr id="33" name="Picture 32"/>
        <xdr:cNvPicPr>
          <a:picLocks noChangeAspect="1"/>
        </xdr:cNvPicPr>
      </xdr:nvPicPr>
      <xdr:blipFill>
        <a:blip r:embed="rId18"/>
        <a:stretch>
          <a:fillRect/>
        </a:stretch>
      </xdr:blipFill>
      <xdr:spPr>
        <a:xfrm>
          <a:off x="9271635" y="46131480"/>
          <a:ext cx="704215" cy="224155"/>
        </a:xfrm>
        <a:prstGeom prst="rect">
          <a:avLst/>
        </a:prstGeom>
      </xdr:spPr>
    </xdr:pic>
    <xdr:clientData/>
  </xdr:twoCellAnchor>
  <xdr:twoCellAnchor editAs="oneCell">
    <xdr:from>
      <xdr:col>6</xdr:col>
      <xdr:colOff>636270</xdr:colOff>
      <xdr:row>143</xdr:row>
      <xdr:rowOff>129540</xdr:rowOff>
    </xdr:from>
    <xdr:to>
      <xdr:col>6</xdr:col>
      <xdr:colOff>1588651</xdr:colOff>
      <xdr:row>146</xdr:row>
      <xdr:rowOff>57050</xdr:rowOff>
    </xdr:to>
    <xdr:pic>
      <xdr:nvPicPr>
        <xdr:cNvPr id="37" name="Picture 36"/>
        <xdr:cNvPicPr>
          <a:picLocks noChangeAspect="1"/>
        </xdr:cNvPicPr>
      </xdr:nvPicPr>
      <xdr:blipFill>
        <a:blip r:embed="rId19"/>
        <a:stretch>
          <a:fillRect/>
        </a:stretch>
      </xdr:blipFill>
      <xdr:spPr>
        <a:xfrm>
          <a:off x="9142095" y="46775370"/>
          <a:ext cx="951865" cy="749935"/>
        </a:xfrm>
        <a:prstGeom prst="rect">
          <a:avLst/>
        </a:prstGeom>
      </xdr:spPr>
    </xdr:pic>
    <xdr:clientData/>
  </xdr:twoCellAnchor>
  <xdr:twoCellAnchor editAs="oneCell">
    <xdr:from>
      <xdr:col>6</xdr:col>
      <xdr:colOff>769620</xdr:colOff>
      <xdr:row>149</xdr:row>
      <xdr:rowOff>156210</xdr:rowOff>
    </xdr:from>
    <xdr:to>
      <xdr:col>6</xdr:col>
      <xdr:colOff>1522001</xdr:colOff>
      <xdr:row>152</xdr:row>
      <xdr:rowOff>64676</xdr:rowOff>
    </xdr:to>
    <xdr:pic>
      <xdr:nvPicPr>
        <xdr:cNvPr id="38" name="Picture 37"/>
        <xdr:cNvPicPr>
          <a:picLocks noChangeAspect="1"/>
        </xdr:cNvPicPr>
      </xdr:nvPicPr>
      <xdr:blipFill>
        <a:blip r:embed="rId20"/>
        <a:stretch>
          <a:fillRect/>
        </a:stretch>
      </xdr:blipFill>
      <xdr:spPr>
        <a:xfrm>
          <a:off x="9275445" y="48447960"/>
          <a:ext cx="751840" cy="730885"/>
        </a:xfrm>
        <a:prstGeom prst="rect">
          <a:avLst/>
        </a:prstGeom>
      </xdr:spPr>
    </xdr:pic>
    <xdr:clientData/>
  </xdr:twoCellAnchor>
  <xdr:twoCellAnchor editAs="oneCell">
    <xdr:from>
      <xdr:col>6</xdr:col>
      <xdr:colOff>762000</xdr:colOff>
      <xdr:row>155</xdr:row>
      <xdr:rowOff>154305</xdr:rowOff>
    </xdr:from>
    <xdr:to>
      <xdr:col>6</xdr:col>
      <xdr:colOff>1514381</xdr:colOff>
      <xdr:row>158</xdr:row>
      <xdr:rowOff>62770</xdr:rowOff>
    </xdr:to>
    <xdr:pic>
      <xdr:nvPicPr>
        <xdr:cNvPr id="39" name="Picture 38"/>
        <xdr:cNvPicPr>
          <a:picLocks noChangeAspect="1"/>
        </xdr:cNvPicPr>
      </xdr:nvPicPr>
      <xdr:blipFill>
        <a:blip r:embed="rId21"/>
        <a:stretch>
          <a:fillRect/>
        </a:stretch>
      </xdr:blipFill>
      <xdr:spPr>
        <a:xfrm>
          <a:off x="9267825" y="50091975"/>
          <a:ext cx="751840" cy="730885"/>
        </a:xfrm>
        <a:prstGeom prst="rect">
          <a:avLst/>
        </a:prstGeom>
      </xdr:spPr>
    </xdr:pic>
    <xdr:clientData/>
  </xdr:twoCellAnchor>
  <xdr:twoCellAnchor editAs="oneCell">
    <xdr:from>
      <xdr:col>6</xdr:col>
      <xdr:colOff>754380</xdr:colOff>
      <xdr:row>160</xdr:row>
      <xdr:rowOff>22860</xdr:rowOff>
    </xdr:from>
    <xdr:to>
      <xdr:col>6</xdr:col>
      <xdr:colOff>1497237</xdr:colOff>
      <xdr:row>161</xdr:row>
      <xdr:rowOff>236219</xdr:rowOff>
    </xdr:to>
    <xdr:pic>
      <xdr:nvPicPr>
        <xdr:cNvPr id="40" name="Picture 39"/>
        <xdr:cNvPicPr>
          <a:picLocks noChangeAspect="1"/>
        </xdr:cNvPicPr>
      </xdr:nvPicPr>
      <xdr:blipFill>
        <a:blip r:embed="rId22"/>
        <a:stretch>
          <a:fillRect/>
        </a:stretch>
      </xdr:blipFill>
      <xdr:spPr>
        <a:xfrm>
          <a:off x="9260205" y="51332130"/>
          <a:ext cx="742315" cy="487045"/>
        </a:xfrm>
        <a:prstGeom prst="rect">
          <a:avLst/>
        </a:prstGeom>
      </xdr:spPr>
    </xdr:pic>
    <xdr:clientData/>
  </xdr:twoCellAnchor>
  <xdr:twoCellAnchor editAs="oneCell">
    <xdr:from>
      <xdr:col>6</xdr:col>
      <xdr:colOff>626745</xdr:colOff>
      <xdr:row>163</xdr:row>
      <xdr:rowOff>200025</xdr:rowOff>
    </xdr:from>
    <xdr:to>
      <xdr:col>6</xdr:col>
      <xdr:colOff>1645793</xdr:colOff>
      <xdr:row>166</xdr:row>
      <xdr:rowOff>108492</xdr:rowOff>
    </xdr:to>
    <xdr:pic>
      <xdr:nvPicPr>
        <xdr:cNvPr id="41" name="Picture 40"/>
        <xdr:cNvPicPr>
          <a:picLocks noChangeAspect="1"/>
        </xdr:cNvPicPr>
      </xdr:nvPicPr>
      <xdr:blipFill>
        <a:blip r:embed="rId23"/>
        <a:stretch>
          <a:fillRect/>
        </a:stretch>
      </xdr:blipFill>
      <xdr:spPr>
        <a:xfrm>
          <a:off x="9132570" y="52332255"/>
          <a:ext cx="1018540" cy="730885"/>
        </a:xfrm>
        <a:prstGeom prst="rect">
          <a:avLst/>
        </a:prstGeom>
      </xdr:spPr>
    </xdr:pic>
    <xdr:clientData/>
  </xdr:twoCellAnchor>
  <xdr:twoCellAnchor editAs="oneCell">
    <xdr:from>
      <xdr:col>6</xdr:col>
      <xdr:colOff>640080</xdr:colOff>
      <xdr:row>169</xdr:row>
      <xdr:rowOff>135255</xdr:rowOff>
    </xdr:from>
    <xdr:to>
      <xdr:col>6</xdr:col>
      <xdr:colOff>1611509</xdr:colOff>
      <xdr:row>172</xdr:row>
      <xdr:rowOff>81815</xdr:rowOff>
    </xdr:to>
    <xdr:pic>
      <xdr:nvPicPr>
        <xdr:cNvPr id="42" name="Picture 41"/>
        <xdr:cNvPicPr>
          <a:picLocks noChangeAspect="1"/>
        </xdr:cNvPicPr>
      </xdr:nvPicPr>
      <xdr:blipFill>
        <a:blip r:embed="rId24"/>
        <a:stretch>
          <a:fillRect/>
        </a:stretch>
      </xdr:blipFill>
      <xdr:spPr>
        <a:xfrm>
          <a:off x="9145905" y="53913405"/>
          <a:ext cx="970915" cy="768985"/>
        </a:xfrm>
        <a:prstGeom prst="rect">
          <a:avLst/>
        </a:prstGeom>
      </xdr:spPr>
    </xdr:pic>
    <xdr:clientData/>
  </xdr:twoCellAnchor>
  <xdr:twoCellAnchor editAs="oneCell">
    <xdr:from>
      <xdr:col>6</xdr:col>
      <xdr:colOff>431270</xdr:colOff>
      <xdr:row>175</xdr:row>
      <xdr:rowOff>40751</xdr:rowOff>
    </xdr:from>
    <xdr:to>
      <xdr:col>6</xdr:col>
      <xdr:colOff>1605084</xdr:colOff>
      <xdr:row>178</xdr:row>
      <xdr:rowOff>182219</xdr:rowOff>
    </xdr:to>
    <xdr:pic>
      <xdr:nvPicPr>
        <xdr:cNvPr id="43" name="Picture 42"/>
        <xdr:cNvPicPr>
          <a:picLocks noChangeAspect="1"/>
        </xdr:cNvPicPr>
      </xdr:nvPicPr>
      <xdr:blipFill>
        <a:blip r:embed="rId25"/>
        <a:stretch>
          <a:fillRect/>
        </a:stretch>
      </xdr:blipFill>
      <xdr:spPr>
        <a:xfrm>
          <a:off x="8936990" y="55464710"/>
          <a:ext cx="1173480" cy="963930"/>
        </a:xfrm>
        <a:prstGeom prst="rect">
          <a:avLst/>
        </a:prstGeom>
      </xdr:spPr>
    </xdr:pic>
    <xdr:clientData/>
  </xdr:twoCellAnchor>
  <xdr:twoCellAnchor editAs="oneCell">
    <xdr:from>
      <xdr:col>6</xdr:col>
      <xdr:colOff>725805</xdr:colOff>
      <xdr:row>180</xdr:row>
      <xdr:rowOff>272415</xdr:rowOff>
    </xdr:from>
    <xdr:to>
      <xdr:col>6</xdr:col>
      <xdr:colOff>1785339</xdr:colOff>
      <xdr:row>181</xdr:row>
      <xdr:rowOff>314325</xdr:rowOff>
    </xdr:to>
    <xdr:pic>
      <xdr:nvPicPr>
        <xdr:cNvPr id="44" name="Picture 43"/>
        <xdr:cNvPicPr>
          <a:picLocks noChangeAspect="1"/>
        </xdr:cNvPicPr>
      </xdr:nvPicPr>
      <xdr:blipFill>
        <a:blip r:embed="rId26"/>
        <a:stretch>
          <a:fillRect/>
        </a:stretch>
      </xdr:blipFill>
      <xdr:spPr>
        <a:xfrm>
          <a:off x="9231630" y="57068085"/>
          <a:ext cx="1059180" cy="775335"/>
        </a:xfrm>
        <a:prstGeom prst="rect">
          <a:avLst/>
        </a:prstGeom>
      </xdr:spPr>
    </xdr:pic>
    <xdr:clientData/>
  </xdr:twoCellAnchor>
  <xdr:twoCellAnchor editAs="oneCell">
    <xdr:from>
      <xdr:col>6</xdr:col>
      <xdr:colOff>314558</xdr:colOff>
      <xdr:row>183</xdr:row>
      <xdr:rowOff>156209</xdr:rowOff>
    </xdr:from>
    <xdr:to>
      <xdr:col>6</xdr:col>
      <xdr:colOff>1992467</xdr:colOff>
      <xdr:row>184</xdr:row>
      <xdr:rowOff>371474</xdr:rowOff>
    </xdr:to>
    <xdr:pic>
      <xdr:nvPicPr>
        <xdr:cNvPr id="46" name="Picture 45"/>
        <xdr:cNvPicPr>
          <a:picLocks noChangeAspect="1"/>
        </xdr:cNvPicPr>
      </xdr:nvPicPr>
      <xdr:blipFill>
        <a:blip r:embed="rId27"/>
        <a:stretch>
          <a:fillRect/>
        </a:stretch>
      </xdr:blipFill>
      <xdr:spPr>
        <a:xfrm>
          <a:off x="8820150" y="59151520"/>
          <a:ext cx="1677670" cy="786765"/>
        </a:xfrm>
        <a:prstGeom prst="rect">
          <a:avLst/>
        </a:prstGeom>
      </xdr:spPr>
    </xdr:pic>
    <xdr:clientData/>
  </xdr:twoCellAnchor>
  <xdr:twoCellAnchor editAs="oneCell">
    <xdr:from>
      <xdr:col>6</xdr:col>
      <xdr:colOff>476250</xdr:colOff>
      <xdr:row>185</xdr:row>
      <xdr:rowOff>30479</xdr:rowOff>
    </xdr:from>
    <xdr:to>
      <xdr:col>6</xdr:col>
      <xdr:colOff>1685774</xdr:colOff>
      <xdr:row>185</xdr:row>
      <xdr:rowOff>521804</xdr:rowOff>
    </xdr:to>
    <xdr:pic>
      <xdr:nvPicPr>
        <xdr:cNvPr id="47" name="Picture 46"/>
        <xdr:cNvPicPr>
          <a:picLocks noChangeAspect="1"/>
        </xdr:cNvPicPr>
      </xdr:nvPicPr>
      <xdr:blipFill>
        <a:blip r:embed="rId28"/>
        <a:stretch>
          <a:fillRect/>
        </a:stretch>
      </xdr:blipFill>
      <xdr:spPr>
        <a:xfrm>
          <a:off x="8982075" y="60168790"/>
          <a:ext cx="1209040" cy="491490"/>
        </a:xfrm>
        <a:prstGeom prst="rect">
          <a:avLst/>
        </a:prstGeom>
      </xdr:spPr>
    </xdr:pic>
    <xdr:clientData/>
  </xdr:twoCellAnchor>
  <xdr:twoCellAnchor editAs="oneCell">
    <xdr:from>
      <xdr:col>6</xdr:col>
      <xdr:colOff>541020</xdr:colOff>
      <xdr:row>186</xdr:row>
      <xdr:rowOff>41910</xdr:rowOff>
    </xdr:from>
    <xdr:to>
      <xdr:col>6</xdr:col>
      <xdr:colOff>1598163</xdr:colOff>
      <xdr:row>186</xdr:row>
      <xdr:rowOff>480392</xdr:rowOff>
    </xdr:to>
    <xdr:pic>
      <xdr:nvPicPr>
        <xdr:cNvPr id="48" name="Picture 47"/>
        <xdr:cNvPicPr>
          <a:picLocks noChangeAspect="1"/>
        </xdr:cNvPicPr>
      </xdr:nvPicPr>
      <xdr:blipFill>
        <a:blip r:embed="rId29"/>
        <a:stretch>
          <a:fillRect/>
        </a:stretch>
      </xdr:blipFill>
      <xdr:spPr>
        <a:xfrm>
          <a:off x="9046845" y="60904755"/>
          <a:ext cx="1056640" cy="438150"/>
        </a:xfrm>
        <a:prstGeom prst="rect">
          <a:avLst/>
        </a:prstGeom>
      </xdr:spPr>
    </xdr:pic>
    <xdr:clientData/>
  </xdr:twoCellAnchor>
  <xdr:twoCellAnchor editAs="oneCell">
    <xdr:from>
      <xdr:col>6</xdr:col>
      <xdr:colOff>607695</xdr:colOff>
      <xdr:row>187</xdr:row>
      <xdr:rowOff>32385</xdr:rowOff>
    </xdr:from>
    <xdr:to>
      <xdr:col>6</xdr:col>
      <xdr:colOff>1579124</xdr:colOff>
      <xdr:row>187</xdr:row>
      <xdr:rowOff>455543</xdr:rowOff>
    </xdr:to>
    <xdr:pic>
      <xdr:nvPicPr>
        <xdr:cNvPr id="49" name="Picture 48"/>
        <xdr:cNvPicPr>
          <a:picLocks noChangeAspect="1"/>
        </xdr:cNvPicPr>
      </xdr:nvPicPr>
      <xdr:blipFill>
        <a:blip r:embed="rId30"/>
        <a:stretch>
          <a:fillRect/>
        </a:stretch>
      </xdr:blipFill>
      <xdr:spPr>
        <a:xfrm>
          <a:off x="9113520" y="61381005"/>
          <a:ext cx="970915" cy="422910"/>
        </a:xfrm>
        <a:prstGeom prst="rect">
          <a:avLst/>
        </a:prstGeom>
      </xdr:spPr>
    </xdr:pic>
    <xdr:clientData/>
  </xdr:twoCellAnchor>
  <xdr:twoCellAnchor editAs="oneCell">
    <xdr:from>
      <xdr:col>6</xdr:col>
      <xdr:colOff>487680</xdr:colOff>
      <xdr:row>188</xdr:row>
      <xdr:rowOff>30480</xdr:rowOff>
    </xdr:from>
    <xdr:to>
      <xdr:col>6</xdr:col>
      <xdr:colOff>1687680</xdr:colOff>
      <xdr:row>188</xdr:row>
      <xdr:rowOff>496956</xdr:rowOff>
    </xdr:to>
    <xdr:pic>
      <xdr:nvPicPr>
        <xdr:cNvPr id="50" name="Picture 49"/>
        <xdr:cNvPicPr>
          <a:picLocks noChangeAspect="1"/>
        </xdr:cNvPicPr>
      </xdr:nvPicPr>
      <xdr:blipFill>
        <a:blip r:embed="rId31"/>
        <a:stretch>
          <a:fillRect/>
        </a:stretch>
      </xdr:blipFill>
      <xdr:spPr>
        <a:xfrm>
          <a:off x="8993505" y="62036325"/>
          <a:ext cx="1199515" cy="466090"/>
        </a:xfrm>
        <a:prstGeom prst="rect">
          <a:avLst/>
        </a:prstGeom>
      </xdr:spPr>
    </xdr:pic>
    <xdr:clientData/>
  </xdr:twoCellAnchor>
  <xdr:twoCellAnchor editAs="oneCell">
    <xdr:from>
      <xdr:col>6</xdr:col>
      <xdr:colOff>377190</xdr:colOff>
      <xdr:row>190</xdr:row>
      <xdr:rowOff>36195</xdr:rowOff>
    </xdr:from>
    <xdr:to>
      <xdr:col>6</xdr:col>
      <xdr:colOff>1777190</xdr:colOff>
      <xdr:row>190</xdr:row>
      <xdr:rowOff>251460</xdr:rowOff>
    </xdr:to>
    <xdr:pic>
      <xdr:nvPicPr>
        <xdr:cNvPr id="51" name="Picture 50"/>
        <xdr:cNvPicPr>
          <a:picLocks noChangeAspect="1"/>
        </xdr:cNvPicPr>
      </xdr:nvPicPr>
      <xdr:blipFill>
        <a:blip r:embed="rId32"/>
        <a:stretch>
          <a:fillRect/>
        </a:stretch>
      </xdr:blipFill>
      <xdr:spPr>
        <a:xfrm>
          <a:off x="8883015" y="63223140"/>
          <a:ext cx="1399540" cy="215265"/>
        </a:xfrm>
        <a:prstGeom prst="rect">
          <a:avLst/>
        </a:prstGeom>
      </xdr:spPr>
    </xdr:pic>
    <xdr:clientData/>
  </xdr:twoCellAnchor>
  <xdr:twoCellAnchor editAs="oneCell">
    <xdr:from>
      <xdr:col>6</xdr:col>
      <xdr:colOff>308610</xdr:colOff>
      <xdr:row>191</xdr:row>
      <xdr:rowOff>20955</xdr:rowOff>
    </xdr:from>
    <xdr:to>
      <xdr:col>6</xdr:col>
      <xdr:colOff>1927658</xdr:colOff>
      <xdr:row>191</xdr:row>
      <xdr:rowOff>472109</xdr:rowOff>
    </xdr:to>
    <xdr:pic>
      <xdr:nvPicPr>
        <xdr:cNvPr id="52" name="Picture 51"/>
        <xdr:cNvPicPr>
          <a:picLocks noChangeAspect="1"/>
        </xdr:cNvPicPr>
      </xdr:nvPicPr>
      <xdr:blipFill>
        <a:blip r:embed="rId33"/>
        <a:stretch>
          <a:fillRect/>
        </a:stretch>
      </xdr:blipFill>
      <xdr:spPr>
        <a:xfrm>
          <a:off x="8814435" y="63798450"/>
          <a:ext cx="1618615" cy="450850"/>
        </a:xfrm>
        <a:prstGeom prst="rect">
          <a:avLst/>
        </a:prstGeom>
      </xdr:spPr>
    </xdr:pic>
    <xdr:clientData/>
  </xdr:twoCellAnchor>
  <xdr:twoCellAnchor editAs="oneCell">
    <xdr:from>
      <xdr:col>6</xdr:col>
      <xdr:colOff>504825</xdr:colOff>
      <xdr:row>195</xdr:row>
      <xdr:rowOff>167640</xdr:rowOff>
    </xdr:from>
    <xdr:to>
      <xdr:col>6</xdr:col>
      <xdr:colOff>1847682</xdr:colOff>
      <xdr:row>196</xdr:row>
      <xdr:rowOff>293372</xdr:rowOff>
    </xdr:to>
    <xdr:pic>
      <xdr:nvPicPr>
        <xdr:cNvPr id="53" name="Picture 52"/>
        <xdr:cNvPicPr>
          <a:picLocks noChangeAspect="1"/>
        </xdr:cNvPicPr>
      </xdr:nvPicPr>
      <xdr:blipFill>
        <a:blip r:embed="rId34"/>
        <a:stretch>
          <a:fillRect/>
        </a:stretch>
      </xdr:blipFill>
      <xdr:spPr>
        <a:xfrm>
          <a:off x="9010650" y="66840735"/>
          <a:ext cx="1342390" cy="716280"/>
        </a:xfrm>
        <a:prstGeom prst="rect">
          <a:avLst/>
        </a:prstGeom>
      </xdr:spPr>
    </xdr:pic>
    <xdr:clientData/>
  </xdr:twoCellAnchor>
  <xdr:twoCellAnchor editAs="oneCell">
    <xdr:from>
      <xdr:col>6</xdr:col>
      <xdr:colOff>621030</xdr:colOff>
      <xdr:row>199</xdr:row>
      <xdr:rowOff>32385</xdr:rowOff>
    </xdr:from>
    <xdr:to>
      <xdr:col>6</xdr:col>
      <xdr:colOff>1697220</xdr:colOff>
      <xdr:row>199</xdr:row>
      <xdr:rowOff>447675</xdr:rowOff>
    </xdr:to>
    <xdr:pic>
      <xdr:nvPicPr>
        <xdr:cNvPr id="54" name="Picture 53"/>
        <xdr:cNvPicPr>
          <a:picLocks noChangeAspect="1"/>
        </xdr:cNvPicPr>
      </xdr:nvPicPr>
      <xdr:blipFill>
        <a:blip r:embed="rId35"/>
        <a:stretch>
          <a:fillRect/>
        </a:stretch>
      </xdr:blipFill>
      <xdr:spPr>
        <a:xfrm>
          <a:off x="9126855" y="69067680"/>
          <a:ext cx="1075690" cy="415290"/>
        </a:xfrm>
        <a:prstGeom prst="rect">
          <a:avLst/>
        </a:prstGeom>
      </xdr:spPr>
    </xdr:pic>
    <xdr:clientData/>
  </xdr:twoCellAnchor>
  <xdr:twoCellAnchor editAs="oneCell">
    <xdr:from>
      <xdr:col>6</xdr:col>
      <xdr:colOff>510540</xdr:colOff>
      <xdr:row>202</xdr:row>
      <xdr:rowOff>22861</xdr:rowOff>
    </xdr:from>
    <xdr:to>
      <xdr:col>6</xdr:col>
      <xdr:colOff>1672445</xdr:colOff>
      <xdr:row>202</xdr:row>
      <xdr:rowOff>504825</xdr:rowOff>
    </xdr:to>
    <xdr:pic>
      <xdr:nvPicPr>
        <xdr:cNvPr id="56" name="Picture 55"/>
        <xdr:cNvPicPr>
          <a:picLocks noChangeAspect="1"/>
        </xdr:cNvPicPr>
      </xdr:nvPicPr>
      <xdr:blipFill>
        <a:blip r:embed="rId36"/>
        <a:stretch>
          <a:fillRect/>
        </a:stretch>
      </xdr:blipFill>
      <xdr:spPr>
        <a:xfrm>
          <a:off x="9016365" y="70829805"/>
          <a:ext cx="1161415" cy="481965"/>
        </a:xfrm>
        <a:prstGeom prst="rect">
          <a:avLst/>
        </a:prstGeom>
      </xdr:spPr>
    </xdr:pic>
    <xdr:clientData/>
  </xdr:twoCellAnchor>
  <xdr:twoCellAnchor editAs="oneCell">
    <xdr:from>
      <xdr:col>6</xdr:col>
      <xdr:colOff>542925</xdr:colOff>
      <xdr:row>203</xdr:row>
      <xdr:rowOff>24765</xdr:rowOff>
    </xdr:from>
    <xdr:to>
      <xdr:col>6</xdr:col>
      <xdr:colOff>1619115</xdr:colOff>
      <xdr:row>203</xdr:row>
      <xdr:rowOff>236220</xdr:rowOff>
    </xdr:to>
    <xdr:pic>
      <xdr:nvPicPr>
        <xdr:cNvPr id="57" name="Picture 56"/>
        <xdr:cNvPicPr>
          <a:picLocks noChangeAspect="1"/>
        </xdr:cNvPicPr>
      </xdr:nvPicPr>
      <xdr:blipFill>
        <a:blip r:embed="rId37"/>
        <a:stretch>
          <a:fillRect/>
        </a:stretch>
      </xdr:blipFill>
      <xdr:spPr>
        <a:xfrm>
          <a:off x="9048750" y="71422260"/>
          <a:ext cx="1075690" cy="211455"/>
        </a:xfrm>
        <a:prstGeom prst="rect">
          <a:avLst/>
        </a:prstGeom>
      </xdr:spPr>
    </xdr:pic>
    <xdr:clientData/>
  </xdr:twoCellAnchor>
  <xdr:twoCellAnchor editAs="oneCell">
    <xdr:from>
      <xdr:col>6</xdr:col>
      <xdr:colOff>445770</xdr:colOff>
      <xdr:row>204</xdr:row>
      <xdr:rowOff>15240</xdr:rowOff>
    </xdr:from>
    <xdr:to>
      <xdr:col>6</xdr:col>
      <xdr:colOff>1874341</xdr:colOff>
      <xdr:row>204</xdr:row>
      <xdr:rowOff>265044</xdr:rowOff>
    </xdr:to>
    <xdr:pic>
      <xdr:nvPicPr>
        <xdr:cNvPr id="58" name="Picture 57"/>
        <xdr:cNvPicPr>
          <a:picLocks noChangeAspect="1"/>
        </xdr:cNvPicPr>
      </xdr:nvPicPr>
      <xdr:blipFill>
        <a:blip r:embed="rId38"/>
        <a:stretch>
          <a:fillRect/>
        </a:stretch>
      </xdr:blipFill>
      <xdr:spPr>
        <a:xfrm>
          <a:off x="8951595" y="72003285"/>
          <a:ext cx="1428115" cy="249555"/>
        </a:xfrm>
        <a:prstGeom prst="rect">
          <a:avLst/>
        </a:prstGeom>
      </xdr:spPr>
    </xdr:pic>
    <xdr:clientData/>
  </xdr:twoCellAnchor>
  <xdr:twoCellAnchor editAs="oneCell">
    <xdr:from>
      <xdr:col>6</xdr:col>
      <xdr:colOff>594360</xdr:colOff>
      <xdr:row>209</xdr:row>
      <xdr:rowOff>11429</xdr:rowOff>
    </xdr:from>
    <xdr:to>
      <xdr:col>6</xdr:col>
      <xdr:colOff>1699122</xdr:colOff>
      <xdr:row>209</xdr:row>
      <xdr:rowOff>654326</xdr:rowOff>
    </xdr:to>
    <xdr:pic>
      <xdr:nvPicPr>
        <xdr:cNvPr id="59" name="Picture 58"/>
        <xdr:cNvPicPr>
          <a:picLocks noChangeAspect="1"/>
        </xdr:cNvPicPr>
      </xdr:nvPicPr>
      <xdr:blipFill>
        <a:blip r:embed="rId39"/>
        <a:stretch>
          <a:fillRect/>
        </a:stretch>
      </xdr:blipFill>
      <xdr:spPr>
        <a:xfrm>
          <a:off x="9100185" y="75770740"/>
          <a:ext cx="1104265" cy="643255"/>
        </a:xfrm>
        <a:prstGeom prst="rect">
          <a:avLst/>
        </a:prstGeom>
      </xdr:spPr>
    </xdr:pic>
    <xdr:clientData/>
  </xdr:twoCellAnchor>
  <xdr:twoCellAnchor editAs="oneCell">
    <xdr:from>
      <xdr:col>6</xdr:col>
      <xdr:colOff>579413</xdr:colOff>
      <xdr:row>210</xdr:row>
      <xdr:rowOff>140384</xdr:rowOff>
    </xdr:from>
    <xdr:to>
      <xdr:col>6</xdr:col>
      <xdr:colOff>1627032</xdr:colOff>
      <xdr:row>210</xdr:row>
      <xdr:rowOff>598578</xdr:rowOff>
    </xdr:to>
    <xdr:pic>
      <xdr:nvPicPr>
        <xdr:cNvPr id="60" name="Picture 59"/>
        <xdr:cNvPicPr>
          <a:picLocks noChangeAspect="1"/>
        </xdr:cNvPicPr>
      </xdr:nvPicPr>
      <xdr:blipFill>
        <a:blip r:embed="rId40"/>
        <a:stretch>
          <a:fillRect/>
        </a:stretch>
      </xdr:blipFill>
      <xdr:spPr>
        <a:xfrm>
          <a:off x="9084945" y="76605130"/>
          <a:ext cx="1047750" cy="457835"/>
        </a:xfrm>
        <a:prstGeom prst="rect">
          <a:avLst/>
        </a:prstGeom>
      </xdr:spPr>
    </xdr:pic>
    <xdr:clientData/>
  </xdr:twoCellAnchor>
  <xdr:twoCellAnchor editAs="oneCell">
    <xdr:from>
      <xdr:col>6</xdr:col>
      <xdr:colOff>443865</xdr:colOff>
      <xdr:row>212</xdr:row>
      <xdr:rowOff>224791</xdr:rowOff>
    </xdr:from>
    <xdr:to>
      <xdr:col>6</xdr:col>
      <xdr:colOff>1786722</xdr:colOff>
      <xdr:row>212</xdr:row>
      <xdr:rowOff>549137</xdr:rowOff>
    </xdr:to>
    <xdr:pic>
      <xdr:nvPicPr>
        <xdr:cNvPr id="61" name="Picture 60"/>
        <xdr:cNvPicPr>
          <a:picLocks noChangeAspect="1"/>
        </xdr:cNvPicPr>
      </xdr:nvPicPr>
      <xdr:blipFill>
        <a:blip r:embed="rId41"/>
        <a:stretch>
          <a:fillRect/>
        </a:stretch>
      </xdr:blipFill>
      <xdr:spPr>
        <a:xfrm>
          <a:off x="8949690" y="78699360"/>
          <a:ext cx="1342390" cy="323850"/>
        </a:xfrm>
        <a:prstGeom prst="rect">
          <a:avLst/>
        </a:prstGeom>
      </xdr:spPr>
    </xdr:pic>
    <xdr:clientData/>
  </xdr:twoCellAnchor>
  <xdr:twoCellAnchor editAs="oneCell">
    <xdr:from>
      <xdr:col>6</xdr:col>
      <xdr:colOff>344805</xdr:colOff>
      <xdr:row>213</xdr:row>
      <xdr:rowOff>282575</xdr:rowOff>
    </xdr:from>
    <xdr:to>
      <xdr:col>6</xdr:col>
      <xdr:colOff>1887662</xdr:colOff>
      <xdr:row>213</xdr:row>
      <xdr:rowOff>763514</xdr:rowOff>
    </xdr:to>
    <xdr:pic>
      <xdr:nvPicPr>
        <xdr:cNvPr id="62" name="Picture 61"/>
        <xdr:cNvPicPr>
          <a:picLocks noChangeAspect="1"/>
        </xdr:cNvPicPr>
      </xdr:nvPicPr>
      <xdr:blipFill>
        <a:blip r:embed="rId42"/>
        <a:stretch>
          <a:fillRect/>
        </a:stretch>
      </xdr:blipFill>
      <xdr:spPr>
        <a:xfrm>
          <a:off x="8850630" y="79471520"/>
          <a:ext cx="1542415" cy="480695"/>
        </a:xfrm>
        <a:prstGeom prst="rect">
          <a:avLst/>
        </a:prstGeom>
      </xdr:spPr>
    </xdr:pic>
    <xdr:clientData/>
  </xdr:twoCellAnchor>
  <xdr:twoCellAnchor editAs="oneCell">
    <xdr:from>
      <xdr:col>6</xdr:col>
      <xdr:colOff>390525</xdr:colOff>
      <xdr:row>215</xdr:row>
      <xdr:rowOff>32385</xdr:rowOff>
    </xdr:from>
    <xdr:to>
      <xdr:col>6</xdr:col>
      <xdr:colOff>1742906</xdr:colOff>
      <xdr:row>215</xdr:row>
      <xdr:rowOff>243840</xdr:rowOff>
    </xdr:to>
    <xdr:pic>
      <xdr:nvPicPr>
        <xdr:cNvPr id="63" name="Picture 62"/>
        <xdr:cNvPicPr>
          <a:picLocks noChangeAspect="1"/>
        </xdr:cNvPicPr>
      </xdr:nvPicPr>
      <xdr:blipFill>
        <a:blip r:embed="rId43"/>
        <a:stretch>
          <a:fillRect/>
        </a:stretch>
      </xdr:blipFill>
      <xdr:spPr>
        <a:xfrm>
          <a:off x="8896350" y="80659605"/>
          <a:ext cx="1351915" cy="211455"/>
        </a:xfrm>
        <a:prstGeom prst="rect">
          <a:avLst/>
        </a:prstGeom>
      </xdr:spPr>
    </xdr:pic>
    <xdr:clientData/>
  </xdr:twoCellAnchor>
  <xdr:twoCellAnchor editAs="oneCell">
    <xdr:from>
      <xdr:col>6</xdr:col>
      <xdr:colOff>453390</xdr:colOff>
      <xdr:row>223</xdr:row>
      <xdr:rowOff>28575</xdr:rowOff>
    </xdr:from>
    <xdr:to>
      <xdr:col>6</xdr:col>
      <xdr:colOff>1424819</xdr:colOff>
      <xdr:row>224</xdr:row>
      <xdr:rowOff>250727</xdr:rowOff>
    </xdr:to>
    <xdr:pic>
      <xdr:nvPicPr>
        <xdr:cNvPr id="71" name="Picture 70"/>
        <xdr:cNvPicPr>
          <a:picLocks noChangeAspect="1"/>
        </xdr:cNvPicPr>
      </xdr:nvPicPr>
      <xdr:blipFill>
        <a:blip r:embed="rId44"/>
        <a:stretch>
          <a:fillRect/>
        </a:stretch>
      </xdr:blipFill>
      <xdr:spPr>
        <a:xfrm>
          <a:off x="8959215" y="86199345"/>
          <a:ext cx="970915" cy="495935"/>
        </a:xfrm>
        <a:prstGeom prst="rect">
          <a:avLst/>
        </a:prstGeom>
      </xdr:spPr>
    </xdr:pic>
    <xdr:clientData/>
  </xdr:twoCellAnchor>
  <xdr:twoCellAnchor editAs="oneCell">
    <xdr:from>
      <xdr:col>6</xdr:col>
      <xdr:colOff>476250</xdr:colOff>
      <xdr:row>224</xdr:row>
      <xdr:rowOff>152401</xdr:rowOff>
    </xdr:from>
    <xdr:to>
      <xdr:col>6</xdr:col>
      <xdr:colOff>1600060</xdr:colOff>
      <xdr:row>224</xdr:row>
      <xdr:rowOff>377190</xdr:rowOff>
    </xdr:to>
    <xdr:pic>
      <xdr:nvPicPr>
        <xdr:cNvPr id="72" name="Picture 71"/>
        <xdr:cNvPicPr>
          <a:picLocks noChangeAspect="1"/>
        </xdr:cNvPicPr>
      </xdr:nvPicPr>
      <xdr:blipFill>
        <a:blip r:embed="rId45"/>
        <a:stretch>
          <a:fillRect/>
        </a:stretch>
      </xdr:blipFill>
      <xdr:spPr>
        <a:xfrm>
          <a:off x="8982075" y="86597490"/>
          <a:ext cx="1123315" cy="224790"/>
        </a:xfrm>
        <a:prstGeom prst="rect">
          <a:avLst/>
        </a:prstGeom>
      </xdr:spPr>
    </xdr:pic>
    <xdr:clientData/>
  </xdr:twoCellAnchor>
  <xdr:twoCellAnchor editAs="oneCell">
    <xdr:from>
      <xdr:col>6</xdr:col>
      <xdr:colOff>531495</xdr:colOff>
      <xdr:row>225</xdr:row>
      <xdr:rowOff>81916</xdr:rowOff>
    </xdr:from>
    <xdr:to>
      <xdr:col>6</xdr:col>
      <xdr:colOff>1360066</xdr:colOff>
      <xdr:row>225</xdr:row>
      <xdr:rowOff>310516</xdr:rowOff>
    </xdr:to>
    <xdr:pic>
      <xdr:nvPicPr>
        <xdr:cNvPr id="73" name="Picture 72"/>
        <xdr:cNvPicPr>
          <a:picLocks noChangeAspect="1"/>
        </xdr:cNvPicPr>
      </xdr:nvPicPr>
      <xdr:blipFill>
        <a:blip r:embed="rId46"/>
        <a:stretch>
          <a:fillRect/>
        </a:stretch>
      </xdr:blipFill>
      <xdr:spPr>
        <a:xfrm>
          <a:off x="9037320" y="86965155"/>
          <a:ext cx="828040" cy="228600"/>
        </a:xfrm>
        <a:prstGeom prst="rect">
          <a:avLst/>
        </a:prstGeom>
      </xdr:spPr>
    </xdr:pic>
    <xdr:clientData/>
  </xdr:twoCellAnchor>
  <xdr:twoCellAnchor editAs="oneCell">
    <xdr:from>
      <xdr:col>6</xdr:col>
      <xdr:colOff>541020</xdr:colOff>
      <xdr:row>226</xdr:row>
      <xdr:rowOff>139065</xdr:rowOff>
    </xdr:from>
    <xdr:to>
      <xdr:col>6</xdr:col>
      <xdr:colOff>1369591</xdr:colOff>
      <xdr:row>226</xdr:row>
      <xdr:rowOff>365760</xdr:rowOff>
    </xdr:to>
    <xdr:pic>
      <xdr:nvPicPr>
        <xdr:cNvPr id="74" name="Picture 73"/>
        <xdr:cNvPicPr>
          <a:picLocks noChangeAspect="1"/>
        </xdr:cNvPicPr>
      </xdr:nvPicPr>
      <xdr:blipFill>
        <a:blip r:embed="rId46"/>
        <a:stretch>
          <a:fillRect/>
        </a:stretch>
      </xdr:blipFill>
      <xdr:spPr>
        <a:xfrm>
          <a:off x="9046845" y="87441405"/>
          <a:ext cx="828040" cy="226695"/>
        </a:xfrm>
        <a:prstGeom prst="rect">
          <a:avLst/>
        </a:prstGeom>
      </xdr:spPr>
    </xdr:pic>
    <xdr:clientData/>
  </xdr:twoCellAnchor>
  <xdr:twoCellAnchor editAs="oneCell">
    <xdr:from>
      <xdr:col>6</xdr:col>
      <xdr:colOff>626745</xdr:colOff>
      <xdr:row>227</xdr:row>
      <xdr:rowOff>148590</xdr:rowOff>
    </xdr:from>
    <xdr:to>
      <xdr:col>6</xdr:col>
      <xdr:colOff>1331507</xdr:colOff>
      <xdr:row>227</xdr:row>
      <xdr:rowOff>382905</xdr:rowOff>
    </xdr:to>
    <xdr:pic>
      <xdr:nvPicPr>
        <xdr:cNvPr id="75" name="Picture 74"/>
        <xdr:cNvPicPr>
          <a:picLocks noChangeAspect="1"/>
        </xdr:cNvPicPr>
      </xdr:nvPicPr>
      <xdr:blipFill>
        <a:blip r:embed="rId47"/>
        <a:stretch>
          <a:fillRect/>
        </a:stretch>
      </xdr:blipFill>
      <xdr:spPr>
        <a:xfrm>
          <a:off x="9132570" y="87955755"/>
          <a:ext cx="704215" cy="234315"/>
        </a:xfrm>
        <a:prstGeom prst="rect">
          <a:avLst/>
        </a:prstGeom>
      </xdr:spPr>
    </xdr:pic>
    <xdr:clientData/>
  </xdr:twoCellAnchor>
  <xdr:twoCellAnchor editAs="oneCell">
    <xdr:from>
      <xdr:col>6</xdr:col>
      <xdr:colOff>407670</xdr:colOff>
      <xdr:row>228</xdr:row>
      <xdr:rowOff>97155</xdr:rowOff>
    </xdr:from>
    <xdr:to>
      <xdr:col>6</xdr:col>
      <xdr:colOff>1712432</xdr:colOff>
      <xdr:row>228</xdr:row>
      <xdr:rowOff>448918</xdr:rowOff>
    </xdr:to>
    <xdr:pic>
      <xdr:nvPicPr>
        <xdr:cNvPr id="76" name="Picture 75"/>
        <xdr:cNvPicPr>
          <a:picLocks noChangeAspect="1"/>
        </xdr:cNvPicPr>
      </xdr:nvPicPr>
      <xdr:blipFill>
        <a:blip r:embed="rId48"/>
        <a:stretch>
          <a:fillRect/>
        </a:stretch>
      </xdr:blipFill>
      <xdr:spPr>
        <a:xfrm>
          <a:off x="8913495" y="88342470"/>
          <a:ext cx="1304290" cy="351155"/>
        </a:xfrm>
        <a:prstGeom prst="rect">
          <a:avLst/>
        </a:prstGeom>
      </xdr:spPr>
    </xdr:pic>
    <xdr:clientData/>
  </xdr:twoCellAnchor>
  <xdr:twoCellAnchor editAs="oneCell">
    <xdr:from>
      <xdr:col>6</xdr:col>
      <xdr:colOff>424815</xdr:colOff>
      <xdr:row>230</xdr:row>
      <xdr:rowOff>139065</xdr:rowOff>
    </xdr:from>
    <xdr:to>
      <xdr:col>6</xdr:col>
      <xdr:colOff>1615291</xdr:colOff>
      <xdr:row>230</xdr:row>
      <xdr:rowOff>363855</xdr:rowOff>
    </xdr:to>
    <xdr:pic>
      <xdr:nvPicPr>
        <xdr:cNvPr id="77" name="Picture 76"/>
        <xdr:cNvPicPr>
          <a:picLocks noChangeAspect="1"/>
        </xdr:cNvPicPr>
      </xdr:nvPicPr>
      <xdr:blipFill>
        <a:blip r:embed="rId49"/>
        <a:stretch>
          <a:fillRect/>
        </a:stretch>
      </xdr:blipFill>
      <xdr:spPr>
        <a:xfrm>
          <a:off x="8930640" y="89384505"/>
          <a:ext cx="1189990" cy="224790"/>
        </a:xfrm>
        <a:prstGeom prst="rect">
          <a:avLst/>
        </a:prstGeom>
      </xdr:spPr>
    </xdr:pic>
    <xdr:clientData/>
  </xdr:twoCellAnchor>
  <xdr:twoCellAnchor editAs="oneCell">
    <xdr:from>
      <xdr:col>6</xdr:col>
      <xdr:colOff>584835</xdr:colOff>
      <xdr:row>231</xdr:row>
      <xdr:rowOff>24765</xdr:rowOff>
    </xdr:from>
    <xdr:to>
      <xdr:col>6</xdr:col>
      <xdr:colOff>1394359</xdr:colOff>
      <xdr:row>231</xdr:row>
      <xdr:rowOff>245745</xdr:rowOff>
    </xdr:to>
    <xdr:pic>
      <xdr:nvPicPr>
        <xdr:cNvPr id="78" name="Picture 77"/>
        <xdr:cNvPicPr>
          <a:picLocks noChangeAspect="1"/>
        </xdr:cNvPicPr>
      </xdr:nvPicPr>
      <xdr:blipFill>
        <a:blip r:embed="rId50"/>
        <a:stretch>
          <a:fillRect/>
        </a:stretch>
      </xdr:blipFill>
      <xdr:spPr>
        <a:xfrm>
          <a:off x="9090660" y="89717880"/>
          <a:ext cx="808990" cy="220980"/>
        </a:xfrm>
        <a:prstGeom prst="rect">
          <a:avLst/>
        </a:prstGeom>
      </xdr:spPr>
    </xdr:pic>
    <xdr:clientData/>
  </xdr:twoCellAnchor>
  <xdr:twoCellAnchor editAs="oneCell">
    <xdr:from>
      <xdr:col>6</xdr:col>
      <xdr:colOff>520065</xdr:colOff>
      <xdr:row>232</xdr:row>
      <xdr:rowOff>257175</xdr:rowOff>
    </xdr:from>
    <xdr:to>
      <xdr:col>6</xdr:col>
      <xdr:colOff>1329589</xdr:colOff>
      <xdr:row>232</xdr:row>
      <xdr:rowOff>464820</xdr:rowOff>
    </xdr:to>
    <xdr:pic>
      <xdr:nvPicPr>
        <xdr:cNvPr id="79" name="Picture 78"/>
        <xdr:cNvPicPr>
          <a:picLocks noChangeAspect="1"/>
        </xdr:cNvPicPr>
      </xdr:nvPicPr>
      <xdr:blipFill>
        <a:blip r:embed="rId51"/>
        <a:stretch>
          <a:fillRect/>
        </a:stretch>
      </xdr:blipFill>
      <xdr:spPr>
        <a:xfrm>
          <a:off x="9025890" y="90224610"/>
          <a:ext cx="808990" cy="207645"/>
        </a:xfrm>
        <a:prstGeom prst="rect">
          <a:avLst/>
        </a:prstGeom>
      </xdr:spPr>
    </xdr:pic>
    <xdr:clientData/>
  </xdr:twoCellAnchor>
  <xdr:twoCellAnchor editAs="oneCell">
    <xdr:from>
      <xdr:col>6</xdr:col>
      <xdr:colOff>687705</xdr:colOff>
      <xdr:row>234</xdr:row>
      <xdr:rowOff>211455</xdr:rowOff>
    </xdr:from>
    <xdr:to>
      <xdr:col>6</xdr:col>
      <xdr:colOff>1440086</xdr:colOff>
      <xdr:row>236</xdr:row>
      <xdr:rowOff>152337</xdr:rowOff>
    </xdr:to>
    <xdr:pic>
      <xdr:nvPicPr>
        <xdr:cNvPr id="80" name="Picture 79"/>
        <xdr:cNvPicPr>
          <a:picLocks noChangeAspect="1"/>
        </xdr:cNvPicPr>
      </xdr:nvPicPr>
      <xdr:blipFill>
        <a:blip r:embed="rId52"/>
        <a:stretch>
          <a:fillRect/>
        </a:stretch>
      </xdr:blipFill>
      <xdr:spPr>
        <a:xfrm>
          <a:off x="9193530" y="91158060"/>
          <a:ext cx="751840" cy="488950"/>
        </a:xfrm>
        <a:prstGeom prst="rect">
          <a:avLst/>
        </a:prstGeom>
      </xdr:spPr>
    </xdr:pic>
    <xdr:clientData/>
  </xdr:twoCellAnchor>
  <xdr:twoCellAnchor editAs="oneCell">
    <xdr:from>
      <xdr:col>6</xdr:col>
      <xdr:colOff>508635</xdr:colOff>
      <xdr:row>243</xdr:row>
      <xdr:rowOff>30480</xdr:rowOff>
    </xdr:from>
    <xdr:to>
      <xdr:col>6</xdr:col>
      <xdr:colOff>1251492</xdr:colOff>
      <xdr:row>243</xdr:row>
      <xdr:rowOff>236220</xdr:rowOff>
    </xdr:to>
    <xdr:pic>
      <xdr:nvPicPr>
        <xdr:cNvPr id="81" name="Picture 80"/>
        <xdr:cNvPicPr>
          <a:picLocks noChangeAspect="1"/>
        </xdr:cNvPicPr>
      </xdr:nvPicPr>
      <xdr:blipFill>
        <a:blip r:embed="rId53"/>
        <a:stretch>
          <a:fillRect/>
        </a:stretch>
      </xdr:blipFill>
      <xdr:spPr>
        <a:xfrm>
          <a:off x="9014460" y="93445965"/>
          <a:ext cx="742315" cy="205740"/>
        </a:xfrm>
        <a:prstGeom prst="rect">
          <a:avLst/>
        </a:prstGeom>
      </xdr:spPr>
    </xdr:pic>
    <xdr:clientData/>
  </xdr:twoCellAnchor>
  <xdr:twoCellAnchor editAs="oneCell">
    <xdr:from>
      <xdr:col>6</xdr:col>
      <xdr:colOff>666750</xdr:colOff>
      <xdr:row>244</xdr:row>
      <xdr:rowOff>51435</xdr:rowOff>
    </xdr:from>
    <xdr:to>
      <xdr:col>6</xdr:col>
      <xdr:colOff>1361988</xdr:colOff>
      <xdr:row>245</xdr:row>
      <xdr:rowOff>177101</xdr:rowOff>
    </xdr:to>
    <xdr:pic>
      <xdr:nvPicPr>
        <xdr:cNvPr id="82" name="Picture 81"/>
        <xdr:cNvPicPr>
          <a:picLocks noChangeAspect="1"/>
        </xdr:cNvPicPr>
      </xdr:nvPicPr>
      <xdr:blipFill>
        <a:blip r:embed="rId54"/>
        <a:stretch>
          <a:fillRect/>
        </a:stretch>
      </xdr:blipFill>
      <xdr:spPr>
        <a:xfrm>
          <a:off x="9172575" y="93741240"/>
          <a:ext cx="694690" cy="496570"/>
        </a:xfrm>
        <a:prstGeom prst="rect">
          <a:avLst/>
        </a:prstGeom>
      </xdr:spPr>
    </xdr:pic>
    <xdr:clientData/>
  </xdr:twoCellAnchor>
  <xdr:twoCellAnchor editAs="oneCell">
    <xdr:from>
      <xdr:col>6</xdr:col>
      <xdr:colOff>577215</xdr:colOff>
      <xdr:row>247</xdr:row>
      <xdr:rowOff>106680</xdr:rowOff>
    </xdr:from>
    <xdr:to>
      <xdr:col>6</xdr:col>
      <xdr:colOff>1367691</xdr:colOff>
      <xdr:row>249</xdr:row>
      <xdr:rowOff>51372</xdr:rowOff>
    </xdr:to>
    <xdr:pic>
      <xdr:nvPicPr>
        <xdr:cNvPr id="83" name="Picture 82"/>
        <xdr:cNvPicPr>
          <a:picLocks noChangeAspect="1"/>
        </xdr:cNvPicPr>
      </xdr:nvPicPr>
      <xdr:blipFill>
        <a:blip r:embed="rId55"/>
        <a:stretch>
          <a:fillRect/>
        </a:stretch>
      </xdr:blipFill>
      <xdr:spPr>
        <a:xfrm>
          <a:off x="9083040" y="94947105"/>
          <a:ext cx="789940" cy="492760"/>
        </a:xfrm>
        <a:prstGeom prst="rect">
          <a:avLst/>
        </a:prstGeom>
      </xdr:spPr>
    </xdr:pic>
    <xdr:clientData/>
  </xdr:twoCellAnchor>
  <xdr:twoCellAnchor editAs="oneCell">
    <xdr:from>
      <xdr:col>6</xdr:col>
      <xdr:colOff>529590</xdr:colOff>
      <xdr:row>250</xdr:row>
      <xdr:rowOff>20955</xdr:rowOff>
    </xdr:from>
    <xdr:to>
      <xdr:col>6</xdr:col>
      <xdr:colOff>1348638</xdr:colOff>
      <xdr:row>251</xdr:row>
      <xdr:rowOff>238062</xdr:rowOff>
    </xdr:to>
    <xdr:pic>
      <xdr:nvPicPr>
        <xdr:cNvPr id="84" name="Picture 83"/>
        <xdr:cNvPicPr>
          <a:picLocks noChangeAspect="1"/>
        </xdr:cNvPicPr>
      </xdr:nvPicPr>
      <xdr:blipFill>
        <a:blip r:embed="rId56"/>
        <a:stretch>
          <a:fillRect/>
        </a:stretch>
      </xdr:blipFill>
      <xdr:spPr>
        <a:xfrm>
          <a:off x="9035415" y="95684340"/>
          <a:ext cx="818515" cy="490855"/>
        </a:xfrm>
        <a:prstGeom prst="rect">
          <a:avLst/>
        </a:prstGeom>
      </xdr:spPr>
    </xdr:pic>
    <xdr:clientData/>
  </xdr:twoCellAnchor>
  <xdr:twoCellAnchor editAs="oneCell">
    <xdr:from>
      <xdr:col>6</xdr:col>
      <xdr:colOff>1259205</xdr:colOff>
      <xdr:row>253</xdr:row>
      <xdr:rowOff>259080</xdr:rowOff>
    </xdr:from>
    <xdr:to>
      <xdr:col>6</xdr:col>
      <xdr:colOff>2268729</xdr:colOff>
      <xdr:row>255</xdr:row>
      <xdr:rowOff>209485</xdr:rowOff>
    </xdr:to>
    <xdr:pic>
      <xdr:nvPicPr>
        <xdr:cNvPr id="85" name="Picture 84"/>
        <xdr:cNvPicPr>
          <a:picLocks noChangeAspect="1"/>
        </xdr:cNvPicPr>
      </xdr:nvPicPr>
      <xdr:blipFill>
        <a:blip r:embed="rId57"/>
        <a:stretch>
          <a:fillRect/>
        </a:stretch>
      </xdr:blipFill>
      <xdr:spPr>
        <a:xfrm>
          <a:off x="9765030" y="96745425"/>
          <a:ext cx="1009015" cy="498475"/>
        </a:xfrm>
        <a:prstGeom prst="rect">
          <a:avLst/>
        </a:prstGeom>
      </xdr:spPr>
    </xdr:pic>
    <xdr:clientData/>
  </xdr:twoCellAnchor>
  <xdr:twoCellAnchor editAs="oneCell">
    <xdr:from>
      <xdr:col>6</xdr:col>
      <xdr:colOff>455295</xdr:colOff>
      <xdr:row>258</xdr:row>
      <xdr:rowOff>78105</xdr:rowOff>
    </xdr:from>
    <xdr:to>
      <xdr:col>6</xdr:col>
      <xdr:colOff>1712438</xdr:colOff>
      <xdr:row>258</xdr:row>
      <xdr:rowOff>283845</xdr:rowOff>
    </xdr:to>
    <xdr:pic>
      <xdr:nvPicPr>
        <xdr:cNvPr id="87" name="Picture 86"/>
        <xdr:cNvPicPr>
          <a:picLocks noChangeAspect="1"/>
        </xdr:cNvPicPr>
      </xdr:nvPicPr>
      <xdr:blipFill>
        <a:blip r:embed="rId58"/>
        <a:stretch>
          <a:fillRect/>
        </a:stretch>
      </xdr:blipFill>
      <xdr:spPr>
        <a:xfrm>
          <a:off x="8961120" y="97936050"/>
          <a:ext cx="1256665" cy="205740"/>
        </a:xfrm>
        <a:prstGeom prst="rect">
          <a:avLst/>
        </a:prstGeom>
      </xdr:spPr>
    </xdr:pic>
    <xdr:clientData/>
  </xdr:twoCellAnchor>
  <xdr:twoCellAnchor editAs="oneCell">
    <xdr:from>
      <xdr:col>6</xdr:col>
      <xdr:colOff>733425</xdr:colOff>
      <xdr:row>259</xdr:row>
      <xdr:rowOff>20955</xdr:rowOff>
    </xdr:from>
    <xdr:to>
      <xdr:col>6</xdr:col>
      <xdr:colOff>1428663</xdr:colOff>
      <xdr:row>259</xdr:row>
      <xdr:rowOff>232410</xdr:rowOff>
    </xdr:to>
    <xdr:pic>
      <xdr:nvPicPr>
        <xdr:cNvPr id="88" name="Picture 87"/>
        <xdr:cNvPicPr>
          <a:picLocks noChangeAspect="1"/>
        </xdr:cNvPicPr>
      </xdr:nvPicPr>
      <xdr:blipFill>
        <a:blip r:embed="rId59"/>
        <a:stretch>
          <a:fillRect/>
        </a:stretch>
      </xdr:blipFill>
      <xdr:spPr>
        <a:xfrm>
          <a:off x="9239250" y="98298000"/>
          <a:ext cx="694690" cy="211455"/>
        </a:xfrm>
        <a:prstGeom prst="rect">
          <a:avLst/>
        </a:prstGeom>
      </xdr:spPr>
    </xdr:pic>
    <xdr:clientData/>
  </xdr:twoCellAnchor>
  <xdr:twoCellAnchor editAs="oneCell">
    <xdr:from>
      <xdr:col>6</xdr:col>
      <xdr:colOff>710565</xdr:colOff>
      <xdr:row>260</xdr:row>
      <xdr:rowOff>24765</xdr:rowOff>
    </xdr:from>
    <xdr:to>
      <xdr:col>6</xdr:col>
      <xdr:colOff>1453422</xdr:colOff>
      <xdr:row>260</xdr:row>
      <xdr:rowOff>249555</xdr:rowOff>
    </xdr:to>
    <xdr:pic>
      <xdr:nvPicPr>
        <xdr:cNvPr id="89" name="Picture 88"/>
        <xdr:cNvPicPr>
          <a:picLocks noChangeAspect="1"/>
        </xdr:cNvPicPr>
      </xdr:nvPicPr>
      <xdr:blipFill>
        <a:blip r:embed="rId60"/>
        <a:stretch>
          <a:fillRect/>
        </a:stretch>
      </xdr:blipFill>
      <xdr:spPr>
        <a:xfrm>
          <a:off x="9216390" y="98576130"/>
          <a:ext cx="742315" cy="224790"/>
        </a:xfrm>
        <a:prstGeom prst="rect">
          <a:avLst/>
        </a:prstGeom>
      </xdr:spPr>
    </xdr:pic>
    <xdr:clientData/>
  </xdr:twoCellAnchor>
  <xdr:twoCellAnchor editAs="oneCell">
    <xdr:from>
      <xdr:col>6</xdr:col>
      <xdr:colOff>689610</xdr:colOff>
      <xdr:row>261</xdr:row>
      <xdr:rowOff>49530</xdr:rowOff>
    </xdr:from>
    <xdr:to>
      <xdr:col>6</xdr:col>
      <xdr:colOff>1441991</xdr:colOff>
      <xdr:row>261</xdr:row>
      <xdr:rowOff>245745</xdr:rowOff>
    </xdr:to>
    <xdr:pic>
      <xdr:nvPicPr>
        <xdr:cNvPr id="90" name="Picture 89"/>
        <xdr:cNvPicPr>
          <a:picLocks noChangeAspect="1"/>
        </xdr:cNvPicPr>
      </xdr:nvPicPr>
      <xdr:blipFill>
        <a:blip r:embed="rId61"/>
        <a:stretch>
          <a:fillRect/>
        </a:stretch>
      </xdr:blipFill>
      <xdr:spPr>
        <a:xfrm>
          <a:off x="9195435" y="98875215"/>
          <a:ext cx="751840" cy="196215"/>
        </a:xfrm>
        <a:prstGeom prst="rect">
          <a:avLst/>
        </a:prstGeom>
      </xdr:spPr>
    </xdr:pic>
    <xdr:clientData/>
  </xdr:twoCellAnchor>
  <xdr:twoCellAnchor editAs="oneCell">
    <xdr:from>
      <xdr:col>6</xdr:col>
      <xdr:colOff>422910</xdr:colOff>
      <xdr:row>262</xdr:row>
      <xdr:rowOff>135255</xdr:rowOff>
    </xdr:from>
    <xdr:to>
      <xdr:col>6</xdr:col>
      <xdr:colOff>1356243</xdr:colOff>
      <xdr:row>262</xdr:row>
      <xdr:rowOff>628650</xdr:rowOff>
    </xdr:to>
    <xdr:pic>
      <xdr:nvPicPr>
        <xdr:cNvPr id="91" name="Picture 90"/>
        <xdr:cNvPicPr>
          <a:picLocks noChangeAspect="1"/>
        </xdr:cNvPicPr>
      </xdr:nvPicPr>
      <xdr:blipFill>
        <a:blip r:embed="rId62"/>
        <a:stretch>
          <a:fillRect/>
        </a:stretch>
      </xdr:blipFill>
      <xdr:spPr>
        <a:xfrm>
          <a:off x="8928735" y="99235260"/>
          <a:ext cx="932815" cy="493395"/>
        </a:xfrm>
        <a:prstGeom prst="rect">
          <a:avLst/>
        </a:prstGeom>
      </xdr:spPr>
    </xdr:pic>
    <xdr:clientData/>
  </xdr:twoCellAnchor>
  <xdr:twoCellAnchor editAs="oneCell">
    <xdr:from>
      <xdr:col>6</xdr:col>
      <xdr:colOff>339090</xdr:colOff>
      <xdr:row>263</xdr:row>
      <xdr:rowOff>45720</xdr:rowOff>
    </xdr:from>
    <xdr:to>
      <xdr:col>6</xdr:col>
      <xdr:colOff>1567661</xdr:colOff>
      <xdr:row>263</xdr:row>
      <xdr:rowOff>428625</xdr:rowOff>
    </xdr:to>
    <xdr:pic>
      <xdr:nvPicPr>
        <xdr:cNvPr id="45" name="Picture 44"/>
        <xdr:cNvPicPr>
          <a:picLocks noChangeAspect="1"/>
        </xdr:cNvPicPr>
      </xdr:nvPicPr>
      <xdr:blipFill>
        <a:blip r:embed="rId63"/>
        <a:stretch>
          <a:fillRect/>
        </a:stretch>
      </xdr:blipFill>
      <xdr:spPr>
        <a:xfrm>
          <a:off x="8844915" y="99841050"/>
          <a:ext cx="1228090" cy="382905"/>
        </a:xfrm>
        <a:prstGeom prst="rect">
          <a:avLst/>
        </a:prstGeom>
      </xdr:spPr>
    </xdr:pic>
    <xdr:clientData/>
  </xdr:twoCellAnchor>
  <xdr:twoCellAnchor editAs="oneCell">
    <xdr:from>
      <xdr:col>6</xdr:col>
      <xdr:colOff>649605</xdr:colOff>
      <xdr:row>264</xdr:row>
      <xdr:rowOff>5715</xdr:rowOff>
    </xdr:from>
    <xdr:to>
      <xdr:col>6</xdr:col>
      <xdr:colOff>1392462</xdr:colOff>
      <xdr:row>264</xdr:row>
      <xdr:rowOff>236220</xdr:rowOff>
    </xdr:to>
    <xdr:pic>
      <xdr:nvPicPr>
        <xdr:cNvPr id="86" name="Picture 85"/>
        <xdr:cNvPicPr>
          <a:picLocks noChangeAspect="1"/>
        </xdr:cNvPicPr>
      </xdr:nvPicPr>
      <xdr:blipFill>
        <a:blip r:embed="rId64"/>
        <a:stretch>
          <a:fillRect/>
        </a:stretch>
      </xdr:blipFill>
      <xdr:spPr>
        <a:xfrm>
          <a:off x="9155430" y="100334445"/>
          <a:ext cx="742315" cy="230505"/>
        </a:xfrm>
        <a:prstGeom prst="rect">
          <a:avLst/>
        </a:prstGeom>
      </xdr:spPr>
    </xdr:pic>
    <xdr:clientData/>
  </xdr:twoCellAnchor>
  <xdr:twoCellAnchor editAs="oneCell">
    <xdr:from>
      <xdr:col>6</xdr:col>
      <xdr:colOff>609600</xdr:colOff>
      <xdr:row>265</xdr:row>
      <xdr:rowOff>350521</xdr:rowOff>
    </xdr:from>
    <xdr:to>
      <xdr:col>6</xdr:col>
      <xdr:colOff>1438171</xdr:colOff>
      <xdr:row>266</xdr:row>
      <xdr:rowOff>238125</xdr:rowOff>
    </xdr:to>
    <xdr:pic>
      <xdr:nvPicPr>
        <xdr:cNvPr id="92" name="Picture 91"/>
        <xdr:cNvPicPr>
          <a:picLocks noChangeAspect="1"/>
        </xdr:cNvPicPr>
      </xdr:nvPicPr>
      <xdr:blipFill>
        <a:blip r:embed="rId65"/>
        <a:stretch>
          <a:fillRect/>
        </a:stretch>
      </xdr:blipFill>
      <xdr:spPr>
        <a:xfrm>
          <a:off x="9115425" y="100953570"/>
          <a:ext cx="828040" cy="459105"/>
        </a:xfrm>
        <a:prstGeom prst="rect">
          <a:avLst/>
        </a:prstGeom>
      </xdr:spPr>
    </xdr:pic>
    <xdr:clientData/>
  </xdr:twoCellAnchor>
  <xdr:twoCellAnchor editAs="oneCell">
    <xdr:from>
      <xdr:col>6</xdr:col>
      <xdr:colOff>600075</xdr:colOff>
      <xdr:row>267</xdr:row>
      <xdr:rowOff>13335</xdr:rowOff>
    </xdr:from>
    <xdr:to>
      <xdr:col>6</xdr:col>
      <xdr:colOff>1390551</xdr:colOff>
      <xdr:row>267</xdr:row>
      <xdr:rowOff>514350</xdr:rowOff>
    </xdr:to>
    <xdr:pic>
      <xdr:nvPicPr>
        <xdr:cNvPr id="93" name="Picture 92"/>
        <xdr:cNvPicPr>
          <a:picLocks noChangeAspect="1"/>
        </xdr:cNvPicPr>
      </xdr:nvPicPr>
      <xdr:blipFill>
        <a:blip r:embed="rId66"/>
        <a:stretch>
          <a:fillRect/>
        </a:stretch>
      </xdr:blipFill>
      <xdr:spPr>
        <a:xfrm>
          <a:off x="9105900" y="101654610"/>
          <a:ext cx="789940" cy="501015"/>
        </a:xfrm>
        <a:prstGeom prst="rect">
          <a:avLst/>
        </a:prstGeom>
      </xdr:spPr>
    </xdr:pic>
    <xdr:clientData/>
  </xdr:twoCellAnchor>
  <xdr:twoCellAnchor editAs="oneCell">
    <xdr:from>
      <xdr:col>6</xdr:col>
      <xdr:colOff>611505</xdr:colOff>
      <xdr:row>268</xdr:row>
      <xdr:rowOff>123825</xdr:rowOff>
    </xdr:from>
    <xdr:to>
      <xdr:col>6</xdr:col>
      <xdr:colOff>1382934</xdr:colOff>
      <xdr:row>268</xdr:row>
      <xdr:rowOff>685800</xdr:rowOff>
    </xdr:to>
    <xdr:pic>
      <xdr:nvPicPr>
        <xdr:cNvPr id="94" name="Picture 93"/>
        <xdr:cNvPicPr>
          <a:picLocks noChangeAspect="1"/>
        </xdr:cNvPicPr>
      </xdr:nvPicPr>
      <xdr:blipFill>
        <a:blip r:embed="rId67"/>
        <a:stretch>
          <a:fillRect/>
        </a:stretch>
      </xdr:blipFill>
      <xdr:spPr>
        <a:xfrm>
          <a:off x="9117330" y="102393750"/>
          <a:ext cx="770890" cy="561975"/>
        </a:xfrm>
        <a:prstGeom prst="rect">
          <a:avLst/>
        </a:prstGeom>
      </xdr:spPr>
    </xdr:pic>
    <xdr:clientData/>
  </xdr:twoCellAnchor>
  <xdr:twoCellAnchor editAs="oneCell">
    <xdr:from>
      <xdr:col>6</xdr:col>
      <xdr:colOff>413385</xdr:colOff>
      <xdr:row>269</xdr:row>
      <xdr:rowOff>146685</xdr:rowOff>
    </xdr:from>
    <xdr:to>
      <xdr:col>6</xdr:col>
      <xdr:colOff>1641956</xdr:colOff>
      <xdr:row>275</xdr:row>
      <xdr:rowOff>123706</xdr:rowOff>
    </xdr:to>
    <xdr:pic>
      <xdr:nvPicPr>
        <xdr:cNvPr id="95" name="Picture 94"/>
        <xdr:cNvPicPr>
          <a:picLocks noChangeAspect="1"/>
        </xdr:cNvPicPr>
      </xdr:nvPicPr>
      <xdr:blipFill>
        <a:blip r:embed="rId68"/>
        <a:stretch>
          <a:fillRect/>
        </a:stretch>
      </xdr:blipFill>
      <xdr:spPr>
        <a:xfrm>
          <a:off x="8919210" y="103216710"/>
          <a:ext cx="1228090" cy="890905"/>
        </a:xfrm>
        <a:prstGeom prst="rect">
          <a:avLst/>
        </a:prstGeom>
      </xdr:spPr>
    </xdr:pic>
    <xdr:clientData/>
  </xdr:twoCellAnchor>
  <xdr:twoCellAnchor editAs="oneCell">
    <xdr:from>
      <xdr:col>6</xdr:col>
      <xdr:colOff>588645</xdr:colOff>
      <xdr:row>278</xdr:row>
      <xdr:rowOff>118111</xdr:rowOff>
    </xdr:from>
    <xdr:to>
      <xdr:col>6</xdr:col>
      <xdr:colOff>1388645</xdr:colOff>
      <xdr:row>278</xdr:row>
      <xdr:rowOff>764930</xdr:rowOff>
    </xdr:to>
    <xdr:pic>
      <xdr:nvPicPr>
        <xdr:cNvPr id="96" name="Picture 95"/>
        <xdr:cNvPicPr>
          <a:picLocks noChangeAspect="1"/>
        </xdr:cNvPicPr>
      </xdr:nvPicPr>
      <xdr:blipFill>
        <a:blip r:embed="rId69"/>
        <a:stretch>
          <a:fillRect/>
        </a:stretch>
      </xdr:blipFill>
      <xdr:spPr>
        <a:xfrm>
          <a:off x="9094470" y="104883585"/>
          <a:ext cx="799465" cy="646430"/>
        </a:xfrm>
        <a:prstGeom prst="rect">
          <a:avLst/>
        </a:prstGeom>
      </xdr:spPr>
    </xdr:pic>
    <xdr:clientData/>
  </xdr:twoCellAnchor>
  <xdr:twoCellAnchor editAs="oneCell">
    <xdr:from>
      <xdr:col>6</xdr:col>
      <xdr:colOff>809772</xdr:colOff>
      <xdr:row>279</xdr:row>
      <xdr:rowOff>85768</xdr:rowOff>
    </xdr:from>
    <xdr:to>
      <xdr:col>6</xdr:col>
      <xdr:colOff>1343025</xdr:colOff>
      <xdr:row>283</xdr:row>
      <xdr:rowOff>32428</xdr:rowOff>
    </xdr:to>
    <xdr:pic>
      <xdr:nvPicPr>
        <xdr:cNvPr id="97" name="Picture 96"/>
        <xdr:cNvPicPr>
          <a:picLocks noChangeAspect="1"/>
        </xdr:cNvPicPr>
      </xdr:nvPicPr>
      <xdr:blipFill>
        <a:blip r:embed="rId70"/>
        <a:stretch>
          <a:fillRect/>
        </a:stretch>
      </xdr:blipFill>
      <xdr:spPr>
        <a:xfrm>
          <a:off x="9315450" y="105794175"/>
          <a:ext cx="533400" cy="556260"/>
        </a:xfrm>
        <a:prstGeom prst="rect">
          <a:avLst/>
        </a:prstGeom>
      </xdr:spPr>
    </xdr:pic>
    <xdr:clientData/>
  </xdr:twoCellAnchor>
  <xdr:twoCellAnchor editAs="oneCell">
    <xdr:from>
      <xdr:col>6</xdr:col>
      <xdr:colOff>408403</xdr:colOff>
      <xdr:row>285</xdr:row>
      <xdr:rowOff>110490</xdr:rowOff>
    </xdr:from>
    <xdr:to>
      <xdr:col>6</xdr:col>
      <xdr:colOff>1894117</xdr:colOff>
      <xdr:row>287</xdr:row>
      <xdr:rowOff>190419</xdr:rowOff>
    </xdr:to>
    <xdr:pic>
      <xdr:nvPicPr>
        <xdr:cNvPr id="98" name="Picture 97"/>
        <xdr:cNvPicPr>
          <a:picLocks noChangeAspect="1"/>
        </xdr:cNvPicPr>
      </xdr:nvPicPr>
      <xdr:blipFill>
        <a:blip r:embed="rId71"/>
        <a:stretch>
          <a:fillRect/>
        </a:stretch>
      </xdr:blipFill>
      <xdr:spPr>
        <a:xfrm>
          <a:off x="8914130" y="107457240"/>
          <a:ext cx="1485265" cy="628015"/>
        </a:xfrm>
        <a:prstGeom prst="rect">
          <a:avLst/>
        </a:prstGeom>
      </xdr:spPr>
    </xdr:pic>
    <xdr:clientData/>
  </xdr:twoCellAnchor>
  <xdr:twoCellAnchor editAs="oneCell">
    <xdr:from>
      <xdr:col>6</xdr:col>
      <xdr:colOff>710565</xdr:colOff>
      <xdr:row>288</xdr:row>
      <xdr:rowOff>38101</xdr:rowOff>
    </xdr:from>
    <xdr:to>
      <xdr:col>6</xdr:col>
      <xdr:colOff>1396279</xdr:colOff>
      <xdr:row>288</xdr:row>
      <xdr:rowOff>243840</xdr:rowOff>
    </xdr:to>
    <xdr:pic>
      <xdr:nvPicPr>
        <xdr:cNvPr id="99" name="Picture 98"/>
        <xdr:cNvPicPr>
          <a:picLocks noChangeAspect="1"/>
        </xdr:cNvPicPr>
      </xdr:nvPicPr>
      <xdr:blipFill>
        <a:blip r:embed="rId72"/>
        <a:stretch>
          <a:fillRect/>
        </a:stretch>
      </xdr:blipFill>
      <xdr:spPr>
        <a:xfrm>
          <a:off x="9216390" y="108207810"/>
          <a:ext cx="685165" cy="205740"/>
        </a:xfrm>
        <a:prstGeom prst="rect">
          <a:avLst/>
        </a:prstGeom>
      </xdr:spPr>
    </xdr:pic>
    <xdr:clientData/>
  </xdr:twoCellAnchor>
  <xdr:twoCellAnchor editAs="oneCell">
    <xdr:from>
      <xdr:col>6</xdr:col>
      <xdr:colOff>779145</xdr:colOff>
      <xdr:row>289</xdr:row>
      <xdr:rowOff>1905</xdr:rowOff>
    </xdr:from>
    <xdr:to>
      <xdr:col>6</xdr:col>
      <xdr:colOff>1302955</xdr:colOff>
      <xdr:row>289</xdr:row>
      <xdr:rowOff>220953</xdr:rowOff>
    </xdr:to>
    <xdr:pic>
      <xdr:nvPicPr>
        <xdr:cNvPr id="100" name="Picture 99"/>
        <xdr:cNvPicPr>
          <a:picLocks noChangeAspect="1"/>
        </xdr:cNvPicPr>
      </xdr:nvPicPr>
      <xdr:blipFill>
        <a:blip r:embed="rId73"/>
        <a:stretch>
          <a:fillRect/>
        </a:stretch>
      </xdr:blipFill>
      <xdr:spPr>
        <a:xfrm>
          <a:off x="9284970" y="108445935"/>
          <a:ext cx="523240" cy="218440"/>
        </a:xfrm>
        <a:prstGeom prst="rect">
          <a:avLst/>
        </a:prstGeom>
      </xdr:spPr>
    </xdr:pic>
    <xdr:clientData/>
  </xdr:twoCellAnchor>
  <xdr:twoCellAnchor editAs="oneCell">
    <xdr:from>
      <xdr:col>6</xdr:col>
      <xdr:colOff>790575</xdr:colOff>
      <xdr:row>290</xdr:row>
      <xdr:rowOff>28574</xdr:rowOff>
    </xdr:from>
    <xdr:to>
      <xdr:col>6</xdr:col>
      <xdr:colOff>1276289</xdr:colOff>
      <xdr:row>290</xdr:row>
      <xdr:rowOff>226695</xdr:rowOff>
    </xdr:to>
    <xdr:pic>
      <xdr:nvPicPr>
        <xdr:cNvPr id="101" name="Picture 100"/>
        <xdr:cNvPicPr>
          <a:picLocks noChangeAspect="1"/>
        </xdr:cNvPicPr>
      </xdr:nvPicPr>
      <xdr:blipFill>
        <a:blip r:embed="rId74"/>
        <a:stretch>
          <a:fillRect/>
        </a:stretch>
      </xdr:blipFill>
      <xdr:spPr>
        <a:xfrm>
          <a:off x="9296400" y="108746290"/>
          <a:ext cx="485140" cy="198755"/>
        </a:xfrm>
        <a:prstGeom prst="rect">
          <a:avLst/>
        </a:prstGeom>
      </xdr:spPr>
    </xdr:pic>
    <xdr:clientData/>
  </xdr:twoCellAnchor>
  <xdr:twoCellAnchor editAs="oneCell">
    <xdr:from>
      <xdr:col>6</xdr:col>
      <xdr:colOff>674370</xdr:colOff>
      <xdr:row>291</xdr:row>
      <xdr:rowOff>5715</xdr:rowOff>
    </xdr:from>
    <xdr:to>
      <xdr:col>6</xdr:col>
      <xdr:colOff>1417227</xdr:colOff>
      <xdr:row>291</xdr:row>
      <xdr:rowOff>226695</xdr:rowOff>
    </xdr:to>
    <xdr:pic>
      <xdr:nvPicPr>
        <xdr:cNvPr id="102" name="Picture 101"/>
        <xdr:cNvPicPr>
          <a:picLocks noChangeAspect="1"/>
        </xdr:cNvPicPr>
      </xdr:nvPicPr>
      <xdr:blipFill>
        <a:blip r:embed="rId75"/>
        <a:stretch>
          <a:fillRect/>
        </a:stretch>
      </xdr:blipFill>
      <xdr:spPr>
        <a:xfrm>
          <a:off x="9180195" y="108998385"/>
          <a:ext cx="742315" cy="220980"/>
        </a:xfrm>
        <a:prstGeom prst="rect">
          <a:avLst/>
        </a:prstGeom>
      </xdr:spPr>
    </xdr:pic>
    <xdr:clientData/>
  </xdr:twoCellAnchor>
  <xdr:twoCellAnchor editAs="oneCell">
    <xdr:from>
      <xdr:col>6</xdr:col>
      <xdr:colOff>701040</xdr:colOff>
      <xdr:row>291</xdr:row>
      <xdr:rowOff>247650</xdr:rowOff>
    </xdr:from>
    <xdr:to>
      <xdr:col>6</xdr:col>
      <xdr:colOff>1377230</xdr:colOff>
      <xdr:row>292</xdr:row>
      <xdr:rowOff>180975</xdr:rowOff>
    </xdr:to>
    <xdr:pic>
      <xdr:nvPicPr>
        <xdr:cNvPr id="103" name="Picture 102"/>
        <xdr:cNvPicPr>
          <a:picLocks noChangeAspect="1"/>
        </xdr:cNvPicPr>
      </xdr:nvPicPr>
      <xdr:blipFill>
        <a:blip r:embed="rId76"/>
        <a:stretch>
          <a:fillRect/>
        </a:stretch>
      </xdr:blipFill>
      <xdr:spPr>
        <a:xfrm>
          <a:off x="9206865" y="109240320"/>
          <a:ext cx="675640" cy="207645"/>
        </a:xfrm>
        <a:prstGeom prst="rect">
          <a:avLst/>
        </a:prstGeom>
      </xdr:spPr>
    </xdr:pic>
    <xdr:clientData/>
  </xdr:twoCellAnchor>
  <xdr:twoCellAnchor editAs="oneCell">
    <xdr:from>
      <xdr:col>6</xdr:col>
      <xdr:colOff>605790</xdr:colOff>
      <xdr:row>292</xdr:row>
      <xdr:rowOff>255270</xdr:rowOff>
    </xdr:from>
    <xdr:to>
      <xdr:col>6</xdr:col>
      <xdr:colOff>1491504</xdr:colOff>
      <xdr:row>293</xdr:row>
      <xdr:rowOff>213360</xdr:rowOff>
    </xdr:to>
    <xdr:pic>
      <xdr:nvPicPr>
        <xdr:cNvPr id="104" name="Picture 103"/>
        <xdr:cNvPicPr>
          <a:picLocks noChangeAspect="1"/>
        </xdr:cNvPicPr>
      </xdr:nvPicPr>
      <xdr:blipFill>
        <a:blip r:embed="rId77"/>
        <a:stretch>
          <a:fillRect/>
        </a:stretch>
      </xdr:blipFill>
      <xdr:spPr>
        <a:xfrm>
          <a:off x="9111615" y="109522260"/>
          <a:ext cx="885190" cy="232410"/>
        </a:xfrm>
        <a:prstGeom prst="rect">
          <a:avLst/>
        </a:prstGeom>
      </xdr:spPr>
    </xdr:pic>
    <xdr:clientData/>
  </xdr:twoCellAnchor>
  <xdr:twoCellAnchor editAs="oneCell">
    <xdr:from>
      <xdr:col>6</xdr:col>
      <xdr:colOff>672465</xdr:colOff>
      <xdr:row>293</xdr:row>
      <xdr:rowOff>226694</xdr:rowOff>
    </xdr:from>
    <xdr:to>
      <xdr:col>6</xdr:col>
      <xdr:colOff>1415415</xdr:colOff>
      <xdr:row>294</xdr:row>
      <xdr:rowOff>194310</xdr:rowOff>
    </xdr:to>
    <xdr:pic>
      <xdr:nvPicPr>
        <xdr:cNvPr id="105" name="Picture 104"/>
        <xdr:cNvPicPr>
          <a:picLocks noChangeAspect="1"/>
        </xdr:cNvPicPr>
      </xdr:nvPicPr>
      <xdr:blipFill>
        <a:blip r:embed="rId78"/>
        <a:stretch>
          <a:fillRect/>
        </a:stretch>
      </xdr:blipFill>
      <xdr:spPr>
        <a:xfrm>
          <a:off x="9178290" y="109767370"/>
          <a:ext cx="742950" cy="242570"/>
        </a:xfrm>
        <a:prstGeom prst="rect">
          <a:avLst/>
        </a:prstGeom>
      </xdr:spPr>
    </xdr:pic>
    <xdr:clientData/>
  </xdr:twoCellAnchor>
  <xdr:twoCellAnchor editAs="oneCell">
    <xdr:from>
      <xdr:col>6</xdr:col>
      <xdr:colOff>672465</xdr:colOff>
      <xdr:row>294</xdr:row>
      <xdr:rowOff>259080</xdr:rowOff>
    </xdr:from>
    <xdr:to>
      <xdr:col>6</xdr:col>
      <xdr:colOff>1301036</xdr:colOff>
      <xdr:row>295</xdr:row>
      <xdr:rowOff>222885</xdr:rowOff>
    </xdr:to>
    <xdr:pic>
      <xdr:nvPicPr>
        <xdr:cNvPr id="106" name="Picture 105"/>
        <xdr:cNvPicPr>
          <a:picLocks noChangeAspect="1"/>
        </xdr:cNvPicPr>
      </xdr:nvPicPr>
      <xdr:blipFill>
        <a:blip r:embed="rId79"/>
        <a:stretch>
          <a:fillRect/>
        </a:stretch>
      </xdr:blipFill>
      <xdr:spPr>
        <a:xfrm>
          <a:off x="9178290" y="110074710"/>
          <a:ext cx="628015" cy="238125"/>
        </a:xfrm>
        <a:prstGeom prst="rect">
          <a:avLst/>
        </a:prstGeom>
      </xdr:spPr>
    </xdr:pic>
    <xdr:clientData/>
  </xdr:twoCellAnchor>
  <xdr:twoCellAnchor editAs="oneCell">
    <xdr:from>
      <xdr:col>6</xdr:col>
      <xdr:colOff>649605</xdr:colOff>
      <xdr:row>296</xdr:row>
      <xdr:rowOff>49530</xdr:rowOff>
    </xdr:from>
    <xdr:to>
      <xdr:col>6</xdr:col>
      <xdr:colOff>1392462</xdr:colOff>
      <xdr:row>296</xdr:row>
      <xdr:rowOff>262890</xdr:rowOff>
    </xdr:to>
    <xdr:pic>
      <xdr:nvPicPr>
        <xdr:cNvPr id="107" name="Picture 106"/>
        <xdr:cNvPicPr>
          <a:picLocks noChangeAspect="1"/>
        </xdr:cNvPicPr>
      </xdr:nvPicPr>
      <xdr:blipFill>
        <a:blip r:embed="rId80"/>
        <a:stretch>
          <a:fillRect/>
        </a:stretch>
      </xdr:blipFill>
      <xdr:spPr>
        <a:xfrm>
          <a:off x="9155430" y="110413800"/>
          <a:ext cx="742315" cy="213360"/>
        </a:xfrm>
        <a:prstGeom prst="rect">
          <a:avLst/>
        </a:prstGeom>
      </xdr:spPr>
    </xdr:pic>
    <xdr:clientData/>
  </xdr:twoCellAnchor>
  <xdr:twoCellAnchor editAs="oneCell">
    <xdr:from>
      <xdr:col>6</xdr:col>
      <xdr:colOff>653415</xdr:colOff>
      <xdr:row>297</xdr:row>
      <xdr:rowOff>15240</xdr:rowOff>
    </xdr:from>
    <xdr:to>
      <xdr:col>6</xdr:col>
      <xdr:colOff>1386748</xdr:colOff>
      <xdr:row>297</xdr:row>
      <xdr:rowOff>243839</xdr:rowOff>
    </xdr:to>
    <xdr:pic>
      <xdr:nvPicPr>
        <xdr:cNvPr id="108" name="Picture 107"/>
        <xdr:cNvPicPr>
          <a:picLocks noChangeAspect="1"/>
        </xdr:cNvPicPr>
      </xdr:nvPicPr>
      <xdr:blipFill>
        <a:blip r:embed="rId81"/>
        <a:stretch>
          <a:fillRect/>
        </a:stretch>
      </xdr:blipFill>
      <xdr:spPr>
        <a:xfrm>
          <a:off x="9159240" y="110653830"/>
          <a:ext cx="732790" cy="227965"/>
        </a:xfrm>
        <a:prstGeom prst="rect">
          <a:avLst/>
        </a:prstGeom>
      </xdr:spPr>
    </xdr:pic>
    <xdr:clientData/>
  </xdr:twoCellAnchor>
  <xdr:twoCellAnchor editAs="oneCell">
    <xdr:from>
      <xdr:col>6</xdr:col>
      <xdr:colOff>746760</xdr:colOff>
      <xdr:row>298</xdr:row>
      <xdr:rowOff>38100</xdr:rowOff>
    </xdr:from>
    <xdr:to>
      <xdr:col>6</xdr:col>
      <xdr:colOff>1384855</xdr:colOff>
      <xdr:row>298</xdr:row>
      <xdr:rowOff>260985</xdr:rowOff>
    </xdr:to>
    <xdr:pic>
      <xdr:nvPicPr>
        <xdr:cNvPr id="109" name="Picture 108"/>
        <xdr:cNvPicPr>
          <a:picLocks noChangeAspect="1"/>
        </xdr:cNvPicPr>
      </xdr:nvPicPr>
      <xdr:blipFill>
        <a:blip r:embed="rId82"/>
        <a:stretch>
          <a:fillRect/>
        </a:stretch>
      </xdr:blipFill>
      <xdr:spPr>
        <a:xfrm>
          <a:off x="9252585" y="110951010"/>
          <a:ext cx="637540" cy="222885"/>
        </a:xfrm>
        <a:prstGeom prst="rect">
          <a:avLst/>
        </a:prstGeom>
      </xdr:spPr>
    </xdr:pic>
    <xdr:clientData/>
  </xdr:twoCellAnchor>
  <xdr:twoCellAnchor editAs="oneCell">
    <xdr:from>
      <xdr:col>6</xdr:col>
      <xdr:colOff>661035</xdr:colOff>
      <xdr:row>299</xdr:row>
      <xdr:rowOff>104775</xdr:rowOff>
    </xdr:from>
    <xdr:to>
      <xdr:col>6</xdr:col>
      <xdr:colOff>1403892</xdr:colOff>
      <xdr:row>300</xdr:row>
      <xdr:rowOff>64770</xdr:rowOff>
    </xdr:to>
    <xdr:pic>
      <xdr:nvPicPr>
        <xdr:cNvPr id="110" name="Picture 109"/>
        <xdr:cNvPicPr>
          <a:picLocks noChangeAspect="1"/>
        </xdr:cNvPicPr>
      </xdr:nvPicPr>
      <xdr:blipFill>
        <a:blip r:embed="rId83"/>
        <a:stretch>
          <a:fillRect/>
        </a:stretch>
      </xdr:blipFill>
      <xdr:spPr>
        <a:xfrm>
          <a:off x="9166860" y="111292005"/>
          <a:ext cx="742315" cy="234315"/>
        </a:xfrm>
        <a:prstGeom prst="rect">
          <a:avLst/>
        </a:prstGeom>
      </xdr:spPr>
    </xdr:pic>
    <xdr:clientData/>
  </xdr:twoCellAnchor>
  <xdr:twoCellAnchor editAs="oneCell">
    <xdr:from>
      <xdr:col>6</xdr:col>
      <xdr:colOff>718185</xdr:colOff>
      <xdr:row>300</xdr:row>
      <xdr:rowOff>38100</xdr:rowOff>
    </xdr:from>
    <xdr:to>
      <xdr:col>6</xdr:col>
      <xdr:colOff>1394375</xdr:colOff>
      <xdr:row>301</xdr:row>
      <xdr:rowOff>1905</xdr:rowOff>
    </xdr:to>
    <xdr:pic>
      <xdr:nvPicPr>
        <xdr:cNvPr id="111" name="Picture 110"/>
        <xdr:cNvPicPr>
          <a:picLocks noChangeAspect="1"/>
        </xdr:cNvPicPr>
      </xdr:nvPicPr>
      <xdr:blipFill>
        <a:blip r:embed="rId84"/>
        <a:stretch>
          <a:fillRect/>
        </a:stretch>
      </xdr:blipFill>
      <xdr:spPr>
        <a:xfrm>
          <a:off x="9224010" y="111499650"/>
          <a:ext cx="675640" cy="238125"/>
        </a:xfrm>
        <a:prstGeom prst="rect">
          <a:avLst/>
        </a:prstGeom>
      </xdr:spPr>
    </xdr:pic>
    <xdr:clientData/>
  </xdr:twoCellAnchor>
  <xdr:twoCellAnchor editAs="oneCell">
    <xdr:from>
      <xdr:col>6</xdr:col>
      <xdr:colOff>624840</xdr:colOff>
      <xdr:row>301</xdr:row>
      <xdr:rowOff>30480</xdr:rowOff>
    </xdr:from>
    <xdr:to>
      <xdr:col>6</xdr:col>
      <xdr:colOff>1320078</xdr:colOff>
      <xdr:row>302</xdr:row>
      <xdr:rowOff>60903</xdr:rowOff>
    </xdr:to>
    <xdr:pic>
      <xdr:nvPicPr>
        <xdr:cNvPr id="113" name="Picture 112"/>
        <xdr:cNvPicPr>
          <a:picLocks noChangeAspect="1"/>
        </xdr:cNvPicPr>
      </xdr:nvPicPr>
      <xdr:blipFill>
        <a:blip r:embed="rId85"/>
        <a:stretch>
          <a:fillRect/>
        </a:stretch>
      </xdr:blipFill>
      <xdr:spPr>
        <a:xfrm>
          <a:off x="9130665" y="111766350"/>
          <a:ext cx="694690" cy="467995"/>
        </a:xfrm>
        <a:prstGeom prst="rect">
          <a:avLst/>
        </a:prstGeom>
      </xdr:spPr>
    </xdr:pic>
    <xdr:clientData/>
  </xdr:twoCellAnchor>
  <xdr:twoCellAnchor editAs="oneCell">
    <xdr:from>
      <xdr:col>6</xdr:col>
      <xdr:colOff>832485</xdr:colOff>
      <xdr:row>302</xdr:row>
      <xdr:rowOff>182879</xdr:rowOff>
    </xdr:from>
    <xdr:to>
      <xdr:col>6</xdr:col>
      <xdr:colOff>1308675</xdr:colOff>
      <xdr:row>302</xdr:row>
      <xdr:rowOff>388620</xdr:rowOff>
    </xdr:to>
    <xdr:pic>
      <xdr:nvPicPr>
        <xdr:cNvPr id="114" name="Picture 113"/>
        <xdr:cNvPicPr>
          <a:picLocks noChangeAspect="1"/>
        </xdr:cNvPicPr>
      </xdr:nvPicPr>
      <xdr:blipFill>
        <a:blip r:embed="rId86"/>
        <a:stretch>
          <a:fillRect/>
        </a:stretch>
      </xdr:blipFill>
      <xdr:spPr>
        <a:xfrm>
          <a:off x="9338310" y="112356265"/>
          <a:ext cx="475615" cy="206375"/>
        </a:xfrm>
        <a:prstGeom prst="rect">
          <a:avLst/>
        </a:prstGeom>
      </xdr:spPr>
    </xdr:pic>
    <xdr:clientData/>
  </xdr:twoCellAnchor>
  <xdr:twoCellAnchor editAs="oneCell">
    <xdr:from>
      <xdr:col>6</xdr:col>
      <xdr:colOff>657225</xdr:colOff>
      <xdr:row>303</xdr:row>
      <xdr:rowOff>226695</xdr:rowOff>
    </xdr:from>
    <xdr:to>
      <xdr:col>6</xdr:col>
      <xdr:colOff>1428654</xdr:colOff>
      <xdr:row>303</xdr:row>
      <xdr:rowOff>468630</xdr:rowOff>
    </xdr:to>
    <xdr:pic>
      <xdr:nvPicPr>
        <xdr:cNvPr id="115" name="Picture 114"/>
        <xdr:cNvPicPr>
          <a:picLocks noChangeAspect="1"/>
        </xdr:cNvPicPr>
      </xdr:nvPicPr>
      <xdr:blipFill>
        <a:blip r:embed="rId87"/>
        <a:stretch>
          <a:fillRect/>
        </a:stretch>
      </xdr:blipFill>
      <xdr:spPr>
        <a:xfrm>
          <a:off x="9163050" y="112886490"/>
          <a:ext cx="770890" cy="241935"/>
        </a:xfrm>
        <a:prstGeom prst="rect">
          <a:avLst/>
        </a:prstGeom>
      </xdr:spPr>
    </xdr:pic>
    <xdr:clientData/>
  </xdr:twoCellAnchor>
  <xdr:twoCellAnchor editAs="oneCell">
    <xdr:from>
      <xdr:col>6</xdr:col>
      <xdr:colOff>297180</xdr:colOff>
      <xdr:row>304</xdr:row>
      <xdr:rowOff>152400</xdr:rowOff>
    </xdr:from>
    <xdr:to>
      <xdr:col>6</xdr:col>
      <xdr:colOff>2087656</xdr:colOff>
      <xdr:row>304</xdr:row>
      <xdr:rowOff>369570</xdr:rowOff>
    </xdr:to>
    <xdr:pic>
      <xdr:nvPicPr>
        <xdr:cNvPr id="116" name="Picture 115"/>
        <xdr:cNvPicPr>
          <a:picLocks noChangeAspect="1"/>
        </xdr:cNvPicPr>
      </xdr:nvPicPr>
      <xdr:blipFill>
        <a:blip r:embed="rId88"/>
        <a:stretch>
          <a:fillRect/>
        </a:stretch>
      </xdr:blipFill>
      <xdr:spPr>
        <a:xfrm>
          <a:off x="8803005" y="113431320"/>
          <a:ext cx="1790065" cy="217170"/>
        </a:xfrm>
        <a:prstGeom prst="rect">
          <a:avLst/>
        </a:prstGeom>
      </xdr:spPr>
    </xdr:pic>
    <xdr:clientData/>
  </xdr:twoCellAnchor>
  <xdr:twoCellAnchor editAs="oneCell">
    <xdr:from>
      <xdr:col>6</xdr:col>
      <xdr:colOff>445770</xdr:colOff>
      <xdr:row>305</xdr:row>
      <xdr:rowOff>87777</xdr:rowOff>
    </xdr:from>
    <xdr:to>
      <xdr:col>6</xdr:col>
      <xdr:colOff>1807675</xdr:colOff>
      <xdr:row>305</xdr:row>
      <xdr:rowOff>422030</xdr:rowOff>
    </xdr:to>
    <xdr:pic>
      <xdr:nvPicPr>
        <xdr:cNvPr id="117" name="Picture 116"/>
        <xdr:cNvPicPr>
          <a:picLocks noChangeAspect="1"/>
        </xdr:cNvPicPr>
      </xdr:nvPicPr>
      <xdr:blipFill>
        <a:blip r:embed="rId89"/>
        <a:stretch>
          <a:fillRect/>
        </a:stretch>
      </xdr:blipFill>
      <xdr:spPr>
        <a:xfrm>
          <a:off x="8951595" y="113814225"/>
          <a:ext cx="1361440" cy="334010"/>
        </a:xfrm>
        <a:prstGeom prst="rect">
          <a:avLst/>
        </a:prstGeom>
      </xdr:spPr>
    </xdr:pic>
    <xdr:clientData/>
  </xdr:twoCellAnchor>
  <xdr:twoCellAnchor editAs="oneCell">
    <xdr:from>
      <xdr:col>6</xdr:col>
      <xdr:colOff>609600</xdr:colOff>
      <xdr:row>308</xdr:row>
      <xdr:rowOff>24765</xdr:rowOff>
    </xdr:from>
    <xdr:to>
      <xdr:col>6</xdr:col>
      <xdr:colOff>1733410</xdr:colOff>
      <xdr:row>310</xdr:row>
      <xdr:rowOff>238026</xdr:rowOff>
    </xdr:to>
    <xdr:pic>
      <xdr:nvPicPr>
        <xdr:cNvPr id="118" name="Picture 117"/>
        <xdr:cNvPicPr>
          <a:picLocks noChangeAspect="1"/>
        </xdr:cNvPicPr>
      </xdr:nvPicPr>
      <xdr:blipFill>
        <a:blip r:embed="rId90"/>
        <a:stretch>
          <a:fillRect/>
        </a:stretch>
      </xdr:blipFill>
      <xdr:spPr>
        <a:xfrm>
          <a:off x="9115425" y="114823875"/>
          <a:ext cx="1123315" cy="761365"/>
        </a:xfrm>
        <a:prstGeom prst="rect">
          <a:avLst/>
        </a:prstGeom>
      </xdr:spPr>
    </xdr:pic>
    <xdr:clientData/>
  </xdr:twoCellAnchor>
  <xdr:twoCellAnchor editAs="oneCell">
    <xdr:from>
      <xdr:col>6</xdr:col>
      <xdr:colOff>525780</xdr:colOff>
      <xdr:row>312</xdr:row>
      <xdr:rowOff>259080</xdr:rowOff>
    </xdr:from>
    <xdr:to>
      <xdr:col>6</xdr:col>
      <xdr:colOff>1621018</xdr:colOff>
      <xdr:row>315</xdr:row>
      <xdr:rowOff>144690</xdr:rowOff>
    </xdr:to>
    <xdr:pic>
      <xdr:nvPicPr>
        <xdr:cNvPr id="120" name="Picture 119"/>
        <xdr:cNvPicPr>
          <a:picLocks noChangeAspect="1"/>
        </xdr:cNvPicPr>
      </xdr:nvPicPr>
      <xdr:blipFill>
        <a:blip r:embed="rId91"/>
        <a:stretch>
          <a:fillRect/>
        </a:stretch>
      </xdr:blipFill>
      <xdr:spPr>
        <a:xfrm>
          <a:off x="9031605" y="116155470"/>
          <a:ext cx="1094740" cy="708025"/>
        </a:xfrm>
        <a:prstGeom prst="rect">
          <a:avLst/>
        </a:prstGeom>
      </xdr:spPr>
    </xdr:pic>
    <xdr:clientData/>
  </xdr:twoCellAnchor>
  <xdr:twoCellAnchor editAs="oneCell">
    <xdr:from>
      <xdr:col>6</xdr:col>
      <xdr:colOff>520065</xdr:colOff>
      <xdr:row>320</xdr:row>
      <xdr:rowOff>53340</xdr:rowOff>
    </xdr:from>
    <xdr:to>
      <xdr:col>6</xdr:col>
      <xdr:colOff>1329589</xdr:colOff>
      <xdr:row>324</xdr:row>
      <xdr:rowOff>55165</xdr:rowOff>
    </xdr:to>
    <xdr:pic>
      <xdr:nvPicPr>
        <xdr:cNvPr id="122" name="Picture 121"/>
        <xdr:cNvPicPr>
          <a:picLocks noChangeAspect="1"/>
        </xdr:cNvPicPr>
      </xdr:nvPicPr>
      <xdr:blipFill>
        <a:blip r:embed="rId92"/>
        <a:stretch>
          <a:fillRect/>
        </a:stretch>
      </xdr:blipFill>
      <xdr:spPr>
        <a:xfrm>
          <a:off x="9025890" y="118454805"/>
          <a:ext cx="808990" cy="610870"/>
        </a:xfrm>
        <a:prstGeom prst="rect">
          <a:avLst/>
        </a:prstGeom>
      </xdr:spPr>
    </xdr:pic>
    <xdr:clientData/>
  </xdr:twoCellAnchor>
  <xdr:twoCellAnchor editAs="oneCell">
    <xdr:from>
      <xdr:col>6</xdr:col>
      <xdr:colOff>358719</xdr:colOff>
      <xdr:row>222</xdr:row>
      <xdr:rowOff>239700</xdr:rowOff>
    </xdr:from>
    <xdr:to>
      <xdr:col>6</xdr:col>
      <xdr:colOff>1576260</xdr:colOff>
      <xdr:row>222</xdr:row>
      <xdr:rowOff>739287</xdr:rowOff>
    </xdr:to>
    <xdr:pic>
      <xdr:nvPicPr>
        <xdr:cNvPr id="130" name="Picture 2"/>
        <xdr:cNvPicPr>
          <a:picLocks noChangeAspect="1" noChangeArrowheads="1"/>
        </xdr:cNvPicPr>
      </xdr:nvPicPr>
      <xdr:blipFill>
        <a:blip r:embed="rId93" cstate="print"/>
        <a:srcRect/>
        <a:stretch>
          <a:fillRect/>
        </a:stretch>
      </xdr:blipFill>
      <xdr:spPr>
        <a:xfrm>
          <a:off x="8863965" y="85610065"/>
          <a:ext cx="1217930" cy="499745"/>
        </a:xfrm>
        <a:prstGeom prst="rect">
          <a:avLst/>
        </a:prstGeom>
        <a:noFill/>
      </xdr:spPr>
    </xdr:pic>
    <xdr:clientData/>
  </xdr:twoCellAnchor>
  <xdr:twoCellAnchor editAs="oneCell">
    <xdr:from>
      <xdr:col>6</xdr:col>
      <xdr:colOff>476745</xdr:colOff>
      <xdr:row>221</xdr:row>
      <xdr:rowOff>238058</xdr:rowOff>
    </xdr:from>
    <xdr:to>
      <xdr:col>6</xdr:col>
      <xdr:colOff>1719136</xdr:colOff>
      <xdr:row>221</xdr:row>
      <xdr:rowOff>688729</xdr:rowOff>
    </xdr:to>
    <xdr:pic>
      <xdr:nvPicPr>
        <xdr:cNvPr id="131" name="Picture 4"/>
        <xdr:cNvPicPr>
          <a:picLocks noChangeAspect="1" noChangeArrowheads="1"/>
        </xdr:cNvPicPr>
      </xdr:nvPicPr>
      <xdr:blipFill>
        <a:blip r:embed="rId94" cstate="print"/>
        <a:srcRect/>
        <a:stretch>
          <a:fillRect/>
        </a:stretch>
      </xdr:blipFill>
      <xdr:spPr>
        <a:xfrm>
          <a:off x="8982075" y="84731860"/>
          <a:ext cx="1242695" cy="450850"/>
        </a:xfrm>
        <a:prstGeom prst="rect">
          <a:avLst/>
        </a:prstGeom>
        <a:noFill/>
      </xdr:spPr>
    </xdr:pic>
    <xdr:clientData/>
  </xdr:twoCellAnchor>
  <xdr:twoCellAnchor editAs="oneCell">
    <xdr:from>
      <xdr:col>6</xdr:col>
      <xdr:colOff>383731</xdr:colOff>
      <xdr:row>220</xdr:row>
      <xdr:rowOff>183379</xdr:rowOff>
    </xdr:from>
    <xdr:to>
      <xdr:col>6</xdr:col>
      <xdr:colOff>1617840</xdr:colOff>
      <xdr:row>220</xdr:row>
      <xdr:rowOff>570035</xdr:rowOff>
    </xdr:to>
    <xdr:pic>
      <xdr:nvPicPr>
        <xdr:cNvPr id="132" name="Picture 6"/>
        <xdr:cNvPicPr>
          <a:picLocks noChangeAspect="1" noChangeArrowheads="1"/>
        </xdr:cNvPicPr>
      </xdr:nvPicPr>
      <xdr:blipFill>
        <a:blip r:embed="rId95" cstate="print"/>
        <a:srcRect/>
        <a:stretch>
          <a:fillRect/>
        </a:stretch>
      </xdr:blipFill>
      <xdr:spPr>
        <a:xfrm>
          <a:off x="8889365" y="83867625"/>
          <a:ext cx="1233805" cy="386715"/>
        </a:xfrm>
        <a:prstGeom prst="rect">
          <a:avLst/>
        </a:prstGeom>
        <a:noFill/>
      </xdr:spPr>
    </xdr:pic>
    <xdr:clientData/>
  </xdr:twoCellAnchor>
  <xdr:twoCellAnchor editAs="oneCell">
    <xdr:from>
      <xdr:col>6</xdr:col>
      <xdr:colOff>360045</xdr:colOff>
      <xdr:row>219</xdr:row>
      <xdr:rowOff>124109</xdr:rowOff>
    </xdr:from>
    <xdr:to>
      <xdr:col>6</xdr:col>
      <xdr:colOff>1701827</xdr:colOff>
      <xdr:row>219</xdr:row>
      <xdr:rowOff>552450</xdr:rowOff>
    </xdr:to>
    <xdr:pic>
      <xdr:nvPicPr>
        <xdr:cNvPr id="133" name="Picture 8"/>
        <xdr:cNvPicPr>
          <a:picLocks noChangeAspect="1" noChangeArrowheads="1"/>
        </xdr:cNvPicPr>
      </xdr:nvPicPr>
      <xdr:blipFill>
        <a:blip r:embed="rId96" cstate="print"/>
        <a:srcRect/>
        <a:stretch>
          <a:fillRect/>
        </a:stretch>
      </xdr:blipFill>
      <xdr:spPr>
        <a:xfrm>
          <a:off x="8865870" y="83103720"/>
          <a:ext cx="1341755" cy="428625"/>
        </a:xfrm>
        <a:prstGeom prst="rect">
          <a:avLst/>
        </a:prstGeom>
        <a:noFill/>
      </xdr:spPr>
    </xdr:pic>
    <xdr:clientData/>
  </xdr:twoCellAnchor>
  <xdr:twoCellAnchor editAs="oneCell">
    <xdr:from>
      <xdr:col>6</xdr:col>
      <xdr:colOff>319642</xdr:colOff>
      <xdr:row>218</xdr:row>
      <xdr:rowOff>121921</xdr:rowOff>
    </xdr:from>
    <xdr:to>
      <xdr:col>6</xdr:col>
      <xdr:colOff>1454424</xdr:colOff>
      <xdr:row>218</xdr:row>
      <xdr:rowOff>512884</xdr:rowOff>
    </xdr:to>
    <xdr:pic>
      <xdr:nvPicPr>
        <xdr:cNvPr id="134" name="Picture 10"/>
        <xdr:cNvPicPr>
          <a:picLocks noChangeAspect="1" noChangeArrowheads="1"/>
        </xdr:cNvPicPr>
      </xdr:nvPicPr>
      <xdr:blipFill>
        <a:blip r:embed="rId97" cstate="print"/>
        <a:srcRect/>
        <a:stretch>
          <a:fillRect/>
        </a:stretch>
      </xdr:blipFill>
      <xdr:spPr>
        <a:xfrm>
          <a:off x="8825230" y="82473165"/>
          <a:ext cx="1134745" cy="390525"/>
        </a:xfrm>
        <a:prstGeom prst="rect">
          <a:avLst/>
        </a:prstGeom>
        <a:noFill/>
      </xdr:spPr>
    </xdr:pic>
    <xdr:clientData/>
  </xdr:twoCellAnchor>
  <xdr:twoCellAnchor editAs="oneCell">
    <xdr:from>
      <xdr:col>6</xdr:col>
      <xdr:colOff>118111</xdr:colOff>
      <xdr:row>197</xdr:row>
      <xdr:rowOff>15241</xdr:rowOff>
    </xdr:from>
    <xdr:to>
      <xdr:col>6</xdr:col>
      <xdr:colOff>2144819</xdr:colOff>
      <xdr:row>197</xdr:row>
      <xdr:rowOff>485775</xdr:rowOff>
    </xdr:to>
    <xdr:pic>
      <xdr:nvPicPr>
        <xdr:cNvPr id="135" name="图片 9" descr="5.jpg"/>
        <xdr:cNvPicPr>
          <a:picLocks noChangeAspect="1" noChangeArrowheads="1"/>
        </xdr:cNvPicPr>
      </xdr:nvPicPr>
      <xdr:blipFill>
        <a:blip r:embed="rId98" cstate="print"/>
        <a:srcRect/>
        <a:stretch>
          <a:fillRect/>
        </a:stretch>
      </xdr:blipFill>
      <xdr:spPr>
        <a:xfrm>
          <a:off x="8623935" y="67869435"/>
          <a:ext cx="2026285" cy="470535"/>
        </a:xfrm>
        <a:prstGeom prst="rect">
          <a:avLst/>
        </a:prstGeom>
        <a:noFill/>
        <a:ln w="9525">
          <a:noFill/>
          <a:miter lim="800000"/>
          <a:headEnd/>
          <a:tailEnd/>
        </a:ln>
      </xdr:spPr>
    </xdr:pic>
    <xdr:clientData/>
  </xdr:twoCellAnchor>
  <xdr:twoCellAnchor editAs="oneCell">
    <xdr:from>
      <xdr:col>6</xdr:col>
      <xdr:colOff>378966</xdr:colOff>
      <xdr:row>216</xdr:row>
      <xdr:rowOff>1</xdr:rowOff>
    </xdr:from>
    <xdr:to>
      <xdr:col>6</xdr:col>
      <xdr:colOff>1350064</xdr:colOff>
      <xdr:row>216</xdr:row>
      <xdr:rowOff>629479</xdr:rowOff>
    </xdr:to>
    <xdr:pic>
      <xdr:nvPicPr>
        <xdr:cNvPr id="136" name="Picture 4"/>
        <xdr:cNvPicPr>
          <a:picLocks noChangeAspect="1" noChangeArrowheads="1"/>
        </xdr:cNvPicPr>
      </xdr:nvPicPr>
      <xdr:blipFill>
        <a:blip r:embed="rId99" cstate="print"/>
        <a:srcRect/>
        <a:stretch>
          <a:fillRect/>
        </a:stretch>
      </xdr:blipFill>
      <xdr:spPr>
        <a:xfrm>
          <a:off x="8884285" y="81008220"/>
          <a:ext cx="971550" cy="629285"/>
        </a:xfrm>
        <a:prstGeom prst="rect">
          <a:avLst/>
        </a:prstGeom>
        <a:noFill/>
      </xdr:spPr>
    </xdr:pic>
    <xdr:clientData/>
  </xdr:twoCellAnchor>
  <xdr:twoCellAnchor editAs="oneCell">
    <xdr:from>
      <xdr:col>6</xdr:col>
      <xdr:colOff>332659</xdr:colOff>
      <xdr:row>217</xdr:row>
      <xdr:rowOff>0</xdr:rowOff>
    </xdr:from>
    <xdr:to>
      <xdr:col>6</xdr:col>
      <xdr:colOff>1350066</xdr:colOff>
      <xdr:row>217</xdr:row>
      <xdr:rowOff>621199</xdr:rowOff>
    </xdr:to>
    <xdr:pic>
      <xdr:nvPicPr>
        <xdr:cNvPr id="137" name="Picture 2"/>
        <xdr:cNvPicPr>
          <a:picLocks noChangeAspect="1" noChangeArrowheads="1"/>
        </xdr:cNvPicPr>
      </xdr:nvPicPr>
      <xdr:blipFill>
        <a:blip r:embed="rId100" cstate="print"/>
        <a:srcRect/>
        <a:stretch>
          <a:fillRect/>
        </a:stretch>
      </xdr:blipFill>
      <xdr:spPr>
        <a:xfrm rot="16200000">
          <a:off x="9036050" y="81514950"/>
          <a:ext cx="621665" cy="1017270"/>
        </a:xfrm>
        <a:prstGeom prst="rect">
          <a:avLst/>
        </a:prstGeom>
        <a:noFill/>
      </xdr:spPr>
    </xdr:pic>
    <xdr:clientData/>
  </xdr:twoCellAnchor>
  <xdr:twoCellAnchor editAs="oneCell">
    <xdr:from>
      <xdr:col>6</xdr:col>
      <xdr:colOff>132522</xdr:colOff>
      <xdr:row>205</xdr:row>
      <xdr:rowOff>140804</xdr:rowOff>
    </xdr:from>
    <xdr:to>
      <xdr:col>6</xdr:col>
      <xdr:colOff>1756155</xdr:colOff>
      <xdr:row>205</xdr:row>
      <xdr:rowOff>646043</xdr:rowOff>
    </xdr:to>
    <xdr:pic>
      <xdr:nvPicPr>
        <xdr:cNvPr id="69" name="Picture 68"/>
        <xdr:cNvPicPr>
          <a:picLocks noChangeAspect="1"/>
        </xdr:cNvPicPr>
      </xdr:nvPicPr>
      <xdr:blipFill>
        <a:blip r:embed="rId101"/>
        <a:stretch>
          <a:fillRect/>
        </a:stretch>
      </xdr:blipFill>
      <xdr:spPr>
        <a:xfrm>
          <a:off x="8637905" y="72718930"/>
          <a:ext cx="1623695" cy="505460"/>
        </a:xfrm>
        <a:prstGeom prst="rect">
          <a:avLst/>
        </a:prstGeom>
      </xdr:spPr>
    </xdr:pic>
    <xdr:clientData/>
  </xdr:twoCellAnchor>
  <xdr:twoCellAnchor editAs="oneCell">
    <xdr:from>
      <xdr:col>6</xdr:col>
      <xdr:colOff>298174</xdr:colOff>
      <xdr:row>206</xdr:row>
      <xdr:rowOff>24847</xdr:rowOff>
    </xdr:from>
    <xdr:to>
      <xdr:col>6</xdr:col>
      <xdr:colOff>1730858</xdr:colOff>
      <xdr:row>206</xdr:row>
      <xdr:rowOff>652789</xdr:rowOff>
    </xdr:to>
    <xdr:pic>
      <xdr:nvPicPr>
        <xdr:cNvPr id="138" name="Picture 137"/>
        <xdr:cNvPicPr>
          <a:picLocks noChangeAspect="1"/>
        </xdr:cNvPicPr>
      </xdr:nvPicPr>
      <xdr:blipFill>
        <a:blip r:embed="rId102"/>
        <a:stretch>
          <a:fillRect/>
        </a:stretch>
      </xdr:blipFill>
      <xdr:spPr>
        <a:xfrm>
          <a:off x="8803640" y="73498710"/>
          <a:ext cx="1432560" cy="628015"/>
        </a:xfrm>
        <a:prstGeom prst="rect">
          <a:avLst/>
        </a:prstGeom>
      </xdr:spPr>
    </xdr:pic>
    <xdr:clientData/>
  </xdr:twoCellAnchor>
  <xdr:twoCellAnchor editAs="oneCell">
    <xdr:from>
      <xdr:col>6</xdr:col>
      <xdr:colOff>347869</xdr:colOff>
      <xdr:row>192</xdr:row>
      <xdr:rowOff>41413</xdr:rowOff>
    </xdr:from>
    <xdr:to>
      <xdr:col>6</xdr:col>
      <xdr:colOff>1625586</xdr:colOff>
      <xdr:row>192</xdr:row>
      <xdr:rowOff>538370</xdr:rowOff>
    </xdr:to>
    <xdr:pic>
      <xdr:nvPicPr>
        <xdr:cNvPr id="139" name="Picture 138"/>
        <xdr:cNvPicPr>
          <a:picLocks noChangeAspect="1"/>
        </xdr:cNvPicPr>
      </xdr:nvPicPr>
      <xdr:blipFill>
        <a:blip r:embed="rId103"/>
        <a:stretch>
          <a:fillRect/>
        </a:stretch>
      </xdr:blipFill>
      <xdr:spPr>
        <a:xfrm>
          <a:off x="8853170" y="64409320"/>
          <a:ext cx="1277620" cy="496570"/>
        </a:xfrm>
        <a:prstGeom prst="rect">
          <a:avLst/>
        </a:prstGeom>
      </xdr:spPr>
    </xdr:pic>
    <xdr:clientData/>
  </xdr:twoCellAnchor>
  <xdr:twoCellAnchor editAs="oneCell">
    <xdr:from>
      <xdr:col>6</xdr:col>
      <xdr:colOff>530501</xdr:colOff>
      <xdr:row>318</xdr:row>
      <xdr:rowOff>44400</xdr:rowOff>
    </xdr:from>
    <xdr:to>
      <xdr:col>6</xdr:col>
      <xdr:colOff>1060588</xdr:colOff>
      <xdr:row>319</xdr:row>
      <xdr:rowOff>225375</xdr:rowOff>
    </xdr:to>
    <xdr:pic>
      <xdr:nvPicPr>
        <xdr:cNvPr id="140" name="Picture 139"/>
        <xdr:cNvPicPr>
          <a:picLocks noChangeAspect="1"/>
        </xdr:cNvPicPr>
      </xdr:nvPicPr>
      <xdr:blipFill>
        <a:blip r:embed="rId104"/>
        <a:stretch>
          <a:fillRect/>
        </a:stretch>
      </xdr:blipFill>
      <xdr:spPr>
        <a:xfrm>
          <a:off x="9036050" y="117818535"/>
          <a:ext cx="530225" cy="533400"/>
        </a:xfrm>
        <a:prstGeom prst="rect">
          <a:avLst/>
        </a:prstGeom>
      </xdr:spPr>
    </xdr:pic>
    <xdr:clientData/>
  </xdr:twoCellAnchor>
  <xdr:twoCellAnchor editAs="oneCell">
    <xdr:from>
      <xdr:col>6</xdr:col>
      <xdr:colOff>634863</xdr:colOff>
      <xdr:row>316</xdr:row>
      <xdr:rowOff>133350</xdr:rowOff>
    </xdr:from>
    <xdr:to>
      <xdr:col>6</xdr:col>
      <xdr:colOff>1189797</xdr:colOff>
      <xdr:row>317</xdr:row>
      <xdr:rowOff>321777</xdr:rowOff>
    </xdr:to>
    <xdr:pic>
      <xdr:nvPicPr>
        <xdr:cNvPr id="141" name="Picture 140"/>
        <xdr:cNvPicPr>
          <a:picLocks noChangeAspect="1"/>
        </xdr:cNvPicPr>
      </xdr:nvPicPr>
      <xdr:blipFill>
        <a:blip r:embed="rId105"/>
        <a:stretch>
          <a:fillRect/>
        </a:stretch>
      </xdr:blipFill>
      <xdr:spPr>
        <a:xfrm>
          <a:off x="9140190" y="117127020"/>
          <a:ext cx="554990" cy="559435"/>
        </a:xfrm>
        <a:prstGeom prst="rect">
          <a:avLst/>
        </a:prstGeom>
      </xdr:spPr>
    </xdr:pic>
    <xdr:clientData/>
  </xdr:twoCellAnchor>
  <xdr:twoCellAnchor editAs="oneCell">
    <xdr:from>
      <xdr:col>6</xdr:col>
      <xdr:colOff>728527</xdr:colOff>
      <xdr:row>124</xdr:row>
      <xdr:rowOff>132522</xdr:rowOff>
    </xdr:from>
    <xdr:to>
      <xdr:col>6</xdr:col>
      <xdr:colOff>1439393</xdr:colOff>
      <xdr:row>124</xdr:row>
      <xdr:rowOff>480392</xdr:rowOff>
    </xdr:to>
    <xdr:pic>
      <xdr:nvPicPr>
        <xdr:cNvPr id="27" name="Picture 26"/>
        <xdr:cNvPicPr>
          <a:picLocks noChangeAspect="1"/>
        </xdr:cNvPicPr>
      </xdr:nvPicPr>
      <xdr:blipFill>
        <a:blip r:embed="rId106"/>
        <a:stretch>
          <a:fillRect/>
        </a:stretch>
      </xdr:blipFill>
      <xdr:spPr>
        <a:xfrm>
          <a:off x="9234170" y="36189920"/>
          <a:ext cx="710565" cy="347980"/>
        </a:xfrm>
        <a:prstGeom prst="rect">
          <a:avLst/>
        </a:prstGeom>
      </xdr:spPr>
    </xdr:pic>
    <xdr:clientData/>
  </xdr:twoCellAnchor>
  <xdr:twoCellAnchor editAs="oneCell">
    <xdr:from>
      <xdr:col>6</xdr:col>
      <xdr:colOff>457327</xdr:colOff>
      <xdr:row>277</xdr:row>
      <xdr:rowOff>3249</xdr:rowOff>
    </xdr:from>
    <xdr:to>
      <xdr:col>6</xdr:col>
      <xdr:colOff>1670536</xdr:colOff>
      <xdr:row>277</xdr:row>
      <xdr:rowOff>460489</xdr:rowOff>
    </xdr:to>
    <xdr:pic>
      <xdr:nvPicPr>
        <xdr:cNvPr id="121" name="Picture 120"/>
        <xdr:cNvPicPr>
          <a:picLocks noChangeAspect="1"/>
        </xdr:cNvPicPr>
      </xdr:nvPicPr>
      <xdr:blipFill>
        <a:blip r:embed="rId107"/>
        <a:stretch>
          <a:fillRect/>
        </a:stretch>
      </xdr:blipFill>
      <xdr:spPr>
        <a:xfrm>
          <a:off x="8963025" y="104292400"/>
          <a:ext cx="1212850" cy="457200"/>
        </a:xfrm>
        <a:prstGeom prst="rect">
          <a:avLst/>
        </a:prstGeom>
      </xdr:spPr>
    </xdr:pic>
    <xdr:clientData/>
  </xdr:twoCellAnchor>
  <xdr:twoCellAnchor editAs="oneCell">
    <xdr:from>
      <xdr:col>6</xdr:col>
      <xdr:colOff>344556</xdr:colOff>
      <xdr:row>254</xdr:row>
      <xdr:rowOff>85725</xdr:rowOff>
    </xdr:from>
    <xdr:to>
      <xdr:col>6</xdr:col>
      <xdr:colOff>1163604</xdr:colOff>
      <xdr:row>256</xdr:row>
      <xdr:rowOff>37789</xdr:rowOff>
    </xdr:to>
    <xdr:pic>
      <xdr:nvPicPr>
        <xdr:cNvPr id="143" name="Picture 142"/>
        <xdr:cNvPicPr>
          <a:picLocks noChangeAspect="1"/>
        </xdr:cNvPicPr>
      </xdr:nvPicPr>
      <xdr:blipFill>
        <a:blip r:embed="rId56"/>
        <a:stretch>
          <a:fillRect/>
        </a:stretch>
      </xdr:blipFill>
      <xdr:spPr>
        <a:xfrm>
          <a:off x="8849995" y="96846390"/>
          <a:ext cx="819150" cy="500380"/>
        </a:xfrm>
        <a:prstGeom prst="rect">
          <a:avLst/>
        </a:prstGeom>
      </xdr:spPr>
    </xdr:pic>
    <xdr:clientData/>
  </xdr:twoCellAnchor>
  <xdr:twoCellAnchor editAs="oneCell">
    <xdr:from>
      <xdr:col>6</xdr:col>
      <xdr:colOff>632377</xdr:colOff>
      <xdr:row>239</xdr:row>
      <xdr:rowOff>40171</xdr:rowOff>
    </xdr:from>
    <xdr:to>
      <xdr:col>6</xdr:col>
      <xdr:colOff>1394377</xdr:colOff>
      <xdr:row>242</xdr:row>
      <xdr:rowOff>32928</xdr:rowOff>
    </xdr:to>
    <xdr:pic>
      <xdr:nvPicPr>
        <xdr:cNvPr id="145" name="Picture 64" descr="AH-103-"/>
        <xdr:cNvPicPr>
          <a:picLocks noChangeAspect="1" noChangeArrowheads="1"/>
        </xdr:cNvPicPr>
      </xdr:nvPicPr>
      <xdr:blipFill>
        <a:blip r:embed="rId108" cstate="print"/>
        <a:srcRect/>
        <a:stretch>
          <a:fillRect/>
        </a:stretch>
      </xdr:blipFill>
      <xdr:spPr>
        <a:xfrm>
          <a:off x="9137650" y="92358210"/>
          <a:ext cx="762000" cy="815340"/>
        </a:xfrm>
        <a:prstGeom prst="rect">
          <a:avLst/>
        </a:prstGeom>
        <a:noFill/>
        <a:ln w="9525">
          <a:noFill/>
          <a:miter lim="800000"/>
          <a:headEnd/>
          <a:tailEnd/>
        </a:ln>
      </xdr:spPr>
    </xdr:pic>
    <xdr:clientData/>
  </xdr:twoCellAnchor>
  <xdr:twoCellAnchor editAs="oneCell">
    <xdr:from>
      <xdr:col>6</xdr:col>
      <xdr:colOff>586823</xdr:colOff>
      <xdr:row>229</xdr:row>
      <xdr:rowOff>73301</xdr:rowOff>
    </xdr:from>
    <xdr:to>
      <xdr:col>6</xdr:col>
      <xdr:colOff>1507031</xdr:colOff>
      <xdr:row>230</xdr:row>
      <xdr:rowOff>21512</xdr:rowOff>
    </xdr:to>
    <xdr:pic>
      <xdr:nvPicPr>
        <xdr:cNvPr id="28" name="Picture 27"/>
        <xdr:cNvPicPr>
          <a:picLocks noChangeAspect="1"/>
        </xdr:cNvPicPr>
      </xdr:nvPicPr>
      <xdr:blipFill>
        <a:blip r:embed="rId109"/>
        <a:stretch>
          <a:fillRect/>
        </a:stretch>
      </xdr:blipFill>
      <xdr:spPr>
        <a:xfrm>
          <a:off x="9092565" y="88880315"/>
          <a:ext cx="920115" cy="386080"/>
        </a:xfrm>
        <a:prstGeom prst="rect">
          <a:avLst/>
        </a:prstGeom>
      </xdr:spPr>
    </xdr:pic>
    <xdr:clientData/>
  </xdr:twoCellAnchor>
  <xdr:twoCellAnchor editAs="oneCell">
    <xdr:from>
      <xdr:col>6</xdr:col>
      <xdr:colOff>720671</xdr:colOff>
      <xdr:row>108</xdr:row>
      <xdr:rowOff>18222</xdr:rowOff>
    </xdr:from>
    <xdr:to>
      <xdr:col>6</xdr:col>
      <xdr:colOff>1478276</xdr:colOff>
      <xdr:row>109</xdr:row>
      <xdr:rowOff>126851</xdr:rowOff>
    </xdr:to>
    <xdr:pic>
      <xdr:nvPicPr>
        <xdr:cNvPr id="158" name="Picture 24" descr="3-way-Tube-Union~~S"/>
        <xdr:cNvPicPr>
          <a:picLocks noChangeAspect="1" noChangeArrowheads="1"/>
        </xdr:cNvPicPr>
      </xdr:nvPicPr>
      <xdr:blipFill>
        <a:blip r:embed="rId110" cstate="print"/>
        <a:srcRect/>
        <a:stretch>
          <a:fillRect/>
        </a:stretch>
      </xdr:blipFill>
      <xdr:spPr>
        <a:xfrm>
          <a:off x="9225915" y="31069280"/>
          <a:ext cx="757555" cy="489585"/>
        </a:xfrm>
        <a:prstGeom prst="rect">
          <a:avLst/>
        </a:prstGeom>
        <a:noFill/>
        <a:ln w="9525">
          <a:noFill/>
          <a:miter lim="800000"/>
          <a:headEnd/>
          <a:tailEnd/>
        </a:ln>
      </xdr:spPr>
    </xdr:pic>
    <xdr:clientData/>
  </xdr:twoCellAnchor>
  <xdr:twoCellAnchor editAs="oneCell">
    <xdr:from>
      <xdr:col>6</xdr:col>
      <xdr:colOff>258493</xdr:colOff>
      <xdr:row>110</xdr:row>
      <xdr:rowOff>150775</xdr:rowOff>
    </xdr:from>
    <xdr:to>
      <xdr:col>6</xdr:col>
      <xdr:colOff>1119744</xdr:colOff>
      <xdr:row>113</xdr:row>
      <xdr:rowOff>43376</xdr:rowOff>
    </xdr:to>
    <xdr:pic>
      <xdr:nvPicPr>
        <xdr:cNvPr id="159" name="Picture 26" descr="S--RV-04+06+0810"/>
        <xdr:cNvPicPr>
          <a:picLocks noChangeAspect="1" noChangeArrowheads="1"/>
        </xdr:cNvPicPr>
      </xdr:nvPicPr>
      <xdr:blipFill>
        <a:blip r:embed="rId111" cstate="print"/>
        <a:srcRect/>
        <a:stretch>
          <a:fillRect/>
        </a:stretch>
      </xdr:blipFill>
      <xdr:spPr>
        <a:xfrm flipH="1">
          <a:off x="8764270" y="31857315"/>
          <a:ext cx="861060" cy="715645"/>
        </a:xfrm>
        <a:prstGeom prst="rect">
          <a:avLst/>
        </a:prstGeom>
        <a:noFill/>
        <a:ln w="9525">
          <a:noFill/>
          <a:miter lim="800000"/>
          <a:headEnd/>
          <a:tailEnd/>
        </a:ln>
      </xdr:spPr>
    </xdr:pic>
    <xdr:clientData/>
  </xdr:twoCellAnchor>
  <xdr:twoCellAnchor editAs="oneCell">
    <xdr:from>
      <xdr:col>6</xdr:col>
      <xdr:colOff>719205</xdr:colOff>
      <xdr:row>100</xdr:row>
      <xdr:rowOff>37336</xdr:rowOff>
    </xdr:from>
    <xdr:to>
      <xdr:col>6</xdr:col>
      <xdr:colOff>1144253</xdr:colOff>
      <xdr:row>100</xdr:row>
      <xdr:rowOff>488675</xdr:rowOff>
    </xdr:to>
    <xdr:pic>
      <xdr:nvPicPr>
        <xdr:cNvPr id="160" name="Picture 2"/>
        <xdr:cNvPicPr>
          <a:picLocks noChangeAspect="1" noChangeArrowheads="1"/>
        </xdr:cNvPicPr>
      </xdr:nvPicPr>
      <xdr:blipFill>
        <a:blip r:embed="rId112" cstate="print"/>
        <a:srcRect/>
        <a:stretch>
          <a:fillRect/>
        </a:stretch>
      </xdr:blipFill>
      <xdr:spPr>
        <a:xfrm>
          <a:off x="9224645" y="27242135"/>
          <a:ext cx="424815" cy="451485"/>
        </a:xfrm>
        <a:prstGeom prst="rect">
          <a:avLst/>
        </a:prstGeom>
        <a:noFill/>
      </xdr:spPr>
    </xdr:pic>
    <xdr:clientData/>
  </xdr:twoCellAnchor>
  <xdr:twoCellAnchor editAs="oneCell">
    <xdr:from>
      <xdr:col>6</xdr:col>
      <xdr:colOff>762887</xdr:colOff>
      <xdr:row>101</xdr:row>
      <xdr:rowOff>194065</xdr:rowOff>
    </xdr:from>
    <xdr:to>
      <xdr:col>6</xdr:col>
      <xdr:colOff>1179879</xdr:colOff>
      <xdr:row>102</xdr:row>
      <xdr:rowOff>131247</xdr:rowOff>
    </xdr:to>
    <xdr:pic>
      <xdr:nvPicPr>
        <xdr:cNvPr id="161" name="Picture 4"/>
        <xdr:cNvPicPr>
          <a:picLocks noChangeAspect="1" noChangeArrowheads="1"/>
        </xdr:cNvPicPr>
      </xdr:nvPicPr>
      <xdr:blipFill>
        <a:blip r:embed="rId113" cstate="print"/>
        <a:srcRect/>
        <a:stretch>
          <a:fillRect/>
        </a:stretch>
      </xdr:blipFill>
      <xdr:spPr>
        <a:xfrm>
          <a:off x="9268460" y="27932380"/>
          <a:ext cx="417195" cy="470535"/>
        </a:xfrm>
        <a:prstGeom prst="rect">
          <a:avLst/>
        </a:prstGeom>
        <a:noFill/>
      </xdr:spPr>
    </xdr:pic>
    <xdr:clientData/>
  </xdr:twoCellAnchor>
  <xdr:twoCellAnchor editAs="oneCell">
    <xdr:from>
      <xdr:col>6</xdr:col>
      <xdr:colOff>567055</xdr:colOff>
      <xdr:row>105</xdr:row>
      <xdr:rowOff>120015</xdr:rowOff>
    </xdr:from>
    <xdr:to>
      <xdr:col>6</xdr:col>
      <xdr:colOff>1446530</xdr:colOff>
      <xdr:row>107</xdr:row>
      <xdr:rowOff>121920</xdr:rowOff>
    </xdr:to>
    <xdr:pic>
      <xdr:nvPicPr>
        <xdr:cNvPr id="162" name="圖片 3" descr="AH-627.jpg"/>
        <xdr:cNvPicPr>
          <a:picLocks noChangeAspect="1"/>
        </xdr:cNvPicPr>
      </xdr:nvPicPr>
      <xdr:blipFill>
        <a:blip r:embed="rId114"/>
        <a:stretch>
          <a:fillRect/>
        </a:stretch>
      </xdr:blipFill>
      <xdr:spPr>
        <a:xfrm>
          <a:off x="9072880" y="29733240"/>
          <a:ext cx="879475" cy="925830"/>
        </a:xfrm>
        <a:prstGeom prst="rect">
          <a:avLst/>
        </a:prstGeom>
      </xdr:spPr>
    </xdr:pic>
    <xdr:clientData/>
  </xdr:twoCellAnchor>
  <xdr:twoCellAnchor editAs="oneCell">
    <xdr:from>
      <xdr:col>6</xdr:col>
      <xdr:colOff>1261009</xdr:colOff>
      <xdr:row>110</xdr:row>
      <xdr:rowOff>109331</xdr:rowOff>
    </xdr:from>
    <xdr:to>
      <xdr:col>6</xdr:col>
      <xdr:colOff>1727875</xdr:colOff>
      <xdr:row>113</xdr:row>
      <xdr:rowOff>32140</xdr:rowOff>
    </xdr:to>
    <xdr:pic>
      <xdr:nvPicPr>
        <xdr:cNvPr id="163" name="圖片 28"/>
        <xdr:cNvPicPr>
          <a:picLocks noChangeAspect="1"/>
        </xdr:cNvPicPr>
      </xdr:nvPicPr>
      <xdr:blipFill>
        <a:blip r:embed="rId115" cstate="print">
          <a:extLst>
            <a:ext uri="{28A0092B-C50C-407E-A947-70E740481C1C}">
              <a14:useLocalDpi xmlns:a14="http://schemas.microsoft.com/office/drawing/2010/main" val="0"/>
            </a:ext>
          </a:extLst>
        </a:blip>
        <a:stretch>
          <a:fillRect/>
        </a:stretch>
      </xdr:blipFill>
      <xdr:spPr>
        <a:xfrm>
          <a:off x="9766300" y="31816040"/>
          <a:ext cx="467360" cy="745490"/>
        </a:xfrm>
        <a:prstGeom prst="rect">
          <a:avLst/>
        </a:prstGeom>
      </xdr:spPr>
    </xdr:pic>
    <xdr:clientData/>
  </xdr:twoCellAnchor>
  <xdr:twoCellAnchor editAs="oneCell">
    <xdr:from>
      <xdr:col>6</xdr:col>
      <xdr:colOff>661143</xdr:colOff>
      <xdr:row>103</xdr:row>
      <xdr:rowOff>33515</xdr:rowOff>
    </xdr:from>
    <xdr:to>
      <xdr:col>6</xdr:col>
      <xdr:colOff>1190305</xdr:colOff>
      <xdr:row>103</xdr:row>
      <xdr:rowOff>341245</xdr:rowOff>
    </xdr:to>
    <xdr:pic>
      <xdr:nvPicPr>
        <xdr:cNvPr id="164" name="Picture 163"/>
        <xdr:cNvPicPr>
          <a:picLocks noChangeAspect="1" noChangeArrowheads="1"/>
        </xdr:cNvPicPr>
      </xdr:nvPicPr>
      <xdr:blipFill>
        <a:blip r:embed="rId116" cstate="print">
          <a:extLst>
            <a:ext uri="{28A0092B-C50C-407E-A947-70E740481C1C}">
              <a14:useLocalDpi xmlns:a14="http://schemas.microsoft.com/office/drawing/2010/main" val="0"/>
            </a:ext>
          </a:extLst>
        </a:blip>
        <a:srcRect/>
        <a:stretch>
          <a:fillRect/>
        </a:stretch>
      </xdr:blipFill>
      <xdr:spPr>
        <a:xfrm>
          <a:off x="9166860" y="28848050"/>
          <a:ext cx="528955" cy="307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1179042</xdr:colOff>
      <xdr:row>99</xdr:row>
      <xdr:rowOff>49279</xdr:rowOff>
    </xdr:from>
    <xdr:to>
      <xdr:col>6</xdr:col>
      <xdr:colOff>1639140</xdr:colOff>
      <xdr:row>99</xdr:row>
      <xdr:rowOff>513522</xdr:rowOff>
    </xdr:to>
    <xdr:pic>
      <xdr:nvPicPr>
        <xdr:cNvPr id="165" name="Picture 164"/>
        <xdr:cNvPicPr>
          <a:picLocks noChangeAspect="1" noChangeArrowheads="1"/>
        </xdr:cNvPicPr>
      </xdr:nvPicPr>
      <xdr:blipFill>
        <a:blip r:embed="rId117" cstate="print">
          <a:extLst>
            <a:ext uri="{28A0092B-C50C-407E-A947-70E740481C1C}">
              <a14:useLocalDpi xmlns:a14="http://schemas.microsoft.com/office/drawing/2010/main" val="0"/>
            </a:ext>
          </a:extLst>
        </a:blip>
        <a:srcRect/>
        <a:stretch>
          <a:fillRect/>
        </a:stretch>
      </xdr:blipFill>
      <xdr:spPr>
        <a:xfrm>
          <a:off x="9684385" y="26701750"/>
          <a:ext cx="460375" cy="464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432536</xdr:colOff>
      <xdr:row>94</xdr:row>
      <xdr:rowOff>129877</xdr:rowOff>
    </xdr:from>
    <xdr:to>
      <xdr:col>6</xdr:col>
      <xdr:colOff>1966365</xdr:colOff>
      <xdr:row>98</xdr:row>
      <xdr:rowOff>24847</xdr:rowOff>
    </xdr:to>
    <xdr:pic>
      <xdr:nvPicPr>
        <xdr:cNvPr id="166" name="Picture 165"/>
        <xdr:cNvPicPr>
          <a:picLocks noChangeAspect="1" noChangeArrowheads="1"/>
        </xdr:cNvPicPr>
      </xdr:nvPicPr>
      <xdr:blipFill>
        <a:blip r:embed="rId118" cstate="print">
          <a:extLst>
            <a:ext uri="{28A0092B-C50C-407E-A947-70E740481C1C}">
              <a14:useLocalDpi xmlns:a14="http://schemas.microsoft.com/office/drawing/2010/main" val="0"/>
            </a:ext>
          </a:extLst>
        </a:blip>
        <a:srcRect/>
        <a:stretch>
          <a:fillRect/>
        </a:stretch>
      </xdr:blipFill>
      <xdr:spPr>
        <a:xfrm>
          <a:off x="8938260" y="26020395"/>
          <a:ext cx="1533525" cy="504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617992</xdr:colOff>
      <xdr:row>89</xdr:row>
      <xdr:rowOff>18220</xdr:rowOff>
    </xdr:from>
    <xdr:to>
      <xdr:col>6</xdr:col>
      <xdr:colOff>1516961</xdr:colOff>
      <xdr:row>91</xdr:row>
      <xdr:rowOff>108056</xdr:rowOff>
    </xdr:to>
    <xdr:pic>
      <xdr:nvPicPr>
        <xdr:cNvPr id="167" name="Picture 166"/>
        <xdr:cNvPicPr>
          <a:picLocks noChangeAspect="1" noChangeArrowheads="1"/>
        </xdr:cNvPicPr>
      </xdr:nvPicPr>
      <xdr:blipFill>
        <a:blip r:embed="rId119">
          <a:extLst>
            <a:ext uri="{28A0092B-C50C-407E-A947-70E740481C1C}">
              <a14:useLocalDpi xmlns:a14="http://schemas.microsoft.com/office/drawing/2010/main" val="0"/>
            </a:ext>
          </a:extLst>
        </a:blip>
        <a:srcRect/>
        <a:stretch>
          <a:fillRect/>
        </a:stretch>
      </xdr:blipFill>
      <xdr:spPr>
        <a:xfrm>
          <a:off x="9123680" y="24756110"/>
          <a:ext cx="898525" cy="7854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581776</xdr:colOff>
      <xdr:row>83</xdr:row>
      <xdr:rowOff>213469</xdr:rowOff>
    </xdr:from>
    <xdr:to>
      <xdr:col>6</xdr:col>
      <xdr:colOff>1459980</xdr:colOff>
      <xdr:row>85</xdr:row>
      <xdr:rowOff>65306</xdr:rowOff>
    </xdr:to>
    <xdr:pic>
      <xdr:nvPicPr>
        <xdr:cNvPr id="168" name="Picture 2"/>
        <xdr:cNvPicPr>
          <a:picLocks noChangeAspect="1" noChangeArrowheads="1"/>
        </xdr:cNvPicPr>
      </xdr:nvPicPr>
      <xdr:blipFill>
        <a:blip r:embed="rId120"/>
        <a:srcRect/>
        <a:stretch>
          <a:fillRect/>
        </a:stretch>
      </xdr:blipFill>
      <xdr:spPr>
        <a:xfrm>
          <a:off x="9087485" y="23315295"/>
          <a:ext cx="878205" cy="601980"/>
        </a:xfrm>
        <a:prstGeom prst="rect">
          <a:avLst/>
        </a:prstGeom>
        <a:noFill/>
      </xdr:spPr>
    </xdr:pic>
    <xdr:clientData/>
  </xdr:twoCellAnchor>
  <xdr:twoCellAnchor editAs="oneCell">
    <xdr:from>
      <xdr:col>6</xdr:col>
      <xdr:colOff>848761</xdr:colOff>
      <xdr:row>86</xdr:row>
      <xdr:rowOff>95953</xdr:rowOff>
    </xdr:from>
    <xdr:to>
      <xdr:col>6</xdr:col>
      <xdr:colOff>1318986</xdr:colOff>
      <xdr:row>87</xdr:row>
      <xdr:rowOff>403683</xdr:rowOff>
    </xdr:to>
    <xdr:pic>
      <xdr:nvPicPr>
        <xdr:cNvPr id="169" name="Picture 168"/>
        <xdr:cNvPicPr>
          <a:picLocks noChangeAspect="1"/>
        </xdr:cNvPicPr>
      </xdr:nvPicPr>
      <xdr:blipFill>
        <a:blip r:embed="rId121"/>
        <a:srcRect l="16566" t="16821" r="13983" b="18899"/>
        <a:stretch>
          <a:fillRect/>
        </a:stretch>
      </xdr:blipFill>
      <xdr:spPr>
        <a:xfrm>
          <a:off x="9354185" y="24100790"/>
          <a:ext cx="470535" cy="459740"/>
        </a:xfrm>
        <a:prstGeom prst="rect">
          <a:avLst/>
        </a:prstGeom>
      </xdr:spPr>
    </xdr:pic>
    <xdr:clientData/>
  </xdr:twoCellAnchor>
  <xdr:twoCellAnchor editAs="oneCell">
    <xdr:from>
      <xdr:col>6</xdr:col>
      <xdr:colOff>384104</xdr:colOff>
      <xdr:row>99</xdr:row>
      <xdr:rowOff>8030</xdr:rowOff>
    </xdr:from>
    <xdr:to>
      <xdr:col>6</xdr:col>
      <xdr:colOff>1048813</xdr:colOff>
      <xdr:row>99</xdr:row>
      <xdr:rowOff>498931</xdr:rowOff>
    </xdr:to>
    <xdr:pic>
      <xdr:nvPicPr>
        <xdr:cNvPr id="170" name="Picture 169" descr="Related image"/>
        <xdr:cNvPicPr>
          <a:picLocks noChangeAspect="1" noChangeArrowheads="1"/>
        </xdr:cNvPicPr>
      </xdr:nvPicPr>
      <xdr:blipFill>
        <a:blip r:embed="rId122" cstate="print">
          <a:extLst>
            <a:ext uri="{28A0092B-C50C-407E-A947-70E740481C1C}">
              <a14:useLocalDpi xmlns:a14="http://schemas.microsoft.com/office/drawing/2010/main" val="0"/>
            </a:ext>
          </a:extLst>
        </a:blip>
        <a:srcRect/>
        <a:stretch>
          <a:fillRect/>
        </a:stretch>
      </xdr:blipFill>
      <xdr:spPr>
        <a:xfrm>
          <a:off x="8889365" y="26660475"/>
          <a:ext cx="664845" cy="490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744784</xdr:colOff>
      <xdr:row>283</xdr:row>
      <xdr:rowOff>146251</xdr:rowOff>
    </xdr:from>
    <xdr:to>
      <xdr:col>6</xdr:col>
      <xdr:colOff>1508422</xdr:colOff>
      <xdr:row>284</xdr:row>
      <xdr:rowOff>855242</xdr:rowOff>
    </xdr:to>
    <xdr:pic>
      <xdr:nvPicPr>
        <xdr:cNvPr id="146" name="Picture 145"/>
        <xdr:cNvPicPr>
          <a:picLocks noChangeAspect="1"/>
        </xdr:cNvPicPr>
      </xdr:nvPicPr>
      <xdr:blipFill>
        <a:blip r:embed="rId123"/>
        <a:srcRect l="20749" t="8196" r="11711" b="4372"/>
        <a:stretch>
          <a:fillRect/>
        </a:stretch>
      </xdr:blipFill>
      <xdr:spPr>
        <a:xfrm>
          <a:off x="9250045" y="106464100"/>
          <a:ext cx="763905" cy="861060"/>
        </a:xfrm>
        <a:prstGeom prst="rect">
          <a:avLst/>
        </a:prstGeom>
      </xdr:spPr>
    </xdr:pic>
    <xdr:clientData/>
  </xdr:twoCellAnchor>
  <xdr:twoCellAnchor editAs="oneCell">
    <xdr:from>
      <xdr:col>6</xdr:col>
      <xdr:colOff>652095</xdr:colOff>
      <xdr:row>125</xdr:row>
      <xdr:rowOff>66675</xdr:rowOff>
    </xdr:from>
    <xdr:to>
      <xdr:col>6</xdr:col>
      <xdr:colOff>1494670</xdr:colOff>
      <xdr:row>125</xdr:row>
      <xdr:rowOff>690674</xdr:rowOff>
    </xdr:to>
    <xdr:pic>
      <xdr:nvPicPr>
        <xdr:cNvPr id="6" name="Picture 5"/>
        <xdr:cNvPicPr>
          <a:picLocks noChangeAspect="1"/>
        </xdr:cNvPicPr>
      </xdr:nvPicPr>
      <xdr:blipFill>
        <a:blip r:embed="rId124"/>
        <a:stretch>
          <a:fillRect/>
        </a:stretch>
      </xdr:blipFill>
      <xdr:spPr>
        <a:xfrm>
          <a:off x="9157335" y="36648390"/>
          <a:ext cx="842645" cy="623570"/>
        </a:xfrm>
        <a:prstGeom prst="rect">
          <a:avLst/>
        </a:prstGeom>
      </xdr:spPr>
    </xdr:pic>
    <xdr:clientData/>
  </xdr:twoCellAnchor>
  <xdr:twoCellAnchor editAs="oneCell">
    <xdr:from>
      <xdr:col>6</xdr:col>
      <xdr:colOff>419102</xdr:colOff>
      <xdr:row>128</xdr:row>
      <xdr:rowOff>152402</xdr:rowOff>
    </xdr:from>
    <xdr:to>
      <xdr:col>6</xdr:col>
      <xdr:colOff>1476376</xdr:colOff>
      <xdr:row>128</xdr:row>
      <xdr:rowOff>1209676</xdr:rowOff>
    </xdr:to>
    <xdr:pic>
      <xdr:nvPicPr>
        <xdr:cNvPr id="177" name="Picture 176"/>
        <xdr:cNvPicPr>
          <a:picLocks noChangeAspect="1"/>
        </xdr:cNvPicPr>
      </xdr:nvPicPr>
      <xdr:blipFill>
        <a:blip r:embed="rId125"/>
        <a:srcRect l="19639" t="15091" r="2715" b="7262"/>
        <a:stretch>
          <a:fillRect/>
        </a:stretch>
      </xdr:blipFill>
      <xdr:spPr>
        <a:xfrm>
          <a:off x="8924925" y="39534465"/>
          <a:ext cx="1057275" cy="1057275"/>
        </a:xfrm>
        <a:prstGeom prst="rect">
          <a:avLst/>
        </a:prstGeom>
      </xdr:spPr>
    </xdr:pic>
    <xdr:clientData/>
  </xdr:twoCellAnchor>
  <xdr:twoCellAnchor editAs="oneCell">
    <xdr:from>
      <xdr:col>6</xdr:col>
      <xdr:colOff>591569</xdr:colOff>
      <xdr:row>127</xdr:row>
      <xdr:rowOff>148977</xdr:rowOff>
    </xdr:from>
    <xdr:to>
      <xdr:col>6</xdr:col>
      <xdr:colOff>1427226</xdr:colOff>
      <xdr:row>127</xdr:row>
      <xdr:rowOff>876300</xdr:rowOff>
    </xdr:to>
    <xdr:pic>
      <xdr:nvPicPr>
        <xdr:cNvPr id="178" name="Picture 177"/>
        <xdr:cNvPicPr>
          <a:picLocks noChangeAspect="1"/>
        </xdr:cNvPicPr>
      </xdr:nvPicPr>
      <xdr:blipFill>
        <a:blip r:embed="rId126"/>
        <a:srcRect l="3575" t="-1" b="5521"/>
        <a:stretch>
          <a:fillRect/>
        </a:stretch>
      </xdr:blipFill>
      <xdr:spPr>
        <a:xfrm>
          <a:off x="9097010" y="38521005"/>
          <a:ext cx="835660" cy="727710"/>
        </a:xfrm>
        <a:prstGeom prst="rect">
          <a:avLst/>
        </a:prstGeom>
      </xdr:spPr>
    </xdr:pic>
    <xdr:clientData/>
  </xdr:twoCellAnchor>
  <xdr:twoCellAnchor editAs="oneCell">
    <xdr:from>
      <xdr:col>6</xdr:col>
      <xdr:colOff>627936</xdr:colOff>
      <xdr:row>126</xdr:row>
      <xdr:rowOff>85726</xdr:rowOff>
    </xdr:from>
    <xdr:to>
      <xdr:col>6</xdr:col>
      <xdr:colOff>1485186</xdr:colOff>
      <xdr:row>126</xdr:row>
      <xdr:rowOff>942976</xdr:rowOff>
    </xdr:to>
    <xdr:pic>
      <xdr:nvPicPr>
        <xdr:cNvPr id="179" name="Picture 178"/>
        <xdr:cNvPicPr>
          <a:picLocks noChangeAspect="1"/>
        </xdr:cNvPicPr>
      </xdr:nvPicPr>
      <xdr:blipFill>
        <a:blip r:embed="rId127"/>
        <a:stretch>
          <a:fillRect/>
        </a:stretch>
      </xdr:blipFill>
      <xdr:spPr>
        <a:xfrm>
          <a:off x="9133205" y="37410390"/>
          <a:ext cx="857250" cy="857250"/>
        </a:xfrm>
        <a:prstGeom prst="rect">
          <a:avLst/>
        </a:prstGeom>
      </xdr:spPr>
    </xdr:pic>
    <xdr:clientData/>
  </xdr:twoCellAnchor>
  <xdr:twoCellAnchor editAs="oneCell">
    <xdr:from>
      <xdr:col>6</xdr:col>
      <xdr:colOff>561975</xdr:colOff>
      <xdr:row>129</xdr:row>
      <xdr:rowOff>57150</xdr:rowOff>
    </xdr:from>
    <xdr:to>
      <xdr:col>6</xdr:col>
      <xdr:colOff>1450405</xdr:colOff>
      <xdr:row>129</xdr:row>
      <xdr:rowOff>723473</xdr:rowOff>
    </xdr:to>
    <xdr:pic>
      <xdr:nvPicPr>
        <xdr:cNvPr id="180" name="Picture 179"/>
        <xdr:cNvPicPr>
          <a:picLocks noChangeAspect="1"/>
        </xdr:cNvPicPr>
      </xdr:nvPicPr>
      <xdr:blipFill>
        <a:blip r:embed="rId128"/>
        <a:stretch>
          <a:fillRect/>
        </a:stretch>
      </xdr:blipFill>
      <xdr:spPr>
        <a:xfrm>
          <a:off x="9067800" y="40696515"/>
          <a:ext cx="888365" cy="666115"/>
        </a:xfrm>
        <a:prstGeom prst="rect">
          <a:avLst/>
        </a:prstGeom>
      </xdr:spPr>
    </xdr:pic>
    <xdr:clientData/>
  </xdr:twoCellAnchor>
  <xdr:twoCellAnchor editAs="oneCell">
    <xdr:from>
      <xdr:col>6</xdr:col>
      <xdr:colOff>523875</xdr:colOff>
      <xdr:row>130</xdr:row>
      <xdr:rowOff>85725</xdr:rowOff>
    </xdr:from>
    <xdr:to>
      <xdr:col>6</xdr:col>
      <xdr:colOff>1133475</xdr:colOff>
      <xdr:row>130</xdr:row>
      <xdr:rowOff>636504</xdr:rowOff>
    </xdr:to>
    <xdr:pic>
      <xdr:nvPicPr>
        <xdr:cNvPr id="152" name="Picture 4"/>
        <xdr:cNvPicPr>
          <a:picLocks noChangeAspect="1" noChangeArrowheads="1"/>
        </xdr:cNvPicPr>
      </xdr:nvPicPr>
      <xdr:blipFill>
        <a:blip r:embed="rId129"/>
        <a:srcRect/>
        <a:stretch>
          <a:fillRect/>
        </a:stretch>
      </xdr:blipFill>
      <xdr:spPr>
        <a:xfrm>
          <a:off x="9029700" y="41468040"/>
          <a:ext cx="609600" cy="550545"/>
        </a:xfrm>
        <a:prstGeom prst="rect">
          <a:avLst/>
        </a:prstGeom>
        <a:noFill/>
      </xdr:spPr>
    </xdr:pic>
    <xdr:clientData/>
  </xdr:twoCellAnchor>
  <xdr:twoCellAnchor editAs="oneCell">
    <xdr:from>
      <xdr:col>6</xdr:col>
      <xdr:colOff>504826</xdr:colOff>
      <xdr:row>131</xdr:row>
      <xdr:rowOff>150729</xdr:rowOff>
    </xdr:from>
    <xdr:to>
      <xdr:col>6</xdr:col>
      <xdr:colOff>1171576</xdr:colOff>
      <xdr:row>131</xdr:row>
      <xdr:rowOff>684129</xdr:rowOff>
    </xdr:to>
    <xdr:pic>
      <xdr:nvPicPr>
        <xdr:cNvPr id="153" name="Picture 7"/>
        <xdr:cNvPicPr>
          <a:picLocks noChangeAspect="1" noChangeArrowheads="1"/>
        </xdr:cNvPicPr>
      </xdr:nvPicPr>
      <xdr:blipFill>
        <a:blip r:embed="rId130"/>
        <a:srcRect/>
        <a:stretch>
          <a:fillRect/>
        </a:stretch>
      </xdr:blipFill>
      <xdr:spPr>
        <a:xfrm>
          <a:off x="9010650" y="42275760"/>
          <a:ext cx="666750" cy="533400"/>
        </a:xfrm>
        <a:prstGeom prst="rect">
          <a:avLst/>
        </a:prstGeom>
        <a:noFill/>
      </xdr:spPr>
    </xdr:pic>
    <xdr:clientData/>
  </xdr:twoCellAnchor>
  <xdr:twoCellAnchor editAs="oneCell">
    <xdr:from>
      <xdr:col>6</xdr:col>
      <xdr:colOff>733425</xdr:colOff>
      <xdr:row>194</xdr:row>
      <xdr:rowOff>123825</xdr:rowOff>
    </xdr:from>
    <xdr:to>
      <xdr:col>6</xdr:col>
      <xdr:colOff>1361367</xdr:colOff>
      <xdr:row>194</xdr:row>
      <xdr:rowOff>1026111</xdr:rowOff>
    </xdr:to>
    <xdr:pic>
      <xdr:nvPicPr>
        <xdr:cNvPr id="16" name="Picture 15"/>
        <xdr:cNvPicPr>
          <a:picLocks noChangeAspect="1"/>
        </xdr:cNvPicPr>
      </xdr:nvPicPr>
      <xdr:blipFill>
        <a:blip r:embed="rId131"/>
        <a:stretch>
          <a:fillRect/>
        </a:stretch>
      </xdr:blipFill>
      <xdr:spPr>
        <a:xfrm>
          <a:off x="9239250" y="65672970"/>
          <a:ext cx="627380" cy="901700"/>
        </a:xfrm>
        <a:prstGeom prst="rect">
          <a:avLst/>
        </a:prstGeom>
      </xdr:spPr>
    </xdr:pic>
    <xdr:clientData/>
  </xdr:twoCellAnchor>
  <xdr:twoCellAnchor editAs="oneCell">
    <xdr:from>
      <xdr:col>6</xdr:col>
      <xdr:colOff>457200</xdr:colOff>
      <xdr:row>208</xdr:row>
      <xdr:rowOff>62543</xdr:rowOff>
    </xdr:from>
    <xdr:to>
      <xdr:col>6</xdr:col>
      <xdr:colOff>1704975</xdr:colOff>
      <xdr:row>208</xdr:row>
      <xdr:rowOff>742950</xdr:rowOff>
    </xdr:to>
    <xdr:pic>
      <xdr:nvPicPr>
        <xdr:cNvPr id="156" name="Picture 155"/>
        <xdr:cNvPicPr>
          <a:picLocks noChangeAspect="1"/>
        </xdr:cNvPicPr>
      </xdr:nvPicPr>
      <xdr:blipFill>
        <a:blip r:embed="rId132"/>
        <a:srcRect t="11879" b="6805"/>
        <a:stretch>
          <a:fillRect/>
        </a:stretch>
      </xdr:blipFill>
      <xdr:spPr>
        <a:xfrm>
          <a:off x="8963025" y="75060175"/>
          <a:ext cx="1247775" cy="680720"/>
        </a:xfrm>
        <a:prstGeom prst="rect">
          <a:avLst/>
        </a:prstGeom>
      </xdr:spPr>
    </xdr:pic>
    <xdr:clientData/>
  </xdr:twoCellAnchor>
  <xdr:twoCellAnchor editAs="oneCell">
    <xdr:from>
      <xdr:col>6</xdr:col>
      <xdr:colOff>504825</xdr:colOff>
      <xdr:row>207</xdr:row>
      <xdr:rowOff>57150</xdr:rowOff>
    </xdr:from>
    <xdr:to>
      <xdr:col>6</xdr:col>
      <xdr:colOff>1553428</xdr:colOff>
      <xdr:row>207</xdr:row>
      <xdr:rowOff>563162</xdr:rowOff>
    </xdr:to>
    <xdr:pic>
      <xdr:nvPicPr>
        <xdr:cNvPr id="157" name="Picture 156"/>
        <xdr:cNvPicPr>
          <a:picLocks noChangeAspect="1"/>
        </xdr:cNvPicPr>
      </xdr:nvPicPr>
      <xdr:blipFill>
        <a:blip r:embed="rId133"/>
        <a:stretch>
          <a:fillRect/>
        </a:stretch>
      </xdr:blipFill>
      <xdr:spPr>
        <a:xfrm>
          <a:off x="9010650" y="74293095"/>
          <a:ext cx="1048385" cy="505460"/>
        </a:xfrm>
        <a:prstGeom prst="rect">
          <a:avLst/>
        </a:prstGeom>
      </xdr:spPr>
    </xdr:pic>
    <xdr:clientData/>
  </xdr:twoCellAnchor>
  <xdr:twoCellAnchor editAs="oneCell">
    <xdr:from>
      <xdr:col>6</xdr:col>
      <xdr:colOff>552450</xdr:colOff>
      <xdr:row>211</xdr:row>
      <xdr:rowOff>9525</xdr:rowOff>
    </xdr:from>
    <xdr:to>
      <xdr:col>6</xdr:col>
      <xdr:colOff>1495425</xdr:colOff>
      <xdr:row>211</xdr:row>
      <xdr:rowOff>1098899</xdr:rowOff>
    </xdr:to>
    <xdr:pic>
      <xdr:nvPicPr>
        <xdr:cNvPr id="171" name="Picture 170"/>
        <xdr:cNvPicPr>
          <a:picLocks noChangeAspect="1"/>
        </xdr:cNvPicPr>
      </xdr:nvPicPr>
      <xdr:blipFill>
        <a:blip r:embed="rId134"/>
        <a:stretch>
          <a:fillRect/>
        </a:stretch>
      </xdr:blipFill>
      <xdr:spPr>
        <a:xfrm>
          <a:off x="9058275" y="77350620"/>
          <a:ext cx="942975" cy="1089025"/>
        </a:xfrm>
        <a:prstGeom prst="rect">
          <a:avLst/>
        </a:prstGeom>
      </xdr:spPr>
    </xdr:pic>
    <xdr:clientData/>
  </xdr:twoCellAnchor>
  <xdr:twoCellAnchor editAs="oneCell">
    <xdr:from>
      <xdr:col>6</xdr:col>
      <xdr:colOff>600075</xdr:colOff>
      <xdr:row>201</xdr:row>
      <xdr:rowOff>57150</xdr:rowOff>
    </xdr:from>
    <xdr:to>
      <xdr:col>6</xdr:col>
      <xdr:colOff>1676265</xdr:colOff>
      <xdr:row>201</xdr:row>
      <xdr:rowOff>518160</xdr:rowOff>
    </xdr:to>
    <xdr:pic>
      <xdr:nvPicPr>
        <xdr:cNvPr id="29" name="Picture 28"/>
        <xdr:cNvPicPr>
          <a:picLocks noChangeAspect="1"/>
        </xdr:cNvPicPr>
      </xdr:nvPicPr>
      <xdr:blipFill>
        <a:blip r:embed="rId35"/>
        <a:stretch>
          <a:fillRect/>
        </a:stretch>
      </xdr:blipFill>
      <xdr:spPr>
        <a:xfrm>
          <a:off x="9105900" y="70273545"/>
          <a:ext cx="1075690" cy="461010"/>
        </a:xfrm>
        <a:prstGeom prst="rect">
          <a:avLst/>
        </a:prstGeom>
      </xdr:spPr>
    </xdr:pic>
    <xdr:clientData/>
  </xdr:twoCellAnchor>
  <xdr:oneCellAnchor>
    <xdr:from>
      <xdr:col>6</xdr:col>
      <xdr:colOff>714375</xdr:colOff>
      <xdr:row>81</xdr:row>
      <xdr:rowOff>19050</xdr:rowOff>
    </xdr:from>
    <xdr:ext cx="762000" cy="381000"/>
    <xdr:pic>
      <xdr:nvPicPr>
        <xdr:cNvPr id="18" name="image13.png"/>
        <xdr:cNvPicPr preferRelativeResize="0"/>
      </xdr:nvPicPr>
      <xdr:blipFill>
        <a:blip r:embed="rId135" cstate="print"/>
        <a:stretch>
          <a:fillRect/>
        </a:stretch>
      </xdr:blipFill>
      <xdr:spPr>
        <a:xfrm>
          <a:off x="9220200" y="22294215"/>
          <a:ext cx="762000" cy="381000"/>
        </a:xfrm>
        <a:prstGeom prst="rect">
          <a:avLst/>
        </a:prstGeom>
        <a:noFill/>
      </xdr:spPr>
    </xdr:pic>
    <xdr:clientData fLocksWithSheet="0"/>
  </xdr:oneCellAnchor>
  <xdr:twoCellAnchor editAs="oneCell">
    <xdr:from>
      <xdr:col>6</xdr:col>
      <xdr:colOff>314325</xdr:colOff>
      <xdr:row>193</xdr:row>
      <xdr:rowOff>0</xdr:rowOff>
    </xdr:from>
    <xdr:to>
      <xdr:col>6</xdr:col>
      <xdr:colOff>1591945</xdr:colOff>
      <xdr:row>193</xdr:row>
      <xdr:rowOff>496570</xdr:rowOff>
    </xdr:to>
    <xdr:pic>
      <xdr:nvPicPr>
        <xdr:cNvPr id="10" name="Picture 9"/>
        <xdr:cNvPicPr>
          <a:picLocks noChangeAspect="1"/>
        </xdr:cNvPicPr>
      </xdr:nvPicPr>
      <xdr:blipFill>
        <a:blip r:embed="rId103"/>
        <a:stretch>
          <a:fillRect/>
        </a:stretch>
      </xdr:blipFill>
      <xdr:spPr>
        <a:xfrm>
          <a:off x="8820150" y="64958595"/>
          <a:ext cx="1277620" cy="496570"/>
        </a:xfrm>
        <a:prstGeom prst="rect">
          <a:avLst/>
        </a:prstGeom>
      </xdr:spPr>
    </xdr:pic>
    <xdr:clientData/>
  </xdr:twoCellAnchor>
  <xdr:twoCellAnchor editAs="oneCell">
    <xdr:from>
      <xdr:col>6</xdr:col>
      <xdr:colOff>828675</xdr:colOff>
      <xdr:row>189</xdr:row>
      <xdr:rowOff>38100</xdr:rowOff>
    </xdr:from>
    <xdr:to>
      <xdr:col>6</xdr:col>
      <xdr:colOff>1669415</xdr:colOff>
      <xdr:row>189</xdr:row>
      <xdr:rowOff>504825</xdr:rowOff>
    </xdr:to>
    <xdr:pic>
      <xdr:nvPicPr>
        <xdr:cNvPr id="55" name="Picture 54"/>
        <xdr:cNvPicPr>
          <a:picLocks noChangeAspect="1" noChangeArrowheads="1"/>
        </xdr:cNvPicPr>
      </xdr:nvPicPr>
      <xdr:blipFill>
        <a:blip r:embed="rId136" cstate="print">
          <a:extLst>
            <a:ext uri="{28A0092B-C50C-407E-A947-70E740481C1C}">
              <a14:useLocalDpi xmlns:a14="http://schemas.microsoft.com/office/drawing/2010/main" val="0"/>
            </a:ext>
          </a:extLst>
        </a:blip>
        <a:srcRect/>
        <a:stretch>
          <a:fillRect/>
        </a:stretch>
      </xdr:blipFill>
      <xdr:spPr>
        <a:xfrm>
          <a:off x="9334500" y="62634495"/>
          <a:ext cx="840740" cy="466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669290</xdr:colOff>
      <xdr:row>200</xdr:row>
      <xdr:rowOff>59690</xdr:rowOff>
    </xdr:from>
    <xdr:to>
      <xdr:col>6</xdr:col>
      <xdr:colOff>1744980</xdr:colOff>
      <xdr:row>200</xdr:row>
      <xdr:rowOff>520700</xdr:rowOff>
    </xdr:to>
    <xdr:pic>
      <xdr:nvPicPr>
        <xdr:cNvPr id="4" name="Picture 3"/>
        <xdr:cNvPicPr>
          <a:picLocks noChangeAspect="1"/>
        </xdr:cNvPicPr>
      </xdr:nvPicPr>
      <xdr:blipFill>
        <a:blip r:embed="rId35"/>
        <a:stretch>
          <a:fillRect/>
        </a:stretch>
      </xdr:blipFill>
      <xdr:spPr>
        <a:xfrm>
          <a:off x="9175115" y="69685535"/>
          <a:ext cx="1075690" cy="461010"/>
        </a:xfrm>
        <a:prstGeom prst="rect">
          <a:avLst/>
        </a:prstGeom>
      </xdr:spPr>
    </xdr:pic>
    <xdr:clientData/>
  </xdr:twoCellAnchor>
</xdr:wsDr>
</file>

<file path=xl/drawings/drawing18.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165099</xdr:colOff>
      <xdr:row>30</xdr:row>
      <xdr:rowOff>158473</xdr:rowOff>
    </xdr:from>
    <xdr:to>
      <xdr:col>7</xdr:col>
      <xdr:colOff>879474</xdr:colOff>
      <xdr:row>33</xdr:row>
      <xdr:rowOff>109562</xdr:rowOff>
    </xdr:to>
    <xdr:pic>
      <xdr:nvPicPr>
        <xdr:cNvPr id="2" name="Picture 1"/>
        <xdr:cNvPicPr>
          <a:picLocks noChangeAspect="1" noChangeArrowheads="1"/>
        </xdr:cNvPicPr>
      </xdr:nvPicPr>
      <xdr:blipFill>
        <a:blip r:embed="rId1" cstate="print">
          <a:lum bright="-12000"/>
        </a:blip>
        <a:srcRect/>
        <a:stretch>
          <a:fillRect/>
        </a:stretch>
      </xdr:blipFill>
      <xdr:spPr>
        <a:xfrm>
          <a:off x="7298690" y="6530340"/>
          <a:ext cx="714375" cy="551180"/>
        </a:xfrm>
        <a:prstGeom prst="rect">
          <a:avLst/>
        </a:prstGeom>
        <a:noFill/>
        <a:ln w="1">
          <a:noFill/>
          <a:miter lim="800000"/>
          <a:headEnd/>
          <a:tailEnd/>
        </a:ln>
      </xdr:spPr>
    </xdr:pic>
    <xdr:clientData/>
  </xdr:twoCellAnchor>
  <xdr:twoCellAnchor editAs="oneCell">
    <xdr:from>
      <xdr:col>7</xdr:col>
      <xdr:colOff>279032</xdr:colOff>
      <xdr:row>63</xdr:row>
      <xdr:rowOff>131197</xdr:rowOff>
    </xdr:from>
    <xdr:to>
      <xdr:col>7</xdr:col>
      <xdr:colOff>840850</xdr:colOff>
      <xdr:row>66</xdr:row>
      <xdr:rowOff>189226</xdr:rowOff>
    </xdr:to>
    <xdr:pic>
      <xdr:nvPicPr>
        <xdr:cNvPr id="3" name="Picture 2"/>
        <xdr:cNvPicPr>
          <a:picLocks noChangeAspect="1" noChangeArrowheads="1"/>
        </xdr:cNvPicPr>
      </xdr:nvPicPr>
      <xdr:blipFill>
        <a:blip r:embed="rId2" cstate="print">
          <a:lum bright="-12000"/>
        </a:blip>
        <a:srcRect/>
        <a:stretch>
          <a:fillRect/>
        </a:stretch>
      </xdr:blipFill>
      <xdr:spPr>
        <a:xfrm>
          <a:off x="7412990" y="13056235"/>
          <a:ext cx="561975" cy="629285"/>
        </a:xfrm>
        <a:prstGeom prst="rect">
          <a:avLst/>
        </a:prstGeom>
        <a:noFill/>
        <a:ln w="1">
          <a:noFill/>
          <a:miter lim="800000"/>
          <a:headEnd/>
          <a:tailEnd/>
        </a:ln>
      </xdr:spPr>
    </xdr:pic>
    <xdr:clientData/>
  </xdr:twoCellAnchor>
  <xdr:twoCellAnchor editAs="oneCell">
    <xdr:from>
      <xdr:col>7</xdr:col>
      <xdr:colOff>321568</xdr:colOff>
      <xdr:row>75</xdr:row>
      <xdr:rowOff>3312</xdr:rowOff>
    </xdr:from>
    <xdr:to>
      <xdr:col>7</xdr:col>
      <xdr:colOff>805648</xdr:colOff>
      <xdr:row>79</xdr:row>
      <xdr:rowOff>67891</xdr:rowOff>
    </xdr:to>
    <xdr:pic>
      <xdr:nvPicPr>
        <xdr:cNvPr id="4" name="Picture 3"/>
        <xdr:cNvPicPr>
          <a:picLocks noChangeAspect="1" noChangeArrowheads="1"/>
        </xdr:cNvPicPr>
      </xdr:nvPicPr>
      <xdr:blipFill>
        <a:blip r:embed="rId3" cstate="print">
          <a:lum bright="-12000"/>
        </a:blip>
        <a:srcRect/>
        <a:stretch>
          <a:fillRect/>
        </a:stretch>
      </xdr:blipFill>
      <xdr:spPr>
        <a:xfrm>
          <a:off x="7455535" y="15214600"/>
          <a:ext cx="483870" cy="826135"/>
        </a:xfrm>
        <a:prstGeom prst="rect">
          <a:avLst/>
        </a:prstGeom>
        <a:noFill/>
        <a:ln w="1">
          <a:noFill/>
          <a:miter lim="800000"/>
          <a:headEnd/>
          <a:tailEnd/>
        </a:ln>
      </xdr:spPr>
    </xdr:pic>
    <xdr:clientData/>
  </xdr:twoCellAnchor>
  <xdr:twoCellAnchor editAs="oneCell">
    <xdr:from>
      <xdr:col>7</xdr:col>
      <xdr:colOff>343148</xdr:colOff>
      <xdr:row>87</xdr:row>
      <xdr:rowOff>158033</xdr:rowOff>
    </xdr:from>
    <xdr:to>
      <xdr:col>7</xdr:col>
      <xdr:colOff>751481</xdr:colOff>
      <xdr:row>92</xdr:row>
      <xdr:rowOff>58259</xdr:rowOff>
    </xdr:to>
    <xdr:pic>
      <xdr:nvPicPr>
        <xdr:cNvPr id="5" name="Picture 4"/>
        <xdr:cNvPicPr>
          <a:picLocks noChangeAspect="1" noChangeArrowheads="1"/>
        </xdr:cNvPicPr>
      </xdr:nvPicPr>
      <xdr:blipFill>
        <a:blip r:embed="rId4" cstate="print">
          <a:lum bright="-12000"/>
        </a:blip>
        <a:srcRect/>
        <a:stretch>
          <a:fillRect/>
        </a:stretch>
      </xdr:blipFill>
      <xdr:spPr>
        <a:xfrm>
          <a:off x="7477125" y="17654905"/>
          <a:ext cx="408305" cy="852805"/>
        </a:xfrm>
        <a:prstGeom prst="rect">
          <a:avLst/>
        </a:prstGeom>
        <a:noFill/>
        <a:ln w="1">
          <a:noFill/>
          <a:miter lim="800000"/>
          <a:headEnd/>
          <a:tailEnd/>
        </a:ln>
      </xdr:spPr>
    </xdr:pic>
    <xdr:clientData/>
  </xdr:twoCellAnchor>
  <xdr:twoCellAnchor editAs="oneCell">
    <xdr:from>
      <xdr:col>7</xdr:col>
      <xdr:colOff>180395</xdr:colOff>
      <xdr:row>116</xdr:row>
      <xdr:rowOff>54665</xdr:rowOff>
    </xdr:from>
    <xdr:to>
      <xdr:col>7</xdr:col>
      <xdr:colOff>887730</xdr:colOff>
      <xdr:row>119</xdr:row>
      <xdr:rowOff>86443</xdr:rowOff>
    </xdr:to>
    <xdr:pic>
      <xdr:nvPicPr>
        <xdr:cNvPr id="6" name="Picture 5"/>
        <xdr:cNvPicPr>
          <a:picLocks noChangeAspect="1" noChangeArrowheads="1"/>
        </xdr:cNvPicPr>
      </xdr:nvPicPr>
      <xdr:blipFill>
        <a:blip r:embed="rId5" cstate="print">
          <a:lum bright="-12000"/>
        </a:blip>
        <a:srcRect/>
        <a:stretch>
          <a:fillRect/>
        </a:stretch>
      </xdr:blipFill>
      <xdr:spPr>
        <a:xfrm>
          <a:off x="7314565" y="23076535"/>
          <a:ext cx="707390" cy="603250"/>
        </a:xfrm>
        <a:prstGeom prst="rect">
          <a:avLst/>
        </a:prstGeom>
        <a:noFill/>
        <a:ln w="1">
          <a:noFill/>
          <a:miter lim="800000"/>
          <a:headEnd/>
          <a:tailEnd/>
        </a:ln>
      </xdr:spPr>
    </xdr:pic>
    <xdr:clientData/>
  </xdr:twoCellAnchor>
  <xdr:twoCellAnchor editAs="oneCell">
    <xdr:from>
      <xdr:col>7</xdr:col>
      <xdr:colOff>284872</xdr:colOff>
      <xdr:row>95</xdr:row>
      <xdr:rowOff>255436</xdr:rowOff>
    </xdr:from>
    <xdr:to>
      <xdr:col>7</xdr:col>
      <xdr:colOff>847725</xdr:colOff>
      <xdr:row>100</xdr:row>
      <xdr:rowOff>19005</xdr:rowOff>
    </xdr:to>
    <xdr:pic>
      <xdr:nvPicPr>
        <xdr:cNvPr id="7" name="Picture 6"/>
        <xdr:cNvPicPr>
          <a:picLocks noChangeAspect="1" noChangeArrowheads="1"/>
        </xdr:cNvPicPr>
      </xdr:nvPicPr>
      <xdr:blipFill>
        <a:blip r:embed="rId6" cstate="print">
          <a:lum bright="-12000"/>
        </a:blip>
        <a:srcRect/>
        <a:stretch>
          <a:fillRect/>
        </a:stretch>
      </xdr:blipFill>
      <xdr:spPr>
        <a:xfrm>
          <a:off x="7418705" y="19211925"/>
          <a:ext cx="563245" cy="780415"/>
        </a:xfrm>
        <a:prstGeom prst="rect">
          <a:avLst/>
        </a:prstGeom>
        <a:noFill/>
        <a:ln w="1">
          <a:noFill/>
          <a:miter lim="800000"/>
          <a:headEnd/>
          <a:tailEnd/>
        </a:ln>
      </xdr:spPr>
    </xdr:pic>
    <xdr:clientData/>
  </xdr:twoCellAnchor>
  <xdr:twoCellAnchor editAs="oneCell">
    <xdr:from>
      <xdr:col>7</xdr:col>
      <xdr:colOff>309520</xdr:colOff>
      <xdr:row>104</xdr:row>
      <xdr:rowOff>68911</xdr:rowOff>
    </xdr:from>
    <xdr:to>
      <xdr:col>7</xdr:col>
      <xdr:colOff>771081</xdr:colOff>
      <xdr:row>107</xdr:row>
      <xdr:rowOff>79316</xdr:rowOff>
    </xdr:to>
    <xdr:pic>
      <xdr:nvPicPr>
        <xdr:cNvPr id="8" name="Picture 7"/>
        <xdr:cNvPicPr>
          <a:picLocks noChangeAspect="1" noChangeArrowheads="1"/>
        </xdr:cNvPicPr>
      </xdr:nvPicPr>
      <xdr:blipFill>
        <a:blip r:embed="rId7" cstate="print">
          <a:lum bright="-12000"/>
        </a:blip>
        <a:srcRect/>
        <a:stretch>
          <a:fillRect/>
        </a:stretch>
      </xdr:blipFill>
      <xdr:spPr>
        <a:xfrm>
          <a:off x="7443470" y="20804505"/>
          <a:ext cx="461645" cy="581660"/>
        </a:xfrm>
        <a:prstGeom prst="rect">
          <a:avLst/>
        </a:prstGeom>
        <a:noFill/>
        <a:ln w="1">
          <a:noFill/>
          <a:miter lim="800000"/>
          <a:headEnd/>
          <a:tailEnd/>
        </a:ln>
      </xdr:spPr>
    </xdr:pic>
    <xdr:clientData/>
  </xdr:twoCellAnchor>
  <xdr:twoCellAnchor editAs="oneCell">
    <xdr:from>
      <xdr:col>7</xdr:col>
      <xdr:colOff>259080</xdr:colOff>
      <xdr:row>155</xdr:row>
      <xdr:rowOff>235558</xdr:rowOff>
    </xdr:from>
    <xdr:to>
      <xdr:col>7</xdr:col>
      <xdr:colOff>819563</xdr:colOff>
      <xdr:row>161</xdr:row>
      <xdr:rowOff>51435</xdr:rowOff>
    </xdr:to>
    <xdr:pic>
      <xdr:nvPicPr>
        <xdr:cNvPr id="9" name="Picture 8"/>
        <xdr:cNvPicPr>
          <a:picLocks noChangeAspect="1" noChangeArrowheads="1"/>
        </xdr:cNvPicPr>
      </xdr:nvPicPr>
      <xdr:blipFill>
        <a:blip r:embed="rId8" cstate="print">
          <a:lum bright="-12000"/>
        </a:blip>
        <a:srcRect/>
        <a:stretch>
          <a:fillRect/>
        </a:stretch>
      </xdr:blipFill>
      <xdr:spPr>
        <a:xfrm>
          <a:off x="7393305" y="30641925"/>
          <a:ext cx="560070" cy="1003935"/>
        </a:xfrm>
        <a:prstGeom prst="rect">
          <a:avLst/>
        </a:prstGeom>
        <a:noFill/>
        <a:ln w="1">
          <a:noFill/>
          <a:miter lim="800000"/>
          <a:headEnd/>
          <a:tailEnd/>
        </a:ln>
      </xdr:spPr>
    </xdr:pic>
    <xdr:clientData/>
  </xdr:twoCellAnchor>
  <xdr:twoCellAnchor editAs="oneCell">
    <xdr:from>
      <xdr:col>7</xdr:col>
      <xdr:colOff>450244</xdr:colOff>
      <xdr:row>166</xdr:row>
      <xdr:rowOff>265459</xdr:rowOff>
    </xdr:from>
    <xdr:to>
      <xdr:col>7</xdr:col>
      <xdr:colOff>671388</xdr:colOff>
      <xdr:row>170</xdr:row>
      <xdr:rowOff>150960</xdr:rowOff>
    </xdr:to>
    <xdr:pic>
      <xdr:nvPicPr>
        <xdr:cNvPr id="10" name="Picture 9"/>
        <xdr:cNvPicPr>
          <a:picLocks noChangeAspect="1" noChangeArrowheads="1"/>
        </xdr:cNvPicPr>
      </xdr:nvPicPr>
      <xdr:blipFill>
        <a:blip r:embed="rId9" cstate="print">
          <a:lum bright="-12000"/>
        </a:blip>
        <a:srcRect/>
        <a:stretch>
          <a:fillRect/>
        </a:stretch>
      </xdr:blipFill>
      <xdr:spPr>
        <a:xfrm>
          <a:off x="7584440" y="32737425"/>
          <a:ext cx="220980" cy="721995"/>
        </a:xfrm>
        <a:prstGeom prst="rect">
          <a:avLst/>
        </a:prstGeom>
        <a:noFill/>
        <a:ln w="1">
          <a:noFill/>
          <a:miter lim="800000"/>
          <a:headEnd/>
          <a:tailEnd/>
        </a:ln>
      </xdr:spPr>
    </xdr:pic>
    <xdr:clientData/>
  </xdr:twoCellAnchor>
  <xdr:twoCellAnchor editAs="oneCell">
    <xdr:from>
      <xdr:col>7</xdr:col>
      <xdr:colOff>117611</xdr:colOff>
      <xdr:row>6</xdr:row>
      <xdr:rowOff>86471</xdr:rowOff>
    </xdr:from>
    <xdr:to>
      <xdr:col>7</xdr:col>
      <xdr:colOff>942974</xdr:colOff>
      <xdr:row>9</xdr:row>
      <xdr:rowOff>40145</xdr:rowOff>
    </xdr:to>
    <xdr:pic>
      <xdr:nvPicPr>
        <xdr:cNvPr id="11" name="Picture 10"/>
        <xdr:cNvPicPr>
          <a:picLocks noChangeAspect="1" noChangeArrowheads="1"/>
        </xdr:cNvPicPr>
      </xdr:nvPicPr>
      <xdr:blipFill>
        <a:blip r:embed="rId10" cstate="print">
          <a:lum bright="-6000"/>
        </a:blip>
        <a:srcRect/>
        <a:stretch>
          <a:fillRect/>
        </a:stretch>
      </xdr:blipFill>
      <xdr:spPr>
        <a:xfrm>
          <a:off x="7251700" y="1657985"/>
          <a:ext cx="824865" cy="553720"/>
        </a:xfrm>
        <a:prstGeom prst="rect">
          <a:avLst/>
        </a:prstGeom>
        <a:noFill/>
        <a:ln w="1">
          <a:noFill/>
          <a:miter lim="800000"/>
          <a:headEnd/>
          <a:tailEnd/>
        </a:ln>
      </xdr:spPr>
    </xdr:pic>
    <xdr:clientData/>
  </xdr:twoCellAnchor>
  <xdr:twoCellAnchor editAs="oneCell">
    <xdr:from>
      <xdr:col>7</xdr:col>
      <xdr:colOff>250190</xdr:colOff>
      <xdr:row>175</xdr:row>
      <xdr:rowOff>317500</xdr:rowOff>
    </xdr:from>
    <xdr:to>
      <xdr:col>7</xdr:col>
      <xdr:colOff>840740</xdr:colOff>
      <xdr:row>177</xdr:row>
      <xdr:rowOff>254438</xdr:rowOff>
    </xdr:to>
    <xdr:pic>
      <xdr:nvPicPr>
        <xdr:cNvPr id="12" name="Picture 11" descr="http://www.cn-vestar.com/editubb/UploadFile/2012723000751.jpg"/>
        <xdr:cNvPicPr>
          <a:picLocks noChangeAspect="1" noChangeArrowheads="1"/>
        </xdr:cNvPicPr>
      </xdr:nvPicPr>
      <xdr:blipFill>
        <a:blip r:embed="rId11" cstate="print"/>
        <a:srcRect l="4091" t="9091"/>
        <a:stretch>
          <a:fillRect/>
        </a:stretch>
      </xdr:blipFill>
      <xdr:spPr>
        <a:xfrm>
          <a:off x="7384415" y="34807525"/>
          <a:ext cx="590550" cy="755650"/>
        </a:xfrm>
        <a:prstGeom prst="rect">
          <a:avLst/>
        </a:prstGeom>
        <a:noFill/>
      </xdr:spPr>
    </xdr:pic>
    <xdr:clientData/>
  </xdr:twoCellAnchor>
  <xdr:twoCellAnchor editAs="oneCell">
    <xdr:from>
      <xdr:col>7</xdr:col>
      <xdr:colOff>255933</xdr:colOff>
      <xdr:row>137</xdr:row>
      <xdr:rowOff>234397</xdr:rowOff>
    </xdr:from>
    <xdr:to>
      <xdr:col>7</xdr:col>
      <xdr:colOff>904874</xdr:colOff>
      <xdr:row>141</xdr:row>
      <xdr:rowOff>28051</xdr:rowOff>
    </xdr:to>
    <xdr:pic>
      <xdr:nvPicPr>
        <xdr:cNvPr id="13" name="Picture 12"/>
        <xdr:cNvPicPr>
          <a:picLocks noChangeAspect="1" noChangeArrowheads="1"/>
        </xdr:cNvPicPr>
      </xdr:nvPicPr>
      <xdr:blipFill>
        <a:blip r:embed="rId5" cstate="print">
          <a:lum bright="-12000"/>
        </a:blip>
        <a:srcRect/>
        <a:stretch>
          <a:fillRect/>
        </a:stretch>
      </xdr:blipFill>
      <xdr:spPr>
        <a:xfrm>
          <a:off x="7390130" y="27212925"/>
          <a:ext cx="648335" cy="599440"/>
        </a:xfrm>
        <a:prstGeom prst="rect">
          <a:avLst/>
        </a:prstGeom>
        <a:noFill/>
        <a:ln w="1">
          <a:noFill/>
          <a:miter lim="800000"/>
          <a:headEnd/>
          <a:tailEnd/>
        </a:ln>
      </xdr:spPr>
    </xdr:pic>
    <xdr:clientData/>
  </xdr:twoCellAnchor>
  <xdr:twoCellAnchor editAs="oneCell">
    <xdr:from>
      <xdr:col>7</xdr:col>
      <xdr:colOff>126680</xdr:colOff>
      <xdr:row>192</xdr:row>
      <xdr:rowOff>189318</xdr:rowOff>
    </xdr:from>
    <xdr:to>
      <xdr:col>7</xdr:col>
      <xdr:colOff>939165</xdr:colOff>
      <xdr:row>196</xdr:row>
      <xdr:rowOff>62004</xdr:rowOff>
    </xdr:to>
    <xdr:pic>
      <xdr:nvPicPr>
        <xdr:cNvPr id="14" name="Picture 93"/>
        <xdr:cNvPicPr>
          <a:picLocks noChangeAspect="1" noChangeArrowheads="1"/>
        </xdr:cNvPicPr>
      </xdr:nvPicPr>
      <xdr:blipFill>
        <a:blip r:embed="rId12" cstate="print"/>
        <a:srcRect/>
        <a:stretch>
          <a:fillRect/>
        </a:stretch>
      </xdr:blipFill>
      <xdr:spPr>
        <a:xfrm>
          <a:off x="7260590" y="38679755"/>
          <a:ext cx="812800" cy="634365"/>
        </a:xfrm>
        <a:prstGeom prst="rect">
          <a:avLst/>
        </a:prstGeom>
        <a:noFill/>
        <a:ln w="1">
          <a:noFill/>
          <a:miter lim="800000"/>
          <a:headEnd/>
          <a:tailEnd/>
        </a:ln>
      </xdr:spPr>
    </xdr:pic>
    <xdr:clientData/>
  </xdr:twoCellAnchor>
  <xdr:twoCellAnchor editAs="oneCell">
    <xdr:from>
      <xdr:col>7</xdr:col>
      <xdr:colOff>436245</xdr:colOff>
      <xdr:row>170</xdr:row>
      <xdr:rowOff>200025</xdr:rowOff>
    </xdr:from>
    <xdr:to>
      <xdr:col>7</xdr:col>
      <xdr:colOff>601897</xdr:colOff>
      <xdr:row>174</xdr:row>
      <xdr:rowOff>153266</xdr:rowOff>
    </xdr:to>
    <xdr:pic>
      <xdr:nvPicPr>
        <xdr:cNvPr id="15" name="Picture 14"/>
        <xdr:cNvPicPr>
          <a:picLocks noChangeAspect="1" noChangeArrowheads="1"/>
        </xdr:cNvPicPr>
      </xdr:nvPicPr>
      <xdr:blipFill>
        <a:blip r:embed="rId9" cstate="print">
          <a:lum bright="-12000"/>
        </a:blip>
        <a:srcRect/>
        <a:stretch>
          <a:fillRect/>
        </a:stretch>
      </xdr:blipFill>
      <xdr:spPr>
        <a:xfrm>
          <a:off x="7570470" y="33499425"/>
          <a:ext cx="165100" cy="724535"/>
        </a:xfrm>
        <a:prstGeom prst="rect">
          <a:avLst/>
        </a:prstGeom>
        <a:noFill/>
        <a:ln w="1">
          <a:noFill/>
          <a:miter lim="800000"/>
          <a:headEnd/>
          <a:tailEnd/>
        </a:ln>
      </xdr:spPr>
    </xdr:pic>
    <xdr:clientData/>
  </xdr:twoCellAnchor>
  <xdr:twoCellAnchor editAs="oneCell">
    <xdr:from>
      <xdr:col>7</xdr:col>
      <xdr:colOff>170620</xdr:colOff>
      <xdr:row>205</xdr:row>
      <xdr:rowOff>103699</xdr:rowOff>
    </xdr:from>
    <xdr:to>
      <xdr:col>7</xdr:col>
      <xdr:colOff>952499</xdr:colOff>
      <xdr:row>208</xdr:row>
      <xdr:rowOff>78329</xdr:rowOff>
    </xdr:to>
    <xdr:pic>
      <xdr:nvPicPr>
        <xdr:cNvPr id="16" name="Picture 15"/>
        <xdr:cNvPicPr>
          <a:picLocks noChangeAspect="1" noChangeArrowheads="1"/>
        </xdr:cNvPicPr>
      </xdr:nvPicPr>
      <xdr:blipFill>
        <a:blip r:embed="rId10" cstate="print">
          <a:lum bright="-6000"/>
        </a:blip>
        <a:srcRect/>
        <a:stretch>
          <a:fillRect/>
        </a:stretch>
      </xdr:blipFill>
      <xdr:spPr>
        <a:xfrm>
          <a:off x="7304405" y="41070530"/>
          <a:ext cx="781685" cy="546100"/>
        </a:xfrm>
        <a:prstGeom prst="rect">
          <a:avLst/>
        </a:prstGeom>
        <a:noFill/>
        <a:ln w="1">
          <a:noFill/>
          <a:miter lim="800000"/>
          <a:headEnd/>
          <a:tailEnd/>
        </a:ln>
      </xdr:spPr>
    </xdr:pic>
    <xdr:clientData/>
  </xdr:twoCellAnchor>
  <xdr:twoCellAnchor editAs="oneCell">
    <xdr:from>
      <xdr:col>7</xdr:col>
      <xdr:colOff>314407</xdr:colOff>
      <xdr:row>215</xdr:row>
      <xdr:rowOff>190500</xdr:rowOff>
    </xdr:from>
    <xdr:to>
      <xdr:col>7</xdr:col>
      <xdr:colOff>807708</xdr:colOff>
      <xdr:row>220</xdr:row>
      <xdr:rowOff>18611</xdr:rowOff>
    </xdr:to>
    <xdr:pic>
      <xdr:nvPicPr>
        <xdr:cNvPr id="17" name="Picture 16"/>
        <xdr:cNvPicPr>
          <a:picLocks noChangeAspect="1" noChangeArrowheads="1"/>
        </xdr:cNvPicPr>
      </xdr:nvPicPr>
      <xdr:blipFill>
        <a:blip r:embed="rId2" cstate="print">
          <a:lum bright="-12000"/>
        </a:blip>
        <a:srcRect/>
        <a:stretch>
          <a:fillRect/>
        </a:stretch>
      </xdr:blipFill>
      <xdr:spPr>
        <a:xfrm>
          <a:off x="7448550" y="43062525"/>
          <a:ext cx="492760" cy="780415"/>
        </a:xfrm>
        <a:prstGeom prst="rect">
          <a:avLst/>
        </a:prstGeom>
        <a:noFill/>
        <a:ln w="1">
          <a:noFill/>
          <a:miter lim="800000"/>
          <a:headEnd/>
          <a:tailEnd/>
        </a:ln>
      </xdr:spPr>
    </xdr:pic>
    <xdr:clientData/>
  </xdr:twoCellAnchor>
  <xdr:twoCellAnchor editAs="oneCell">
    <xdr:from>
      <xdr:col>7</xdr:col>
      <xdr:colOff>289229</xdr:colOff>
      <xdr:row>267</xdr:row>
      <xdr:rowOff>108337</xdr:rowOff>
    </xdr:from>
    <xdr:to>
      <xdr:col>7</xdr:col>
      <xdr:colOff>812353</xdr:colOff>
      <xdr:row>270</xdr:row>
      <xdr:rowOff>128267</xdr:rowOff>
    </xdr:to>
    <xdr:pic>
      <xdr:nvPicPr>
        <xdr:cNvPr id="18" name="Picture 17"/>
        <xdr:cNvPicPr>
          <a:picLocks noChangeAspect="1" noChangeArrowheads="1"/>
        </xdr:cNvPicPr>
      </xdr:nvPicPr>
      <xdr:blipFill>
        <a:blip r:embed="rId5" cstate="print">
          <a:lum bright="-12000"/>
        </a:blip>
        <a:srcRect/>
        <a:stretch>
          <a:fillRect/>
        </a:stretch>
      </xdr:blipFill>
      <xdr:spPr>
        <a:xfrm>
          <a:off x="7423150" y="52885975"/>
          <a:ext cx="523240" cy="591185"/>
        </a:xfrm>
        <a:prstGeom prst="rect">
          <a:avLst/>
        </a:prstGeom>
        <a:noFill/>
        <a:ln w="1">
          <a:noFill/>
          <a:miter lim="800000"/>
          <a:headEnd/>
          <a:tailEnd/>
        </a:ln>
      </xdr:spPr>
    </xdr:pic>
    <xdr:clientData/>
  </xdr:twoCellAnchor>
  <xdr:twoCellAnchor editAs="oneCell">
    <xdr:from>
      <xdr:col>7</xdr:col>
      <xdr:colOff>214023</xdr:colOff>
      <xdr:row>226</xdr:row>
      <xdr:rowOff>2923</xdr:rowOff>
    </xdr:from>
    <xdr:to>
      <xdr:col>7</xdr:col>
      <xdr:colOff>862965</xdr:colOff>
      <xdr:row>229</xdr:row>
      <xdr:rowOff>186663</xdr:rowOff>
    </xdr:to>
    <xdr:pic>
      <xdr:nvPicPr>
        <xdr:cNvPr id="19" name="Picture 18"/>
        <xdr:cNvPicPr>
          <a:picLocks noChangeAspect="1" noChangeArrowheads="1"/>
        </xdr:cNvPicPr>
      </xdr:nvPicPr>
      <xdr:blipFill>
        <a:blip r:embed="rId4" cstate="print">
          <a:lum bright="-12000"/>
        </a:blip>
        <a:srcRect/>
        <a:stretch>
          <a:fillRect/>
        </a:stretch>
      </xdr:blipFill>
      <xdr:spPr>
        <a:xfrm>
          <a:off x="7348220" y="44970065"/>
          <a:ext cx="648970" cy="755015"/>
        </a:xfrm>
        <a:prstGeom prst="rect">
          <a:avLst/>
        </a:prstGeom>
        <a:noFill/>
        <a:ln w="1">
          <a:noFill/>
          <a:miter lim="800000"/>
          <a:headEnd/>
          <a:tailEnd/>
        </a:ln>
      </xdr:spPr>
    </xdr:pic>
    <xdr:clientData/>
  </xdr:twoCellAnchor>
  <xdr:twoCellAnchor editAs="oneCell">
    <xdr:from>
      <xdr:col>7</xdr:col>
      <xdr:colOff>164824</xdr:colOff>
      <xdr:row>246</xdr:row>
      <xdr:rowOff>57150</xdr:rowOff>
    </xdr:from>
    <xdr:to>
      <xdr:col>7</xdr:col>
      <xdr:colOff>895350</xdr:colOff>
      <xdr:row>249</xdr:row>
      <xdr:rowOff>44204</xdr:rowOff>
    </xdr:to>
    <xdr:pic>
      <xdr:nvPicPr>
        <xdr:cNvPr id="20" name="Picture 19"/>
        <xdr:cNvPicPr>
          <a:picLocks noChangeAspect="1" noChangeArrowheads="1"/>
        </xdr:cNvPicPr>
      </xdr:nvPicPr>
      <xdr:blipFill>
        <a:blip r:embed="rId1" cstate="print">
          <a:lum bright="-12000"/>
        </a:blip>
        <a:srcRect/>
        <a:stretch>
          <a:fillRect/>
        </a:stretch>
      </xdr:blipFill>
      <xdr:spPr>
        <a:xfrm>
          <a:off x="7298690" y="48834675"/>
          <a:ext cx="730885" cy="558165"/>
        </a:xfrm>
        <a:prstGeom prst="rect">
          <a:avLst/>
        </a:prstGeom>
        <a:noFill/>
        <a:ln w="1">
          <a:noFill/>
          <a:miter lim="800000"/>
          <a:headEnd/>
          <a:tailEnd/>
        </a:ln>
      </xdr:spPr>
    </xdr:pic>
    <xdr:clientData/>
  </xdr:twoCellAnchor>
  <xdr:twoCellAnchor editAs="oneCell">
    <xdr:from>
      <xdr:col>7</xdr:col>
      <xdr:colOff>295275</xdr:colOff>
      <xdr:row>278</xdr:row>
      <xdr:rowOff>76200</xdr:rowOff>
    </xdr:from>
    <xdr:to>
      <xdr:col>7</xdr:col>
      <xdr:colOff>818399</xdr:colOff>
      <xdr:row>281</xdr:row>
      <xdr:rowOff>96130</xdr:rowOff>
    </xdr:to>
    <xdr:pic>
      <xdr:nvPicPr>
        <xdr:cNvPr id="21" name="Picture 20"/>
        <xdr:cNvPicPr>
          <a:picLocks noChangeAspect="1" noChangeArrowheads="1"/>
        </xdr:cNvPicPr>
      </xdr:nvPicPr>
      <xdr:blipFill>
        <a:blip r:embed="rId5" cstate="print">
          <a:lum bright="-12000"/>
        </a:blip>
        <a:srcRect/>
        <a:stretch>
          <a:fillRect/>
        </a:stretch>
      </xdr:blipFill>
      <xdr:spPr>
        <a:xfrm>
          <a:off x="7429500" y="54949725"/>
          <a:ext cx="522605" cy="591185"/>
        </a:xfrm>
        <a:prstGeom prst="rect">
          <a:avLst/>
        </a:prstGeom>
        <a:noFill/>
        <a:ln w="1">
          <a:noFill/>
          <a:miter lim="800000"/>
          <a:headEnd/>
          <a:tailEnd/>
        </a:ln>
      </xdr:spPr>
    </xdr:pic>
    <xdr:clientData/>
  </xdr:twoCellAnchor>
  <xdr:twoCellAnchor editAs="oneCell">
    <xdr:from>
      <xdr:col>7</xdr:col>
      <xdr:colOff>171450</xdr:colOff>
      <xdr:row>179</xdr:row>
      <xdr:rowOff>85725</xdr:rowOff>
    </xdr:from>
    <xdr:to>
      <xdr:col>7</xdr:col>
      <xdr:colOff>830685</xdr:colOff>
      <xdr:row>185</xdr:row>
      <xdr:rowOff>57883</xdr:rowOff>
    </xdr:to>
    <xdr:pic>
      <xdr:nvPicPr>
        <xdr:cNvPr id="23" name="Picture 22" descr="Red Copper Fittings"/>
        <xdr:cNvPicPr>
          <a:picLocks noChangeAspect="1" noChangeArrowheads="1"/>
        </xdr:cNvPicPr>
      </xdr:nvPicPr>
      <xdr:blipFill>
        <a:blip r:embed="rId13">
          <a:extLst>
            <a:ext uri="{28A0092B-C50C-407E-A947-70E740481C1C}">
              <a14:useLocalDpi xmlns:a14="http://schemas.microsoft.com/office/drawing/2010/main" val="0"/>
            </a:ext>
          </a:extLst>
        </a:blip>
        <a:srcRect l="16365" t="4776" r="14422" b="2081"/>
        <a:stretch>
          <a:fillRect/>
        </a:stretch>
      </xdr:blipFill>
      <xdr:spPr>
        <a:xfrm>
          <a:off x="7305675" y="36404550"/>
          <a:ext cx="659130" cy="886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187</xdr:row>
      <xdr:rowOff>93113</xdr:rowOff>
    </xdr:from>
    <xdr:to>
      <xdr:col>15</xdr:col>
      <xdr:colOff>228600</xdr:colOff>
      <xdr:row>202</xdr:row>
      <xdr:rowOff>92319</xdr:rowOff>
    </xdr:to>
    <xdr:pic>
      <xdr:nvPicPr>
        <xdr:cNvPr id="25" name="Picture 24"/>
        <xdr:cNvPicPr>
          <a:picLocks noChangeAspect="1"/>
        </xdr:cNvPicPr>
      </xdr:nvPicPr>
      <xdr:blipFill>
        <a:blip r:embed="rId14"/>
        <a:stretch>
          <a:fillRect/>
        </a:stretch>
      </xdr:blipFill>
      <xdr:spPr>
        <a:xfrm>
          <a:off x="8201025" y="37630735"/>
          <a:ext cx="4495800" cy="2856865"/>
        </a:xfrm>
        <a:prstGeom prst="rect">
          <a:avLst/>
        </a:prstGeom>
      </xdr:spPr>
    </xdr:pic>
    <xdr:clientData/>
  </xdr:twoCellAnchor>
</xdr:wsDr>
</file>

<file path=xl/drawings/drawing19.xml><?xml version="1.0" encoding="utf-8"?>
<xdr:wsDr xmlns:xdr="http://schemas.openxmlformats.org/drawingml/2006/spreadsheetDrawing" xmlns:r="http://schemas.openxmlformats.org/officeDocument/2006/relationships" xmlns:a="http://schemas.openxmlformats.org/drawingml/2006/main">
  <xdr:twoCellAnchor>
    <xdr:from>
      <xdr:col>5</xdr:col>
      <xdr:colOff>266700</xdr:colOff>
      <xdr:row>176</xdr:row>
      <xdr:rowOff>0</xdr:rowOff>
    </xdr:from>
    <xdr:to>
      <xdr:col>5</xdr:col>
      <xdr:colOff>586740</xdr:colOff>
      <xdr:row>179</xdr:row>
      <xdr:rowOff>59690</xdr:rowOff>
    </xdr:to>
    <xdr:pic>
      <xdr:nvPicPr>
        <xdr:cNvPr id="8" name="Picture 7" descr="支架"/>
        <xdr:cNvPicPr>
          <a:picLocks noChangeAspect="1" noChangeArrowheads="1"/>
        </xdr:cNvPicPr>
      </xdr:nvPicPr>
      <xdr:blipFill>
        <a:blip r:embed="rId1" cstate="print">
          <a:extLst>
            <a:ext uri="{28A0092B-C50C-407E-A947-70E740481C1C}">
              <a14:useLocalDpi xmlns:a14="http://schemas.microsoft.com/office/drawing/2010/main" val="0"/>
            </a:ext>
          </a:extLst>
        </a:blip>
        <a:srcRect b="21402"/>
        <a:stretch>
          <a:fillRect/>
        </a:stretch>
      </xdr:blipFill>
      <xdr:spPr>
        <a:xfrm>
          <a:off x="8896350" y="61029850"/>
          <a:ext cx="320040" cy="516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59055</xdr:colOff>
      <xdr:row>174</xdr:row>
      <xdr:rowOff>12065</xdr:rowOff>
    </xdr:from>
    <xdr:ext cx="904098" cy="463826"/>
    <xdr:pic>
      <xdr:nvPicPr>
        <xdr:cNvPr id="9" name="Picture 8" descr="Buy ICFS Nylon Hammer Fixing Plugs with Screw, NHF0880L, Size: 8x80 mm  (Pack of 100) Online At Best Price On Moglix"/>
        <xdr:cNvPicPr>
          <a:picLocks noChangeAspect="1" noChangeArrowheads="1"/>
        </xdr:cNvPicPr>
      </xdr:nvPicPr>
      <xdr:blipFill>
        <a:blip r:embed="rId2">
          <a:extLst>
            <a:ext uri="{28A0092B-C50C-407E-A947-70E740481C1C}">
              <a14:useLocalDpi xmlns:a14="http://schemas.microsoft.com/office/drawing/2010/main" val="0"/>
            </a:ext>
          </a:extLst>
        </a:blip>
        <a:srcRect l="12365" t="28424" r="13447" b="32783"/>
        <a:stretch>
          <a:fillRect/>
        </a:stretch>
      </xdr:blipFill>
      <xdr:spPr>
        <a:xfrm>
          <a:off x="8688705" y="60356115"/>
          <a:ext cx="903605" cy="4635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274320</xdr:colOff>
      <xdr:row>171</xdr:row>
      <xdr:rowOff>29210</xdr:rowOff>
    </xdr:from>
    <xdr:ext cx="262396" cy="570194"/>
    <xdr:pic>
      <xdr:nvPicPr>
        <xdr:cNvPr id="11" name="Picture 10"/>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8903970" y="58671460"/>
          <a:ext cx="262255" cy="5695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296545</xdr:colOff>
      <xdr:row>147</xdr:row>
      <xdr:rowOff>123825</xdr:rowOff>
    </xdr:from>
    <xdr:ext cx="367665" cy="520065"/>
    <xdr:pic>
      <xdr:nvPicPr>
        <xdr:cNvPr id="12" name="Picture 11" descr="BOSNY 15kg White Wax | Shopee Malaysia"/>
        <xdr:cNvPicPr>
          <a:picLocks noChangeAspect="1" noChangeArrowheads="1"/>
        </xdr:cNvPicPr>
      </xdr:nvPicPr>
      <xdr:blipFill>
        <a:blip r:embed="rId4" cstate="print">
          <a:extLst>
            <a:ext uri="{28A0092B-C50C-407E-A947-70E740481C1C}">
              <a14:useLocalDpi xmlns:a14="http://schemas.microsoft.com/office/drawing/2010/main" val="0"/>
            </a:ext>
          </a:extLst>
        </a:blip>
        <a:srcRect l="23474" t="13327" r="22834" b="9914"/>
        <a:stretch>
          <a:fillRect/>
        </a:stretch>
      </xdr:blipFill>
      <xdr:spPr>
        <a:xfrm>
          <a:off x="8926195" y="45653325"/>
          <a:ext cx="367665" cy="52006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232410</xdr:colOff>
      <xdr:row>171</xdr:row>
      <xdr:rowOff>574675</xdr:rowOff>
    </xdr:from>
    <xdr:ext cx="348863" cy="584686"/>
    <xdr:pic>
      <xdr:nvPicPr>
        <xdr:cNvPr id="13" name="Picture 12" descr="Adhesive &amp; Sealant Manufacturer Malaysia | Adhesive Glue Supplier Malaysia"/>
        <xdr:cNvPicPr>
          <a:picLocks noChangeAspect="1" noChangeArrowheads="1"/>
        </xdr:cNvPicPr>
      </xdr:nvPicPr>
      <xdr:blipFill>
        <a:blip r:embed="rId5" cstate="print">
          <a:extLst>
            <a:ext uri="{28A0092B-C50C-407E-A947-70E740481C1C}">
              <a14:useLocalDpi xmlns:a14="http://schemas.microsoft.com/office/drawing/2010/main" val="0"/>
            </a:ext>
          </a:extLst>
        </a:blip>
        <a:srcRect l="28915" r="25449"/>
        <a:stretch>
          <a:fillRect/>
        </a:stretch>
      </xdr:blipFill>
      <xdr:spPr>
        <a:xfrm>
          <a:off x="8862060" y="59216925"/>
          <a:ext cx="348615" cy="5842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5</xdr:col>
      <xdr:colOff>260350</xdr:colOff>
      <xdr:row>166</xdr:row>
      <xdr:rowOff>0</xdr:rowOff>
    </xdr:from>
    <xdr:to>
      <xdr:col>5</xdr:col>
      <xdr:colOff>591336</xdr:colOff>
      <xdr:row>166</xdr:row>
      <xdr:rowOff>496839</xdr:rowOff>
    </xdr:to>
    <xdr:pic>
      <xdr:nvPicPr>
        <xdr:cNvPr id="89" name="Picture 88" descr="Keo silicone X'TRASEAL MC-202 - Keo silicone kho lạnh – Keo Chống Thấm"/>
        <xdr:cNvPicPr>
          <a:picLocks noChangeAspect="1" noChangeArrowheads="1"/>
        </xdr:cNvPicPr>
      </xdr:nvPicPr>
      <xdr:blipFill>
        <a:blip r:embed="rId6" cstate="print">
          <a:extLst>
            <a:ext uri="{28A0092B-C50C-407E-A947-70E740481C1C}">
              <a14:useLocalDpi xmlns:a14="http://schemas.microsoft.com/office/drawing/2010/main" val="0"/>
            </a:ext>
          </a:extLst>
        </a:blip>
        <a:srcRect l="18067" t="724" r="15448" b="-724"/>
        <a:stretch>
          <a:fillRect/>
        </a:stretch>
      </xdr:blipFill>
      <xdr:spPr>
        <a:xfrm>
          <a:off x="8890000" y="55975250"/>
          <a:ext cx="330835" cy="496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252730</xdr:colOff>
      <xdr:row>166</xdr:row>
      <xdr:rowOff>522605</xdr:rowOff>
    </xdr:from>
    <xdr:to>
      <xdr:col>5</xdr:col>
      <xdr:colOff>611432</xdr:colOff>
      <xdr:row>167</xdr:row>
      <xdr:rowOff>418779</xdr:rowOff>
    </xdr:to>
    <xdr:pic>
      <xdr:nvPicPr>
        <xdr:cNvPr id="90" name="Picture 89" descr="Sealants &amp; Adhesives Manufacturer | Mohm Chemical Sdn Bhd"/>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8882380" y="56497855"/>
          <a:ext cx="358140" cy="429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202565</xdr:colOff>
      <xdr:row>167</xdr:row>
      <xdr:rowOff>508635</xdr:rowOff>
    </xdr:from>
    <xdr:to>
      <xdr:col>5</xdr:col>
      <xdr:colOff>572097</xdr:colOff>
      <xdr:row>168</xdr:row>
      <xdr:rowOff>417778</xdr:rowOff>
    </xdr:to>
    <xdr:pic>
      <xdr:nvPicPr>
        <xdr:cNvPr id="91" name="Picture 90" descr="SN-503 Multi-Purpose Neutral Silicone Sealant by x'traseal"/>
        <xdr:cNvPicPr>
          <a:picLocks noChangeAspect="1" noChangeArrowheads="1"/>
        </xdr:cNvPicPr>
      </xdr:nvPicPr>
      <xdr:blipFill>
        <a:blip r:embed="rId8" cstate="print">
          <a:extLst>
            <a:ext uri="{28A0092B-C50C-407E-A947-70E740481C1C}">
              <a14:useLocalDpi xmlns:a14="http://schemas.microsoft.com/office/drawing/2010/main" val="0"/>
            </a:ext>
          </a:extLst>
        </a:blip>
        <a:srcRect/>
        <a:stretch>
          <a:fillRect/>
        </a:stretch>
      </xdr:blipFill>
      <xdr:spPr>
        <a:xfrm>
          <a:off x="8832215" y="57017285"/>
          <a:ext cx="368935" cy="441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168275</xdr:colOff>
      <xdr:row>169</xdr:row>
      <xdr:rowOff>503555</xdr:rowOff>
    </xdr:from>
    <xdr:to>
      <xdr:col>5</xdr:col>
      <xdr:colOff>673832</xdr:colOff>
      <xdr:row>170</xdr:row>
      <xdr:rowOff>425156</xdr:rowOff>
    </xdr:to>
    <xdr:pic>
      <xdr:nvPicPr>
        <xdr:cNvPr id="92" name="Picture 91" descr="X'traseal CA288 Contact adhesive - LaCase.mu"/>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8797925" y="58079005"/>
          <a:ext cx="505460" cy="454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201930</xdr:colOff>
      <xdr:row>164</xdr:row>
      <xdr:rowOff>229235</xdr:rowOff>
    </xdr:from>
    <xdr:to>
      <xdr:col>5</xdr:col>
      <xdr:colOff>740300</xdr:colOff>
      <xdr:row>165</xdr:row>
      <xdr:rowOff>196196</xdr:rowOff>
    </xdr:to>
    <xdr:pic>
      <xdr:nvPicPr>
        <xdr:cNvPr id="94" name="Picture 93" descr="20PCS/Pack] ALUMINIUM BLIND RIVET Paku Rivet Pop Rivet Blind Rivet 铆钉 DIY  Home Improvement | Shopee Malaysia"/>
        <xdr:cNvPicPr>
          <a:picLocks noChangeAspect="1" noChangeArrowheads="1"/>
        </xdr:cNvPicPr>
      </xdr:nvPicPr>
      <xdr:blipFill>
        <a:blip r:embed="rId10" cstate="print">
          <a:extLst>
            <a:ext uri="{28A0092B-C50C-407E-A947-70E740481C1C}">
              <a14:useLocalDpi xmlns:a14="http://schemas.microsoft.com/office/drawing/2010/main" val="0"/>
            </a:ext>
          </a:extLst>
        </a:blip>
        <a:srcRect l="6654" t="8459" r="3042" b="9122"/>
        <a:stretch>
          <a:fillRect/>
        </a:stretch>
      </xdr:blipFill>
      <xdr:spPr>
        <a:xfrm>
          <a:off x="8831580" y="55137685"/>
          <a:ext cx="537845" cy="499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38</xdr:row>
      <xdr:rowOff>1270</xdr:rowOff>
    </xdr:from>
    <xdr:to>
      <xdr:col>11</xdr:col>
      <xdr:colOff>309880</xdr:colOff>
      <xdr:row>46</xdr:row>
      <xdr:rowOff>133985</xdr:rowOff>
    </xdr:to>
    <xdr:pic>
      <xdr:nvPicPr>
        <xdr:cNvPr id="37" name="Picture 36" descr="Different Grades of Concrete and their Uses/Applications – we civil  engineers"/>
        <xdr:cNvPicPr>
          <a:picLocks noChangeAspect="1"/>
        </xdr:cNvPicPr>
      </xdr:nvPicPr>
      <xdr:blipFill>
        <a:blip r:embed="rId11" r:link="rId12"/>
        <a:stretch>
          <a:fillRect/>
        </a:stretch>
      </xdr:blipFill>
      <xdr:spPr>
        <a:xfrm>
          <a:off x="12403455" y="6154420"/>
          <a:ext cx="2395855" cy="1675765"/>
        </a:xfrm>
        <a:prstGeom prst="rect">
          <a:avLst/>
        </a:prstGeom>
        <a:noFill/>
        <a:ln>
          <a:noFill/>
        </a:ln>
      </xdr:spPr>
    </xdr:pic>
    <xdr:clientData/>
  </xdr:twoCellAnchor>
  <xdr:twoCellAnchor editAs="oneCell">
    <xdr:from>
      <xdr:col>6</xdr:col>
      <xdr:colOff>65405</xdr:colOff>
      <xdr:row>128</xdr:row>
      <xdr:rowOff>549910</xdr:rowOff>
    </xdr:from>
    <xdr:to>
      <xdr:col>7</xdr:col>
      <xdr:colOff>964565</xdr:colOff>
      <xdr:row>130</xdr:row>
      <xdr:rowOff>50800</xdr:rowOff>
    </xdr:to>
    <xdr:pic>
      <xdr:nvPicPr>
        <xdr:cNvPr id="3" name="Picture 2"/>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10119360" y="34154110"/>
          <a:ext cx="2000885" cy="8597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134620</xdr:colOff>
      <xdr:row>129</xdr:row>
      <xdr:rowOff>0</xdr:rowOff>
    </xdr:from>
    <xdr:to>
      <xdr:col>5</xdr:col>
      <xdr:colOff>1131570</xdr:colOff>
      <xdr:row>129</xdr:row>
      <xdr:rowOff>749300</xdr:rowOff>
    </xdr:to>
    <xdr:pic>
      <xdr:nvPicPr>
        <xdr:cNvPr id="4" name="Picture 3"/>
        <xdr:cNvPicPr>
          <a:picLocks noChangeAspect="1" noChangeArrowheads="1"/>
        </xdr:cNvPicPr>
      </xdr:nvPicPr>
      <xdr:blipFill>
        <a:blip r:embed="rId14"/>
        <a:srcRect/>
        <a:stretch>
          <a:fillRect/>
        </a:stretch>
      </xdr:blipFill>
      <xdr:spPr>
        <a:xfrm>
          <a:off x="8764270" y="34163000"/>
          <a:ext cx="996950" cy="749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72390</xdr:colOff>
      <xdr:row>138</xdr:row>
      <xdr:rowOff>220980</xdr:rowOff>
    </xdr:from>
    <xdr:to>
      <xdr:col>5</xdr:col>
      <xdr:colOff>942340</xdr:colOff>
      <xdr:row>139</xdr:row>
      <xdr:rowOff>212090</xdr:rowOff>
    </xdr:to>
    <xdr:pic>
      <xdr:nvPicPr>
        <xdr:cNvPr id="5" name="图片 43"/>
        <xdr:cNvPicPr>
          <a:picLocks noChangeAspect="1" noChangeArrowheads="1"/>
        </xdr:cNvPicPr>
      </xdr:nvPicPr>
      <xdr:blipFill>
        <a:blip r:embed="rId15">
          <a:extLst>
            <a:ext uri="{28A0092B-C50C-407E-A947-70E740481C1C}">
              <a14:useLocalDpi xmlns:a14="http://schemas.microsoft.com/office/drawing/2010/main" val="0"/>
            </a:ext>
          </a:extLst>
        </a:blip>
        <a:srcRect/>
        <a:stretch>
          <a:fillRect/>
        </a:stretch>
      </xdr:blipFill>
      <xdr:spPr>
        <a:xfrm>
          <a:off x="8702040" y="41584880"/>
          <a:ext cx="869950" cy="549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40005</xdr:colOff>
      <xdr:row>140</xdr:row>
      <xdr:rowOff>104140</xdr:rowOff>
    </xdr:from>
    <xdr:to>
      <xdr:col>5</xdr:col>
      <xdr:colOff>942975</xdr:colOff>
      <xdr:row>140</xdr:row>
      <xdr:rowOff>385445</xdr:rowOff>
    </xdr:to>
    <xdr:pic>
      <xdr:nvPicPr>
        <xdr:cNvPr id="14" name="图片 44"/>
        <xdr:cNvPicPr>
          <a:picLocks noChangeAspect="1" noChangeArrowheads="1"/>
        </xdr:cNvPicPr>
      </xdr:nvPicPr>
      <xdr:blipFill>
        <a:blip r:embed="rId16">
          <a:extLst>
            <a:ext uri="{28A0092B-C50C-407E-A947-70E740481C1C}">
              <a14:useLocalDpi xmlns:a14="http://schemas.microsoft.com/office/drawing/2010/main" val="0"/>
            </a:ext>
          </a:extLst>
        </a:blip>
        <a:srcRect/>
        <a:stretch>
          <a:fillRect/>
        </a:stretch>
      </xdr:blipFill>
      <xdr:spPr>
        <a:xfrm>
          <a:off x="8669655" y="42611040"/>
          <a:ext cx="902970" cy="281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96520</xdr:colOff>
      <xdr:row>147</xdr:row>
      <xdr:rowOff>80010</xdr:rowOff>
    </xdr:from>
    <xdr:to>
      <xdr:col>5</xdr:col>
      <xdr:colOff>717550</xdr:colOff>
      <xdr:row>147</xdr:row>
      <xdr:rowOff>602615</xdr:rowOff>
    </xdr:to>
    <xdr:pic>
      <xdr:nvPicPr>
        <xdr:cNvPr id="18" name="图片 45"/>
        <xdr:cNvPicPr>
          <a:picLocks noChangeAspect="1" noChangeArrowheads="1"/>
        </xdr:cNvPicPr>
      </xdr:nvPicPr>
      <xdr:blipFill>
        <a:blip r:embed="rId17">
          <a:extLst>
            <a:ext uri="{28A0092B-C50C-407E-A947-70E740481C1C}">
              <a14:useLocalDpi xmlns:a14="http://schemas.microsoft.com/office/drawing/2010/main" val="0"/>
            </a:ext>
          </a:extLst>
        </a:blip>
        <a:srcRect/>
        <a:stretch>
          <a:fillRect/>
        </a:stretch>
      </xdr:blipFill>
      <xdr:spPr>
        <a:xfrm>
          <a:off x="8726170" y="45609510"/>
          <a:ext cx="621030" cy="522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153035</xdr:colOff>
      <xdr:row>141</xdr:row>
      <xdr:rowOff>36195</xdr:rowOff>
    </xdr:from>
    <xdr:to>
      <xdr:col>5</xdr:col>
      <xdr:colOff>685800</xdr:colOff>
      <xdr:row>144</xdr:row>
      <xdr:rowOff>144780</xdr:rowOff>
    </xdr:to>
    <xdr:pic>
      <xdr:nvPicPr>
        <xdr:cNvPr id="19" name="图片 48" descr="门边框"/>
        <xdr:cNvPicPr>
          <a:picLocks noChangeAspect="1"/>
        </xdr:cNvPicPr>
      </xdr:nvPicPr>
      <xdr:blipFill>
        <a:blip r:embed="rId18"/>
        <a:srcRect t="18158" r="51550" b="15037"/>
        <a:stretch>
          <a:fillRect/>
        </a:stretch>
      </xdr:blipFill>
      <xdr:spPr>
        <a:xfrm>
          <a:off x="8782685" y="43089195"/>
          <a:ext cx="532765" cy="565785"/>
        </a:xfrm>
        <a:prstGeom prst="rect">
          <a:avLst/>
        </a:prstGeom>
        <a:noFill/>
        <a:ln w="9525">
          <a:noFill/>
        </a:ln>
      </xdr:spPr>
    </xdr:pic>
    <xdr:clientData/>
  </xdr:twoCellAnchor>
  <xdr:twoCellAnchor editAs="oneCell">
    <xdr:from>
      <xdr:col>5</xdr:col>
      <xdr:colOff>86360</xdr:colOff>
      <xdr:row>152</xdr:row>
      <xdr:rowOff>100330</xdr:rowOff>
    </xdr:from>
    <xdr:to>
      <xdr:col>5</xdr:col>
      <xdr:colOff>950595</xdr:colOff>
      <xdr:row>153</xdr:row>
      <xdr:rowOff>24130</xdr:rowOff>
    </xdr:to>
    <xdr:pic>
      <xdr:nvPicPr>
        <xdr:cNvPr id="20" name="图片 51" descr="重型上轨道"/>
        <xdr:cNvPicPr>
          <a:picLocks noChangeAspect="1"/>
        </xdr:cNvPicPr>
      </xdr:nvPicPr>
      <xdr:blipFill>
        <a:blip r:embed="rId19"/>
        <a:srcRect t="18303" r="13236" b="15203"/>
        <a:stretch>
          <a:fillRect/>
        </a:stretch>
      </xdr:blipFill>
      <xdr:spPr>
        <a:xfrm>
          <a:off x="8716010" y="48566705"/>
          <a:ext cx="864235" cy="466725"/>
        </a:xfrm>
        <a:prstGeom prst="rect">
          <a:avLst/>
        </a:prstGeom>
        <a:noFill/>
        <a:ln w="9525">
          <a:noFill/>
        </a:ln>
      </xdr:spPr>
    </xdr:pic>
    <xdr:clientData/>
  </xdr:twoCellAnchor>
  <xdr:twoCellAnchor editAs="oneCell">
    <xdr:from>
      <xdr:col>5</xdr:col>
      <xdr:colOff>222250</xdr:colOff>
      <xdr:row>130</xdr:row>
      <xdr:rowOff>76200</xdr:rowOff>
    </xdr:from>
    <xdr:to>
      <xdr:col>5</xdr:col>
      <xdr:colOff>939165</xdr:colOff>
      <xdr:row>130</xdr:row>
      <xdr:rowOff>713105</xdr:rowOff>
    </xdr:to>
    <xdr:pic>
      <xdr:nvPicPr>
        <xdr:cNvPr id="27" name="Picture 26"/>
        <xdr:cNvPicPr>
          <a:picLocks noChangeAspect="1"/>
        </xdr:cNvPicPr>
      </xdr:nvPicPr>
      <xdr:blipFill>
        <a:blip r:embed="rId20" r:link="rId12"/>
        <a:srcRect t="7777" b="6054"/>
        <a:stretch>
          <a:fillRect/>
        </a:stretch>
      </xdr:blipFill>
      <xdr:spPr>
        <a:xfrm>
          <a:off x="8851900" y="35039300"/>
          <a:ext cx="716915" cy="636905"/>
        </a:xfrm>
        <a:prstGeom prst="rect">
          <a:avLst/>
        </a:prstGeom>
        <a:noFill/>
        <a:ln>
          <a:noFill/>
        </a:ln>
      </xdr:spPr>
    </xdr:pic>
    <xdr:clientData/>
  </xdr:twoCellAnchor>
  <xdr:twoCellAnchor editAs="oneCell">
    <xdr:from>
      <xdr:col>5</xdr:col>
      <xdr:colOff>189865</xdr:colOff>
      <xdr:row>131</xdr:row>
      <xdr:rowOff>102235</xdr:rowOff>
    </xdr:from>
    <xdr:to>
      <xdr:col>5</xdr:col>
      <xdr:colOff>934085</xdr:colOff>
      <xdr:row>131</xdr:row>
      <xdr:rowOff>716280</xdr:rowOff>
    </xdr:to>
    <xdr:pic>
      <xdr:nvPicPr>
        <xdr:cNvPr id="50" name="Picture 49"/>
        <xdr:cNvPicPr>
          <a:picLocks noChangeAspect="1" noChangeArrowheads="1"/>
        </xdr:cNvPicPr>
      </xdr:nvPicPr>
      <xdr:blipFill>
        <a:blip r:embed="rId21" cstate="print">
          <a:extLst>
            <a:ext uri="{28A0092B-C50C-407E-A947-70E740481C1C}">
              <a14:useLocalDpi xmlns:a14="http://schemas.microsoft.com/office/drawing/2010/main" val="0"/>
            </a:ext>
          </a:extLst>
        </a:blip>
        <a:srcRect/>
        <a:stretch>
          <a:fillRect/>
        </a:stretch>
      </xdr:blipFill>
      <xdr:spPr>
        <a:xfrm>
          <a:off x="8819515" y="35865435"/>
          <a:ext cx="744220" cy="614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144145</xdr:colOff>
      <xdr:row>132</xdr:row>
      <xdr:rowOff>93345</xdr:rowOff>
    </xdr:from>
    <xdr:to>
      <xdr:col>5</xdr:col>
      <xdr:colOff>1056005</xdr:colOff>
      <xdr:row>132</xdr:row>
      <xdr:rowOff>658495</xdr:rowOff>
    </xdr:to>
    <xdr:pic>
      <xdr:nvPicPr>
        <xdr:cNvPr id="51" name="Picture 50"/>
        <xdr:cNvPicPr>
          <a:picLocks noChangeAspect="1" noChangeArrowheads="1"/>
        </xdr:cNvPicPr>
      </xdr:nvPicPr>
      <xdr:blipFill>
        <a:blip r:embed="rId22" cstate="print">
          <a:extLst>
            <a:ext uri="{28A0092B-C50C-407E-A947-70E740481C1C}">
              <a14:useLocalDpi xmlns:a14="http://schemas.microsoft.com/office/drawing/2010/main" val="0"/>
            </a:ext>
          </a:extLst>
        </a:blip>
        <a:srcRect/>
        <a:stretch>
          <a:fillRect/>
        </a:stretch>
      </xdr:blipFill>
      <xdr:spPr>
        <a:xfrm>
          <a:off x="8773795" y="36656645"/>
          <a:ext cx="911860" cy="565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236220</xdr:colOff>
      <xdr:row>133</xdr:row>
      <xdr:rowOff>102870</xdr:rowOff>
    </xdr:from>
    <xdr:to>
      <xdr:col>5</xdr:col>
      <xdr:colOff>817245</xdr:colOff>
      <xdr:row>133</xdr:row>
      <xdr:rowOff>660400</xdr:rowOff>
    </xdr:to>
    <xdr:pic>
      <xdr:nvPicPr>
        <xdr:cNvPr id="52" name="Picture 51"/>
        <xdr:cNvPicPr>
          <a:picLocks noChangeAspect="1" noChangeArrowheads="1"/>
        </xdr:cNvPicPr>
      </xdr:nvPicPr>
      <xdr:blipFill>
        <a:blip r:embed="rId23" cstate="print">
          <a:extLst>
            <a:ext uri="{28A0092B-C50C-407E-A947-70E740481C1C}">
              <a14:useLocalDpi xmlns:a14="http://schemas.microsoft.com/office/drawing/2010/main" val="0"/>
            </a:ext>
          </a:extLst>
        </a:blip>
        <a:srcRect/>
        <a:stretch>
          <a:fillRect/>
        </a:stretch>
      </xdr:blipFill>
      <xdr:spPr>
        <a:xfrm>
          <a:off x="8865870" y="37466270"/>
          <a:ext cx="581025" cy="5575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244475</xdr:colOff>
      <xdr:row>134</xdr:row>
      <xdr:rowOff>125095</xdr:rowOff>
    </xdr:from>
    <xdr:to>
      <xdr:col>5</xdr:col>
      <xdr:colOff>956945</xdr:colOff>
      <xdr:row>134</xdr:row>
      <xdr:rowOff>692785</xdr:rowOff>
    </xdr:to>
    <xdr:pic>
      <xdr:nvPicPr>
        <xdr:cNvPr id="85" name="Picture 84"/>
        <xdr:cNvPicPr>
          <a:picLocks noChangeAspect="1" noChangeArrowheads="1"/>
        </xdr:cNvPicPr>
      </xdr:nvPicPr>
      <xdr:blipFill>
        <a:blip r:embed="rId24" cstate="print">
          <a:extLst>
            <a:ext uri="{28A0092B-C50C-407E-A947-70E740481C1C}">
              <a14:useLocalDpi xmlns:a14="http://schemas.microsoft.com/office/drawing/2010/main" val="0"/>
            </a:ext>
          </a:extLst>
        </a:blip>
        <a:srcRect/>
        <a:stretch>
          <a:fillRect/>
        </a:stretch>
      </xdr:blipFill>
      <xdr:spPr>
        <a:xfrm>
          <a:off x="8874125" y="38288595"/>
          <a:ext cx="712470" cy="567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257810</xdr:colOff>
      <xdr:row>135</xdr:row>
      <xdr:rowOff>130175</xdr:rowOff>
    </xdr:from>
    <xdr:to>
      <xdr:col>5</xdr:col>
      <xdr:colOff>927735</xdr:colOff>
      <xdr:row>135</xdr:row>
      <xdr:rowOff>688340</xdr:rowOff>
    </xdr:to>
    <xdr:pic>
      <xdr:nvPicPr>
        <xdr:cNvPr id="86" name="Picture 85"/>
        <xdr:cNvPicPr>
          <a:picLocks noChangeAspect="1" noChangeArrowheads="1"/>
        </xdr:cNvPicPr>
      </xdr:nvPicPr>
      <xdr:blipFill>
        <a:blip r:embed="rId25" cstate="print">
          <a:extLst>
            <a:ext uri="{28A0092B-C50C-407E-A947-70E740481C1C}">
              <a14:useLocalDpi xmlns:a14="http://schemas.microsoft.com/office/drawing/2010/main" val="0"/>
            </a:ext>
          </a:extLst>
        </a:blip>
        <a:srcRect/>
        <a:stretch>
          <a:fillRect/>
        </a:stretch>
      </xdr:blipFill>
      <xdr:spPr>
        <a:xfrm>
          <a:off x="8887460" y="39093775"/>
          <a:ext cx="669925" cy="558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111760</xdr:colOff>
      <xdr:row>136</xdr:row>
      <xdr:rowOff>149225</xdr:rowOff>
    </xdr:from>
    <xdr:to>
      <xdr:col>5</xdr:col>
      <xdr:colOff>1324610</xdr:colOff>
      <xdr:row>136</xdr:row>
      <xdr:rowOff>687705</xdr:rowOff>
    </xdr:to>
    <xdr:pic>
      <xdr:nvPicPr>
        <xdr:cNvPr id="93" name="Picture 92"/>
        <xdr:cNvPicPr>
          <a:picLocks noChangeAspect="1" noChangeArrowheads="1"/>
        </xdr:cNvPicPr>
      </xdr:nvPicPr>
      <xdr:blipFill>
        <a:blip r:embed="rId26" cstate="print">
          <a:extLst>
            <a:ext uri="{28A0092B-C50C-407E-A947-70E740481C1C}">
              <a14:useLocalDpi xmlns:a14="http://schemas.microsoft.com/office/drawing/2010/main" val="0"/>
            </a:ext>
          </a:extLst>
        </a:blip>
        <a:srcRect/>
        <a:stretch>
          <a:fillRect/>
        </a:stretch>
      </xdr:blipFill>
      <xdr:spPr>
        <a:xfrm>
          <a:off x="8741410" y="39912925"/>
          <a:ext cx="1212850" cy="538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196850</xdr:colOff>
      <xdr:row>137</xdr:row>
      <xdr:rowOff>81915</xdr:rowOff>
    </xdr:from>
    <xdr:to>
      <xdr:col>5</xdr:col>
      <xdr:colOff>1354455</xdr:colOff>
      <xdr:row>137</xdr:row>
      <xdr:rowOff>619760</xdr:rowOff>
    </xdr:to>
    <xdr:pic>
      <xdr:nvPicPr>
        <xdr:cNvPr id="96" name="Picture 95"/>
        <xdr:cNvPicPr>
          <a:picLocks noChangeAspect="1" noChangeArrowheads="1"/>
        </xdr:cNvPicPr>
      </xdr:nvPicPr>
      <xdr:blipFill>
        <a:blip r:embed="rId27" cstate="print">
          <a:extLst>
            <a:ext uri="{28A0092B-C50C-407E-A947-70E740481C1C}">
              <a14:useLocalDpi xmlns:a14="http://schemas.microsoft.com/office/drawing/2010/main" val="0"/>
            </a:ext>
          </a:extLst>
        </a:blip>
        <a:srcRect/>
        <a:stretch>
          <a:fillRect/>
        </a:stretch>
      </xdr:blipFill>
      <xdr:spPr>
        <a:xfrm>
          <a:off x="8826500" y="40645715"/>
          <a:ext cx="1157605" cy="537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1354455</xdr:colOff>
      <xdr:row>150</xdr:row>
      <xdr:rowOff>50800</xdr:rowOff>
    </xdr:from>
    <xdr:to>
      <xdr:col>5</xdr:col>
      <xdr:colOff>984885</xdr:colOff>
      <xdr:row>151</xdr:row>
      <xdr:rowOff>446405</xdr:rowOff>
    </xdr:to>
    <xdr:pic>
      <xdr:nvPicPr>
        <xdr:cNvPr id="97" name="图片 38" descr="密封条移门"/>
        <xdr:cNvPicPr>
          <a:picLocks noChangeAspect="1"/>
        </xdr:cNvPicPr>
      </xdr:nvPicPr>
      <xdr:blipFill>
        <a:blip r:embed="rId28"/>
        <a:stretch>
          <a:fillRect/>
        </a:stretch>
      </xdr:blipFill>
      <xdr:spPr>
        <a:xfrm>
          <a:off x="8559165" y="47431325"/>
          <a:ext cx="1055370" cy="938530"/>
        </a:xfrm>
        <a:prstGeom prst="rect">
          <a:avLst/>
        </a:prstGeom>
        <a:noFill/>
        <a:ln w="9525">
          <a:noFill/>
        </a:ln>
      </xdr:spPr>
    </xdr:pic>
    <xdr:clientData/>
  </xdr:twoCellAnchor>
  <xdr:twoCellAnchor editAs="oneCell">
    <xdr:from>
      <xdr:col>7</xdr:col>
      <xdr:colOff>41910</xdr:colOff>
      <xdr:row>89</xdr:row>
      <xdr:rowOff>38100</xdr:rowOff>
    </xdr:from>
    <xdr:to>
      <xdr:col>7</xdr:col>
      <xdr:colOff>1192530</xdr:colOff>
      <xdr:row>89</xdr:row>
      <xdr:rowOff>760730</xdr:rowOff>
    </xdr:to>
    <xdr:pic>
      <xdr:nvPicPr>
        <xdr:cNvPr id="98" name="图片 7"/>
        <xdr:cNvPicPr>
          <a:picLocks noChangeAspect="1"/>
        </xdr:cNvPicPr>
      </xdr:nvPicPr>
      <xdr:blipFill>
        <a:blip r:embed="rId29"/>
        <a:srcRect r="25857" b="25905"/>
        <a:stretch>
          <a:fillRect/>
        </a:stretch>
      </xdr:blipFill>
      <xdr:spPr>
        <a:xfrm>
          <a:off x="11197590" y="15135225"/>
          <a:ext cx="1150620" cy="722630"/>
        </a:xfrm>
        <a:prstGeom prst="rect">
          <a:avLst/>
        </a:prstGeom>
      </xdr:spPr>
    </xdr:pic>
    <xdr:clientData/>
  </xdr:twoCellAnchor>
  <xdr:twoCellAnchor>
    <xdr:from>
      <xdr:col>3</xdr:col>
      <xdr:colOff>138612</xdr:colOff>
      <xdr:row>256</xdr:row>
      <xdr:rowOff>139191</xdr:rowOff>
    </xdr:from>
    <xdr:to>
      <xdr:col>3</xdr:col>
      <xdr:colOff>695492</xdr:colOff>
      <xdr:row>256</xdr:row>
      <xdr:rowOff>747749</xdr:rowOff>
    </xdr:to>
    <xdr:pic>
      <xdr:nvPicPr>
        <xdr:cNvPr id="6" name="Picture 9" descr=" "/>
        <xdr:cNvPicPr/>
      </xdr:nvPicPr>
      <xdr:blipFill>
        <a:blip r:embed="rId30"/>
        <a:srcRect/>
        <a:stretch>
          <a:fillRect/>
        </a:stretch>
      </xdr:blipFill>
      <xdr:spPr>
        <a:xfrm>
          <a:off x="5239385" y="77609065"/>
          <a:ext cx="556895" cy="381635"/>
        </a:xfrm>
        <a:prstGeom prst="rect">
          <a:avLst/>
        </a:prstGeom>
        <a:noFill/>
        <a:ln>
          <a:noFill/>
        </a:ln>
        <a:effectLst/>
      </xdr:spPr>
    </xdr:pic>
    <xdr:clientData/>
  </xdr:twoCellAnchor>
  <xdr:twoCellAnchor>
    <xdr:from>
      <xdr:col>3</xdr:col>
      <xdr:colOff>153035</xdr:colOff>
      <xdr:row>257</xdr:row>
      <xdr:rowOff>81280</xdr:rowOff>
    </xdr:from>
    <xdr:to>
      <xdr:col>3</xdr:col>
      <xdr:colOff>746125</xdr:colOff>
      <xdr:row>257</xdr:row>
      <xdr:rowOff>731520</xdr:rowOff>
    </xdr:to>
    <xdr:pic>
      <xdr:nvPicPr>
        <xdr:cNvPr id="99" name="Picture 19" descr=" "/>
        <xdr:cNvPicPr/>
      </xdr:nvPicPr>
      <xdr:blipFill>
        <a:blip r:embed="rId31"/>
        <a:srcRect/>
        <a:stretch>
          <a:fillRect/>
        </a:stretch>
      </xdr:blipFill>
      <xdr:spPr>
        <a:xfrm>
          <a:off x="5253990" y="78071980"/>
          <a:ext cx="593090" cy="439420"/>
        </a:xfrm>
        <a:prstGeom prst="rect">
          <a:avLst/>
        </a:prstGeom>
        <a:noFill/>
        <a:ln>
          <a:noFill/>
        </a:ln>
        <a:effectLst/>
      </xdr:spPr>
    </xdr:pic>
    <xdr:clientData/>
  </xdr:twoCellAnchor>
  <xdr:twoCellAnchor>
    <xdr:from>
      <xdr:col>3</xdr:col>
      <xdr:colOff>126453</xdr:colOff>
      <xdr:row>259</xdr:row>
      <xdr:rowOff>23105</xdr:rowOff>
    </xdr:from>
    <xdr:to>
      <xdr:col>3</xdr:col>
      <xdr:colOff>969069</xdr:colOff>
      <xdr:row>259</xdr:row>
      <xdr:rowOff>582773</xdr:rowOff>
    </xdr:to>
    <xdr:pic>
      <xdr:nvPicPr>
        <xdr:cNvPr id="100" name="Picture 27" descr=" "/>
        <xdr:cNvPicPr/>
      </xdr:nvPicPr>
      <xdr:blipFill>
        <a:blip r:embed="rId32"/>
        <a:srcRect/>
        <a:stretch>
          <a:fillRect/>
        </a:stretch>
      </xdr:blipFill>
      <xdr:spPr>
        <a:xfrm>
          <a:off x="5227320" y="79054960"/>
          <a:ext cx="842645" cy="497840"/>
        </a:xfrm>
        <a:prstGeom prst="rect">
          <a:avLst/>
        </a:prstGeom>
        <a:noFill/>
        <a:ln>
          <a:noFill/>
        </a:ln>
        <a:effectLst/>
      </xdr:spPr>
    </xdr:pic>
    <xdr:clientData/>
  </xdr:twoCellAnchor>
  <xdr:twoCellAnchor>
    <xdr:from>
      <xdr:col>3</xdr:col>
      <xdr:colOff>139828</xdr:colOff>
      <xdr:row>260</xdr:row>
      <xdr:rowOff>75902</xdr:rowOff>
    </xdr:from>
    <xdr:to>
      <xdr:col>3</xdr:col>
      <xdr:colOff>887604</xdr:colOff>
      <xdr:row>260</xdr:row>
      <xdr:rowOff>632519</xdr:rowOff>
    </xdr:to>
    <xdr:pic>
      <xdr:nvPicPr>
        <xdr:cNvPr id="101" name="Picture 28" descr=" "/>
        <xdr:cNvPicPr/>
      </xdr:nvPicPr>
      <xdr:blipFill>
        <a:blip r:embed="rId33"/>
        <a:srcRect/>
        <a:stretch>
          <a:fillRect/>
        </a:stretch>
      </xdr:blipFill>
      <xdr:spPr>
        <a:xfrm>
          <a:off x="5240655" y="79628365"/>
          <a:ext cx="747395" cy="445135"/>
        </a:xfrm>
        <a:prstGeom prst="rect">
          <a:avLst/>
        </a:prstGeom>
        <a:noFill/>
        <a:ln>
          <a:noFill/>
        </a:ln>
        <a:effectLst/>
      </xdr:spPr>
    </xdr:pic>
    <xdr:clientData/>
  </xdr:twoCellAnchor>
  <xdr:twoCellAnchor>
    <xdr:from>
      <xdr:col>3</xdr:col>
      <xdr:colOff>137795</xdr:colOff>
      <xdr:row>261</xdr:row>
      <xdr:rowOff>163195</xdr:rowOff>
    </xdr:from>
    <xdr:to>
      <xdr:col>3</xdr:col>
      <xdr:colOff>861302</xdr:colOff>
      <xdr:row>261</xdr:row>
      <xdr:rowOff>631260</xdr:rowOff>
    </xdr:to>
    <xdr:pic>
      <xdr:nvPicPr>
        <xdr:cNvPr id="104" name="Picture 5124" descr=" "/>
        <xdr:cNvPicPr/>
      </xdr:nvPicPr>
      <xdr:blipFill>
        <a:blip r:embed="rId34"/>
        <a:srcRect/>
        <a:stretch>
          <a:fillRect/>
        </a:stretch>
      </xdr:blipFill>
      <xdr:spPr>
        <a:xfrm>
          <a:off x="5238750" y="80236695"/>
          <a:ext cx="723265" cy="357505"/>
        </a:xfrm>
        <a:prstGeom prst="rect">
          <a:avLst/>
        </a:prstGeom>
        <a:noFill/>
        <a:ln>
          <a:noFill/>
        </a:ln>
        <a:effectLst/>
      </xdr:spPr>
    </xdr:pic>
    <xdr:clientData/>
  </xdr:twoCellAnchor>
  <xdr:twoCellAnchor>
    <xdr:from>
      <xdr:col>3</xdr:col>
      <xdr:colOff>198755</xdr:colOff>
      <xdr:row>262</xdr:row>
      <xdr:rowOff>39370</xdr:rowOff>
    </xdr:from>
    <xdr:to>
      <xdr:col>3</xdr:col>
      <xdr:colOff>951230</xdr:colOff>
      <xdr:row>262</xdr:row>
      <xdr:rowOff>482600</xdr:rowOff>
    </xdr:to>
    <xdr:pic>
      <xdr:nvPicPr>
        <xdr:cNvPr id="105" name="Picture 5127" descr=" "/>
        <xdr:cNvPicPr/>
      </xdr:nvPicPr>
      <xdr:blipFill>
        <a:blip r:embed="rId35"/>
        <a:srcRect/>
        <a:stretch>
          <a:fillRect/>
        </a:stretch>
      </xdr:blipFill>
      <xdr:spPr>
        <a:xfrm>
          <a:off x="5299710" y="80633570"/>
          <a:ext cx="752475" cy="443230"/>
        </a:xfrm>
        <a:prstGeom prst="rect">
          <a:avLst/>
        </a:prstGeom>
        <a:noFill/>
        <a:ln>
          <a:noFill/>
        </a:ln>
        <a:effectLst/>
      </xdr:spPr>
    </xdr:pic>
    <xdr:clientData/>
  </xdr:twoCellAnchor>
  <xdr:twoCellAnchor>
    <xdr:from>
      <xdr:col>3</xdr:col>
      <xdr:colOff>140970</xdr:colOff>
      <xdr:row>263</xdr:row>
      <xdr:rowOff>59690</xdr:rowOff>
    </xdr:from>
    <xdr:to>
      <xdr:col>3</xdr:col>
      <xdr:colOff>899160</xdr:colOff>
      <xdr:row>263</xdr:row>
      <xdr:rowOff>565150</xdr:rowOff>
    </xdr:to>
    <xdr:pic>
      <xdr:nvPicPr>
        <xdr:cNvPr id="106" name="Picture 5128" descr=" "/>
        <xdr:cNvPicPr/>
      </xdr:nvPicPr>
      <xdr:blipFill>
        <a:blip r:embed="rId36"/>
        <a:srcRect/>
        <a:stretch>
          <a:fillRect/>
        </a:stretch>
      </xdr:blipFill>
      <xdr:spPr>
        <a:xfrm>
          <a:off x="5241925" y="81174590"/>
          <a:ext cx="758190" cy="461010"/>
        </a:xfrm>
        <a:prstGeom prst="rect">
          <a:avLst/>
        </a:prstGeom>
        <a:noFill/>
        <a:ln>
          <a:noFill/>
        </a:ln>
        <a:effectLst/>
      </xdr:spPr>
    </xdr:pic>
    <xdr:clientData/>
  </xdr:twoCellAnchor>
  <xdr:twoCellAnchor>
    <xdr:from>
      <xdr:col>3</xdr:col>
      <xdr:colOff>517971</xdr:colOff>
      <xdr:row>269</xdr:row>
      <xdr:rowOff>12650</xdr:rowOff>
    </xdr:from>
    <xdr:to>
      <xdr:col>3</xdr:col>
      <xdr:colOff>983660</xdr:colOff>
      <xdr:row>269</xdr:row>
      <xdr:rowOff>442763</xdr:rowOff>
    </xdr:to>
    <xdr:pic>
      <xdr:nvPicPr>
        <xdr:cNvPr id="107" name="Picture 5131" descr=" "/>
        <xdr:cNvPicPr/>
      </xdr:nvPicPr>
      <xdr:blipFill>
        <a:blip r:embed="rId37"/>
        <a:srcRect/>
        <a:stretch>
          <a:fillRect/>
        </a:stretch>
      </xdr:blipFill>
      <xdr:spPr>
        <a:xfrm>
          <a:off x="5618480" y="84251165"/>
          <a:ext cx="466090" cy="430530"/>
        </a:xfrm>
        <a:prstGeom prst="rect">
          <a:avLst/>
        </a:prstGeom>
        <a:noFill/>
        <a:ln>
          <a:noFill/>
        </a:ln>
        <a:effectLst/>
      </xdr:spPr>
    </xdr:pic>
    <xdr:clientData/>
  </xdr:twoCellAnchor>
  <xdr:twoCellAnchor>
    <xdr:from>
      <xdr:col>3</xdr:col>
      <xdr:colOff>592141</xdr:colOff>
      <xdr:row>270</xdr:row>
      <xdr:rowOff>25300</xdr:rowOff>
    </xdr:from>
    <xdr:to>
      <xdr:col>3</xdr:col>
      <xdr:colOff>1017705</xdr:colOff>
      <xdr:row>270</xdr:row>
      <xdr:rowOff>480714</xdr:rowOff>
    </xdr:to>
    <xdr:pic>
      <xdr:nvPicPr>
        <xdr:cNvPr id="108" name="Picture 5132" descr=" "/>
        <xdr:cNvPicPr/>
      </xdr:nvPicPr>
      <xdr:blipFill>
        <a:blip r:embed="rId38"/>
        <a:srcRect/>
        <a:stretch>
          <a:fillRect/>
        </a:stretch>
      </xdr:blipFill>
      <xdr:spPr>
        <a:xfrm>
          <a:off x="5692775" y="84784565"/>
          <a:ext cx="425450" cy="455930"/>
        </a:xfrm>
        <a:prstGeom prst="rect">
          <a:avLst/>
        </a:prstGeom>
        <a:noFill/>
        <a:ln>
          <a:noFill/>
        </a:ln>
        <a:effectLst/>
      </xdr:spPr>
    </xdr:pic>
    <xdr:clientData/>
  </xdr:twoCellAnchor>
  <xdr:twoCellAnchor>
    <xdr:from>
      <xdr:col>2</xdr:col>
      <xdr:colOff>580758</xdr:colOff>
      <xdr:row>269</xdr:row>
      <xdr:rowOff>12650</xdr:rowOff>
    </xdr:from>
    <xdr:to>
      <xdr:col>2</xdr:col>
      <xdr:colOff>1012811</xdr:colOff>
      <xdr:row>270</xdr:row>
      <xdr:rowOff>328910</xdr:rowOff>
    </xdr:to>
    <xdr:pic>
      <xdr:nvPicPr>
        <xdr:cNvPr id="109" name="Picture 5133" descr=" "/>
        <xdr:cNvPicPr/>
      </xdr:nvPicPr>
      <xdr:blipFill>
        <a:blip r:embed="rId39"/>
        <a:srcRect/>
        <a:stretch>
          <a:fillRect/>
        </a:stretch>
      </xdr:blipFill>
      <xdr:spPr>
        <a:xfrm>
          <a:off x="4149725" y="84251165"/>
          <a:ext cx="431800" cy="836930"/>
        </a:xfrm>
        <a:prstGeom prst="rect">
          <a:avLst/>
        </a:prstGeom>
        <a:noFill/>
        <a:ln>
          <a:noFill/>
        </a:ln>
        <a:effectLst/>
      </xdr:spPr>
    </xdr:pic>
    <xdr:clientData/>
  </xdr:twoCellAnchor>
  <xdr:twoCellAnchor>
    <xdr:from>
      <xdr:col>3</xdr:col>
      <xdr:colOff>560528</xdr:colOff>
      <xdr:row>271</xdr:row>
      <xdr:rowOff>25300</xdr:rowOff>
    </xdr:from>
    <xdr:to>
      <xdr:col>3</xdr:col>
      <xdr:colOff>983660</xdr:colOff>
      <xdr:row>271</xdr:row>
      <xdr:rowOff>442763</xdr:rowOff>
    </xdr:to>
    <xdr:pic>
      <xdr:nvPicPr>
        <xdr:cNvPr id="110" name="Picture 5134" descr=" "/>
        <xdr:cNvPicPr/>
      </xdr:nvPicPr>
      <xdr:blipFill>
        <a:blip r:embed="rId40"/>
        <a:srcRect/>
        <a:stretch>
          <a:fillRect/>
        </a:stretch>
      </xdr:blipFill>
      <xdr:spPr>
        <a:xfrm>
          <a:off x="5661025" y="85305265"/>
          <a:ext cx="423545" cy="417830"/>
        </a:xfrm>
        <a:prstGeom prst="rect">
          <a:avLst/>
        </a:prstGeom>
        <a:noFill/>
        <a:ln>
          <a:noFill/>
        </a:ln>
        <a:effectLst/>
      </xdr:spPr>
    </xdr:pic>
    <xdr:clientData/>
  </xdr:twoCellAnchor>
  <xdr:twoCellAnchor>
    <xdr:from>
      <xdr:col>3</xdr:col>
      <xdr:colOff>571471</xdr:colOff>
      <xdr:row>272</xdr:row>
      <xdr:rowOff>25300</xdr:rowOff>
    </xdr:from>
    <xdr:to>
      <xdr:col>3</xdr:col>
      <xdr:colOff>952046</xdr:colOff>
      <xdr:row>272</xdr:row>
      <xdr:rowOff>543966</xdr:rowOff>
    </xdr:to>
    <xdr:pic>
      <xdr:nvPicPr>
        <xdr:cNvPr id="111" name="Picture 5135" descr=" "/>
        <xdr:cNvPicPr/>
      </xdr:nvPicPr>
      <xdr:blipFill>
        <a:blip r:embed="rId41"/>
        <a:srcRect/>
        <a:stretch>
          <a:fillRect/>
        </a:stretch>
      </xdr:blipFill>
      <xdr:spPr>
        <a:xfrm>
          <a:off x="5671820" y="85825965"/>
          <a:ext cx="381000" cy="495935"/>
        </a:xfrm>
        <a:prstGeom prst="rect">
          <a:avLst/>
        </a:prstGeom>
        <a:noFill/>
        <a:ln>
          <a:noFill/>
        </a:ln>
        <a:effectLst/>
      </xdr:spPr>
    </xdr:pic>
    <xdr:clientData/>
  </xdr:twoCellAnchor>
  <xdr:twoCellAnchor>
    <xdr:from>
      <xdr:col>3</xdr:col>
      <xdr:colOff>497301</xdr:colOff>
      <xdr:row>273</xdr:row>
      <xdr:rowOff>0</xdr:rowOff>
    </xdr:from>
    <xdr:to>
      <xdr:col>3</xdr:col>
      <xdr:colOff>939888</xdr:colOff>
      <xdr:row>273</xdr:row>
      <xdr:rowOff>518666</xdr:rowOff>
    </xdr:to>
    <xdr:pic>
      <xdr:nvPicPr>
        <xdr:cNvPr id="112" name="Picture 5136" descr=" "/>
        <xdr:cNvPicPr/>
      </xdr:nvPicPr>
      <xdr:blipFill>
        <a:blip r:embed="rId42"/>
        <a:srcRect/>
        <a:stretch>
          <a:fillRect/>
        </a:stretch>
      </xdr:blipFill>
      <xdr:spPr>
        <a:xfrm>
          <a:off x="5598160" y="86321900"/>
          <a:ext cx="442595" cy="518160"/>
        </a:xfrm>
        <a:prstGeom prst="rect">
          <a:avLst/>
        </a:prstGeom>
        <a:noFill/>
        <a:ln>
          <a:noFill/>
        </a:ln>
        <a:effectLst/>
      </xdr:spPr>
    </xdr:pic>
    <xdr:clientData/>
  </xdr:twoCellAnchor>
  <xdr:twoCellAnchor>
    <xdr:from>
      <xdr:col>3</xdr:col>
      <xdr:colOff>391518</xdr:colOff>
      <xdr:row>274</xdr:row>
      <xdr:rowOff>25300</xdr:rowOff>
    </xdr:from>
    <xdr:to>
      <xdr:col>3</xdr:col>
      <xdr:colOff>953262</xdr:colOff>
      <xdr:row>274</xdr:row>
      <xdr:rowOff>531316</xdr:rowOff>
    </xdr:to>
    <xdr:pic>
      <xdr:nvPicPr>
        <xdr:cNvPr id="113" name="Picture 5137" descr=" "/>
        <xdr:cNvPicPr/>
      </xdr:nvPicPr>
      <xdr:blipFill>
        <a:blip r:embed="rId43"/>
        <a:srcRect/>
        <a:stretch>
          <a:fillRect/>
        </a:stretch>
      </xdr:blipFill>
      <xdr:spPr>
        <a:xfrm>
          <a:off x="5492115" y="86867365"/>
          <a:ext cx="561975" cy="495935"/>
        </a:xfrm>
        <a:prstGeom prst="rect">
          <a:avLst/>
        </a:prstGeom>
        <a:noFill/>
        <a:ln>
          <a:noFill/>
        </a:ln>
        <a:effectLst/>
      </xdr:spPr>
    </xdr:pic>
    <xdr:clientData/>
  </xdr:twoCellAnchor>
  <xdr:twoCellAnchor>
    <xdr:from>
      <xdr:col>3</xdr:col>
      <xdr:colOff>421916</xdr:colOff>
      <xdr:row>275</xdr:row>
      <xdr:rowOff>12650</xdr:rowOff>
    </xdr:from>
    <xdr:to>
      <xdr:col>3</xdr:col>
      <xdr:colOff>930160</xdr:colOff>
      <xdr:row>275</xdr:row>
      <xdr:rowOff>518666</xdr:rowOff>
    </xdr:to>
    <xdr:pic>
      <xdr:nvPicPr>
        <xdr:cNvPr id="114" name="Picture 5138" descr=" "/>
        <xdr:cNvPicPr/>
      </xdr:nvPicPr>
      <xdr:blipFill>
        <a:blip r:embed="rId44"/>
        <a:srcRect/>
        <a:stretch>
          <a:fillRect/>
        </a:stretch>
      </xdr:blipFill>
      <xdr:spPr>
        <a:xfrm>
          <a:off x="5522595" y="87375365"/>
          <a:ext cx="508000" cy="506095"/>
        </a:xfrm>
        <a:prstGeom prst="rect">
          <a:avLst/>
        </a:prstGeom>
        <a:noFill/>
        <a:ln>
          <a:noFill/>
        </a:ln>
        <a:effectLst/>
      </xdr:spPr>
    </xdr:pic>
    <xdr:clientData/>
  </xdr:twoCellAnchor>
  <xdr:twoCellAnchor>
    <xdr:from>
      <xdr:col>3</xdr:col>
      <xdr:colOff>265065</xdr:colOff>
      <xdr:row>275</xdr:row>
      <xdr:rowOff>632519</xdr:rowOff>
    </xdr:from>
    <xdr:to>
      <xdr:col>3</xdr:col>
      <xdr:colOff>874229</xdr:colOff>
      <xdr:row>276</xdr:row>
      <xdr:rowOff>569267</xdr:rowOff>
    </xdr:to>
    <xdr:pic>
      <xdr:nvPicPr>
        <xdr:cNvPr id="115" name="Picture 5139" descr=" "/>
        <xdr:cNvPicPr/>
      </xdr:nvPicPr>
      <xdr:blipFill>
        <a:blip r:embed="rId45"/>
        <a:srcRect/>
        <a:stretch>
          <a:fillRect/>
        </a:stretch>
      </xdr:blipFill>
      <xdr:spPr>
        <a:xfrm>
          <a:off x="5365750" y="87884000"/>
          <a:ext cx="608965" cy="520700"/>
        </a:xfrm>
        <a:prstGeom prst="rect">
          <a:avLst/>
        </a:prstGeom>
        <a:noFill/>
        <a:ln>
          <a:noFill/>
        </a:ln>
        <a:effectLst/>
      </xdr:spPr>
    </xdr:pic>
    <xdr:clientData/>
  </xdr:twoCellAnchor>
  <xdr:twoCellAnchor>
    <xdr:from>
      <xdr:col>3</xdr:col>
      <xdr:colOff>299110</xdr:colOff>
      <xdr:row>277</xdr:row>
      <xdr:rowOff>50601</xdr:rowOff>
    </xdr:from>
    <xdr:to>
      <xdr:col>3</xdr:col>
      <xdr:colOff>900979</xdr:colOff>
      <xdr:row>277</xdr:row>
      <xdr:rowOff>556617</xdr:rowOff>
    </xdr:to>
    <xdr:pic>
      <xdr:nvPicPr>
        <xdr:cNvPr id="116" name="Picture 5140" descr=" "/>
        <xdr:cNvPicPr/>
      </xdr:nvPicPr>
      <xdr:blipFill>
        <a:blip r:embed="rId46"/>
        <a:srcRect/>
        <a:stretch>
          <a:fillRect/>
        </a:stretch>
      </xdr:blipFill>
      <xdr:spPr>
        <a:xfrm>
          <a:off x="5400040" y="88454865"/>
          <a:ext cx="601345" cy="470535"/>
        </a:xfrm>
        <a:prstGeom prst="rect">
          <a:avLst/>
        </a:prstGeom>
        <a:noFill/>
        <a:ln>
          <a:noFill/>
        </a:ln>
        <a:effectLst/>
      </xdr:spPr>
    </xdr:pic>
    <xdr:clientData/>
  </xdr:twoCellAnchor>
  <xdr:twoCellAnchor>
    <xdr:from>
      <xdr:col>2</xdr:col>
      <xdr:colOff>401909</xdr:colOff>
      <xdr:row>276</xdr:row>
      <xdr:rowOff>101203</xdr:rowOff>
    </xdr:from>
    <xdr:to>
      <xdr:col>2</xdr:col>
      <xdr:colOff>1012811</xdr:colOff>
      <xdr:row>277</xdr:row>
      <xdr:rowOff>151804</xdr:rowOff>
    </xdr:to>
    <xdr:pic>
      <xdr:nvPicPr>
        <xdr:cNvPr id="117" name="Picture 5141" descr=" "/>
        <xdr:cNvPicPr/>
      </xdr:nvPicPr>
      <xdr:blipFill>
        <a:blip r:embed="rId47"/>
        <a:srcRect/>
        <a:stretch>
          <a:fillRect/>
        </a:stretch>
      </xdr:blipFill>
      <xdr:spPr>
        <a:xfrm>
          <a:off x="3970655" y="87984965"/>
          <a:ext cx="610870" cy="571500"/>
        </a:xfrm>
        <a:prstGeom prst="rect">
          <a:avLst/>
        </a:prstGeom>
        <a:noFill/>
        <a:ln>
          <a:noFill/>
        </a:ln>
        <a:effectLst/>
      </xdr:spPr>
    </xdr:pic>
    <xdr:clientData/>
  </xdr:twoCellAnchor>
  <xdr:twoCellAnchor>
    <xdr:from>
      <xdr:col>3</xdr:col>
      <xdr:colOff>319405</xdr:colOff>
      <xdr:row>278</xdr:row>
      <xdr:rowOff>45085</xdr:rowOff>
    </xdr:from>
    <xdr:to>
      <xdr:col>3</xdr:col>
      <xdr:colOff>1059815</xdr:colOff>
      <xdr:row>278</xdr:row>
      <xdr:rowOff>576580</xdr:rowOff>
    </xdr:to>
    <xdr:pic>
      <xdr:nvPicPr>
        <xdr:cNvPr id="118" name="Picture 5142" descr=" "/>
        <xdr:cNvPicPr/>
      </xdr:nvPicPr>
      <xdr:blipFill>
        <a:blip r:embed="rId48"/>
        <a:srcRect/>
        <a:stretch>
          <a:fillRect/>
        </a:stretch>
      </xdr:blipFill>
      <xdr:spPr>
        <a:xfrm>
          <a:off x="5420360" y="88970485"/>
          <a:ext cx="740410" cy="475615"/>
        </a:xfrm>
        <a:prstGeom prst="rect">
          <a:avLst/>
        </a:prstGeom>
        <a:noFill/>
        <a:ln>
          <a:noFill/>
        </a:ln>
        <a:effectLst/>
      </xdr:spPr>
    </xdr:pic>
    <xdr:clientData/>
  </xdr:twoCellAnchor>
  <xdr:twoCellAnchor>
    <xdr:from>
      <xdr:col>3</xdr:col>
      <xdr:colOff>246826</xdr:colOff>
      <xdr:row>278</xdr:row>
      <xdr:rowOff>619869</xdr:rowOff>
    </xdr:from>
    <xdr:to>
      <xdr:col>3</xdr:col>
      <xdr:colOff>838968</xdr:colOff>
      <xdr:row>279</xdr:row>
      <xdr:rowOff>607218</xdr:rowOff>
    </xdr:to>
    <xdr:pic>
      <xdr:nvPicPr>
        <xdr:cNvPr id="119" name="Picture 5143" descr=" "/>
        <xdr:cNvPicPr/>
      </xdr:nvPicPr>
      <xdr:blipFill>
        <a:blip r:embed="rId49"/>
        <a:srcRect/>
        <a:stretch>
          <a:fillRect/>
        </a:stretch>
      </xdr:blipFill>
      <xdr:spPr>
        <a:xfrm>
          <a:off x="5347335" y="89446100"/>
          <a:ext cx="592455" cy="520700"/>
        </a:xfrm>
        <a:prstGeom prst="rect">
          <a:avLst/>
        </a:prstGeom>
        <a:noFill/>
        <a:ln>
          <a:noFill/>
        </a:ln>
        <a:effectLst/>
      </xdr:spPr>
    </xdr:pic>
    <xdr:clientData/>
  </xdr:twoCellAnchor>
  <xdr:twoCellAnchor>
    <xdr:from>
      <xdr:col>2</xdr:col>
      <xdr:colOff>271288</xdr:colOff>
      <xdr:row>278</xdr:row>
      <xdr:rowOff>63251</xdr:rowOff>
    </xdr:from>
    <xdr:to>
      <xdr:col>2</xdr:col>
      <xdr:colOff>1348405</xdr:colOff>
      <xdr:row>279</xdr:row>
      <xdr:rowOff>556617</xdr:rowOff>
    </xdr:to>
    <xdr:pic>
      <xdr:nvPicPr>
        <xdr:cNvPr id="120" name="Picture 5144" descr=" "/>
        <xdr:cNvPicPr/>
      </xdr:nvPicPr>
      <xdr:blipFill>
        <a:blip r:embed="rId50"/>
        <a:srcRect/>
        <a:stretch>
          <a:fillRect/>
        </a:stretch>
      </xdr:blipFill>
      <xdr:spPr>
        <a:xfrm>
          <a:off x="3840480" y="88988265"/>
          <a:ext cx="1076960" cy="978535"/>
        </a:xfrm>
        <a:prstGeom prst="rect">
          <a:avLst/>
        </a:prstGeom>
        <a:noFill/>
        <a:ln>
          <a:noFill/>
        </a:ln>
        <a:effectLst/>
      </xdr:spPr>
    </xdr:pic>
    <xdr:clientData/>
  </xdr:twoCellAnchor>
  <xdr:twoCellAnchor>
    <xdr:from>
      <xdr:col>3</xdr:col>
      <xdr:colOff>127669</xdr:colOff>
      <xdr:row>280</xdr:row>
      <xdr:rowOff>25300</xdr:rowOff>
    </xdr:from>
    <xdr:to>
      <xdr:col>3</xdr:col>
      <xdr:colOff>928944</xdr:colOff>
      <xdr:row>280</xdr:row>
      <xdr:rowOff>506015</xdr:rowOff>
    </xdr:to>
    <xdr:pic>
      <xdr:nvPicPr>
        <xdr:cNvPr id="121" name="Picture 5148" descr=" "/>
        <xdr:cNvPicPr/>
      </xdr:nvPicPr>
      <xdr:blipFill>
        <a:blip r:embed="rId51"/>
        <a:srcRect/>
        <a:stretch>
          <a:fillRect/>
        </a:stretch>
      </xdr:blipFill>
      <xdr:spPr>
        <a:xfrm>
          <a:off x="5228590" y="89991565"/>
          <a:ext cx="800735" cy="480695"/>
        </a:xfrm>
        <a:prstGeom prst="rect">
          <a:avLst/>
        </a:prstGeom>
        <a:noFill/>
        <a:ln>
          <a:noFill/>
        </a:ln>
        <a:effectLst/>
      </xdr:spPr>
    </xdr:pic>
    <xdr:clientData/>
  </xdr:twoCellAnchor>
  <xdr:twoCellAnchor>
    <xdr:from>
      <xdr:col>3</xdr:col>
      <xdr:colOff>507028</xdr:colOff>
      <xdr:row>281</xdr:row>
      <xdr:rowOff>25300</xdr:rowOff>
    </xdr:from>
    <xdr:to>
      <xdr:col>3</xdr:col>
      <xdr:colOff>836536</xdr:colOff>
      <xdr:row>281</xdr:row>
      <xdr:rowOff>518666</xdr:rowOff>
    </xdr:to>
    <xdr:pic>
      <xdr:nvPicPr>
        <xdr:cNvPr id="122" name="Picture 5149" descr=" "/>
        <xdr:cNvPicPr/>
      </xdr:nvPicPr>
      <xdr:blipFill>
        <a:blip r:embed="rId52"/>
        <a:srcRect/>
        <a:stretch>
          <a:fillRect/>
        </a:stretch>
      </xdr:blipFill>
      <xdr:spPr>
        <a:xfrm>
          <a:off x="5607685" y="90512265"/>
          <a:ext cx="329565" cy="493395"/>
        </a:xfrm>
        <a:prstGeom prst="rect">
          <a:avLst/>
        </a:prstGeom>
        <a:noFill/>
        <a:ln>
          <a:noFill/>
        </a:ln>
        <a:effectLst/>
      </xdr:spPr>
    </xdr:pic>
    <xdr:clientData/>
  </xdr:twoCellAnchor>
  <xdr:twoCellAnchor>
    <xdr:from>
      <xdr:col>3</xdr:col>
      <xdr:colOff>485140</xdr:colOff>
      <xdr:row>283</xdr:row>
      <xdr:rowOff>62865</xdr:rowOff>
    </xdr:from>
    <xdr:to>
      <xdr:col>3</xdr:col>
      <xdr:colOff>1158240</xdr:colOff>
      <xdr:row>283</xdr:row>
      <xdr:rowOff>505460</xdr:rowOff>
    </xdr:to>
    <xdr:pic>
      <xdr:nvPicPr>
        <xdr:cNvPr id="123" name="Picture 5151" descr=" "/>
        <xdr:cNvPicPr/>
      </xdr:nvPicPr>
      <xdr:blipFill>
        <a:blip r:embed="rId53"/>
        <a:srcRect/>
        <a:stretch>
          <a:fillRect/>
        </a:stretch>
      </xdr:blipFill>
      <xdr:spPr>
        <a:xfrm>
          <a:off x="5586095" y="91591765"/>
          <a:ext cx="673100" cy="442595"/>
        </a:xfrm>
        <a:prstGeom prst="rect">
          <a:avLst/>
        </a:prstGeom>
        <a:noFill/>
        <a:ln>
          <a:noFill/>
        </a:ln>
        <a:effectLst/>
      </xdr:spPr>
    </xdr:pic>
    <xdr:clientData/>
  </xdr:twoCellAnchor>
  <xdr:twoCellAnchor>
    <xdr:from>
      <xdr:col>3</xdr:col>
      <xdr:colOff>438938</xdr:colOff>
      <xdr:row>287</xdr:row>
      <xdr:rowOff>12650</xdr:rowOff>
    </xdr:from>
    <xdr:to>
      <xdr:col>3</xdr:col>
      <xdr:colOff>847479</xdr:colOff>
      <xdr:row>288</xdr:row>
      <xdr:rowOff>0</xdr:rowOff>
    </xdr:to>
    <xdr:pic>
      <xdr:nvPicPr>
        <xdr:cNvPr id="124" name="Picture 5152" descr=" "/>
        <xdr:cNvPicPr/>
      </xdr:nvPicPr>
      <xdr:blipFill>
        <a:blip r:embed="rId54"/>
        <a:srcRect/>
        <a:stretch>
          <a:fillRect/>
        </a:stretch>
      </xdr:blipFill>
      <xdr:spPr>
        <a:xfrm>
          <a:off x="5539740" y="93623765"/>
          <a:ext cx="408305" cy="508635"/>
        </a:xfrm>
        <a:prstGeom prst="rect">
          <a:avLst/>
        </a:prstGeom>
        <a:noFill/>
        <a:ln>
          <a:noFill/>
        </a:ln>
        <a:effectLst/>
      </xdr:spPr>
    </xdr:pic>
    <xdr:clientData/>
  </xdr:twoCellAnchor>
  <xdr:twoCellAnchor>
    <xdr:from>
      <xdr:col>3</xdr:col>
      <xdr:colOff>566607</xdr:colOff>
      <xdr:row>288</xdr:row>
      <xdr:rowOff>37951</xdr:rowOff>
    </xdr:from>
    <xdr:to>
      <xdr:col>3</xdr:col>
      <xdr:colOff>865718</xdr:colOff>
      <xdr:row>288</xdr:row>
      <xdr:rowOff>619869</xdr:rowOff>
    </xdr:to>
    <xdr:pic>
      <xdr:nvPicPr>
        <xdr:cNvPr id="125" name="Picture 5153" descr=" "/>
        <xdr:cNvPicPr/>
      </xdr:nvPicPr>
      <xdr:blipFill>
        <a:blip r:embed="rId55"/>
        <a:srcRect/>
        <a:stretch>
          <a:fillRect/>
        </a:stretch>
      </xdr:blipFill>
      <xdr:spPr>
        <a:xfrm>
          <a:off x="5667375" y="94169865"/>
          <a:ext cx="299085" cy="483235"/>
        </a:xfrm>
        <a:prstGeom prst="rect">
          <a:avLst/>
        </a:prstGeom>
        <a:noFill/>
        <a:ln>
          <a:noFill/>
        </a:ln>
        <a:effectLst/>
      </xdr:spPr>
    </xdr:pic>
    <xdr:clientData/>
  </xdr:twoCellAnchor>
  <xdr:twoCellAnchor>
    <xdr:from>
      <xdr:col>3</xdr:col>
      <xdr:colOff>500949</xdr:colOff>
      <xdr:row>289</xdr:row>
      <xdr:rowOff>25300</xdr:rowOff>
    </xdr:from>
    <xdr:to>
      <xdr:col>3</xdr:col>
      <xdr:colOff>875445</xdr:colOff>
      <xdr:row>289</xdr:row>
      <xdr:rowOff>569267</xdr:rowOff>
    </xdr:to>
    <xdr:pic>
      <xdr:nvPicPr>
        <xdr:cNvPr id="126" name="Picture 5154" descr=" "/>
        <xdr:cNvPicPr/>
      </xdr:nvPicPr>
      <xdr:blipFill>
        <a:blip r:embed="rId56"/>
        <a:srcRect/>
        <a:stretch>
          <a:fillRect/>
        </a:stretch>
      </xdr:blipFill>
      <xdr:spPr>
        <a:xfrm>
          <a:off x="5601335" y="94677865"/>
          <a:ext cx="374650" cy="495935"/>
        </a:xfrm>
        <a:prstGeom prst="rect">
          <a:avLst/>
        </a:prstGeom>
        <a:noFill/>
        <a:ln>
          <a:noFill/>
        </a:ln>
        <a:effectLst/>
      </xdr:spPr>
    </xdr:pic>
    <xdr:clientData/>
  </xdr:twoCellAnchor>
  <xdr:twoCellAnchor>
    <xdr:from>
      <xdr:col>3</xdr:col>
      <xdr:colOff>504597</xdr:colOff>
      <xdr:row>290</xdr:row>
      <xdr:rowOff>12650</xdr:rowOff>
    </xdr:from>
    <xdr:to>
      <xdr:col>3</xdr:col>
      <xdr:colOff>803707</xdr:colOff>
      <xdr:row>290</xdr:row>
      <xdr:rowOff>619869</xdr:rowOff>
    </xdr:to>
    <xdr:pic>
      <xdr:nvPicPr>
        <xdr:cNvPr id="127" name="Picture 5155" descr=" "/>
        <xdr:cNvPicPr/>
      </xdr:nvPicPr>
      <xdr:blipFill>
        <a:blip r:embed="rId57"/>
        <a:srcRect/>
        <a:stretch>
          <a:fillRect/>
        </a:stretch>
      </xdr:blipFill>
      <xdr:spPr>
        <a:xfrm>
          <a:off x="5605145" y="95185865"/>
          <a:ext cx="299085" cy="508635"/>
        </a:xfrm>
        <a:prstGeom prst="rect">
          <a:avLst/>
        </a:prstGeom>
        <a:noFill/>
        <a:ln>
          <a:noFill/>
        </a:ln>
        <a:effectLst/>
      </xdr:spPr>
    </xdr:pic>
    <xdr:clientData/>
  </xdr:twoCellAnchor>
  <xdr:twoCellAnchor>
    <xdr:from>
      <xdr:col>3</xdr:col>
      <xdr:colOff>603084</xdr:colOff>
      <xdr:row>292</xdr:row>
      <xdr:rowOff>50601</xdr:rowOff>
    </xdr:from>
    <xdr:to>
      <xdr:col>3</xdr:col>
      <xdr:colOff>1001898</xdr:colOff>
      <xdr:row>292</xdr:row>
      <xdr:rowOff>607218</xdr:rowOff>
    </xdr:to>
    <xdr:pic>
      <xdr:nvPicPr>
        <xdr:cNvPr id="128" name="Picture 5156" descr=" "/>
        <xdr:cNvPicPr/>
      </xdr:nvPicPr>
      <xdr:blipFill>
        <a:blip r:embed="rId58"/>
        <a:srcRect/>
        <a:stretch>
          <a:fillRect/>
        </a:stretch>
      </xdr:blipFill>
      <xdr:spPr>
        <a:xfrm>
          <a:off x="5703570" y="96265365"/>
          <a:ext cx="398780" cy="470535"/>
        </a:xfrm>
        <a:prstGeom prst="rect">
          <a:avLst/>
        </a:prstGeom>
        <a:noFill/>
        <a:ln>
          <a:noFill/>
        </a:ln>
        <a:effectLst/>
      </xdr:spPr>
    </xdr:pic>
    <xdr:clientData/>
  </xdr:twoCellAnchor>
  <xdr:twoCellAnchor>
    <xdr:from>
      <xdr:col>3</xdr:col>
      <xdr:colOff>538642</xdr:colOff>
      <xdr:row>293</xdr:row>
      <xdr:rowOff>37951</xdr:rowOff>
    </xdr:from>
    <xdr:to>
      <xdr:col>3</xdr:col>
      <xdr:colOff>914354</xdr:colOff>
      <xdr:row>293</xdr:row>
      <xdr:rowOff>556617</xdr:rowOff>
    </xdr:to>
    <xdr:pic>
      <xdr:nvPicPr>
        <xdr:cNvPr id="129" name="Picture 5157" descr=" "/>
        <xdr:cNvPicPr/>
      </xdr:nvPicPr>
      <xdr:blipFill>
        <a:blip r:embed="rId59"/>
        <a:srcRect/>
        <a:stretch>
          <a:fillRect/>
        </a:stretch>
      </xdr:blipFill>
      <xdr:spPr>
        <a:xfrm>
          <a:off x="5639435" y="96773365"/>
          <a:ext cx="375285" cy="483235"/>
        </a:xfrm>
        <a:prstGeom prst="rect">
          <a:avLst/>
        </a:prstGeom>
        <a:noFill/>
        <a:ln>
          <a:noFill/>
        </a:ln>
        <a:effectLst/>
      </xdr:spPr>
    </xdr:pic>
    <xdr:clientData/>
  </xdr:twoCellAnchor>
  <xdr:twoCellAnchor>
    <xdr:from>
      <xdr:col>3</xdr:col>
      <xdr:colOff>401245</xdr:colOff>
      <xdr:row>294</xdr:row>
      <xdr:rowOff>25300</xdr:rowOff>
    </xdr:from>
    <xdr:to>
      <xdr:col>3</xdr:col>
      <xdr:colOff>870581</xdr:colOff>
      <xdr:row>294</xdr:row>
      <xdr:rowOff>594568</xdr:rowOff>
    </xdr:to>
    <xdr:pic>
      <xdr:nvPicPr>
        <xdr:cNvPr id="130" name="Picture 5158" descr=" "/>
        <xdr:cNvPicPr/>
      </xdr:nvPicPr>
      <xdr:blipFill>
        <a:blip r:embed="rId60"/>
        <a:srcRect/>
        <a:stretch>
          <a:fillRect/>
        </a:stretch>
      </xdr:blipFill>
      <xdr:spPr>
        <a:xfrm>
          <a:off x="5501640" y="97281365"/>
          <a:ext cx="469265" cy="495935"/>
        </a:xfrm>
        <a:prstGeom prst="rect">
          <a:avLst/>
        </a:prstGeom>
        <a:noFill/>
        <a:ln>
          <a:noFill/>
        </a:ln>
        <a:effectLst/>
      </xdr:spPr>
    </xdr:pic>
    <xdr:clientData/>
  </xdr:twoCellAnchor>
  <xdr:twoCellAnchor>
    <xdr:from>
      <xdr:col>3</xdr:col>
      <xdr:colOff>497301</xdr:colOff>
      <xdr:row>294</xdr:row>
      <xdr:rowOff>594568</xdr:rowOff>
    </xdr:from>
    <xdr:to>
      <xdr:col>3</xdr:col>
      <xdr:colOff>1003114</xdr:colOff>
      <xdr:row>295</xdr:row>
      <xdr:rowOff>796974</xdr:rowOff>
    </xdr:to>
    <xdr:pic>
      <xdr:nvPicPr>
        <xdr:cNvPr id="131" name="Picture 5159" descr=" "/>
        <xdr:cNvPicPr/>
      </xdr:nvPicPr>
      <xdr:blipFill>
        <a:blip r:embed="rId61"/>
        <a:srcRect/>
        <a:stretch>
          <a:fillRect/>
        </a:stretch>
      </xdr:blipFill>
      <xdr:spPr>
        <a:xfrm>
          <a:off x="5598160" y="97777300"/>
          <a:ext cx="505460" cy="520700"/>
        </a:xfrm>
        <a:prstGeom prst="rect">
          <a:avLst/>
        </a:prstGeom>
        <a:noFill/>
        <a:ln>
          <a:noFill/>
        </a:ln>
        <a:effectLst/>
      </xdr:spPr>
    </xdr:pic>
    <xdr:clientData/>
  </xdr:twoCellAnchor>
  <xdr:twoCellAnchor>
    <xdr:from>
      <xdr:col>3</xdr:col>
      <xdr:colOff>604300</xdr:colOff>
      <xdr:row>296</xdr:row>
      <xdr:rowOff>0</xdr:rowOff>
    </xdr:from>
    <xdr:to>
      <xdr:col>3</xdr:col>
      <xdr:colOff>880309</xdr:colOff>
      <xdr:row>297</xdr:row>
      <xdr:rowOff>50601</xdr:rowOff>
    </xdr:to>
    <xdr:pic>
      <xdr:nvPicPr>
        <xdr:cNvPr id="132" name="Picture 5160" descr=" "/>
        <xdr:cNvPicPr/>
      </xdr:nvPicPr>
      <xdr:blipFill>
        <a:blip r:embed="rId62"/>
        <a:srcRect/>
        <a:stretch>
          <a:fillRect/>
        </a:stretch>
      </xdr:blipFill>
      <xdr:spPr>
        <a:xfrm>
          <a:off x="5704840" y="98298000"/>
          <a:ext cx="276225" cy="570865"/>
        </a:xfrm>
        <a:prstGeom prst="rect">
          <a:avLst/>
        </a:prstGeom>
        <a:noFill/>
        <a:ln>
          <a:noFill/>
        </a:ln>
        <a:effectLst/>
      </xdr:spPr>
    </xdr:pic>
    <xdr:clientData/>
  </xdr:twoCellAnchor>
  <xdr:twoCellAnchor>
    <xdr:from>
      <xdr:col>3</xdr:col>
      <xdr:colOff>497301</xdr:colOff>
      <xdr:row>297</xdr:row>
      <xdr:rowOff>50601</xdr:rowOff>
    </xdr:from>
    <xdr:to>
      <xdr:col>3</xdr:col>
      <xdr:colOff>913138</xdr:colOff>
      <xdr:row>297</xdr:row>
      <xdr:rowOff>594568</xdr:rowOff>
    </xdr:to>
    <xdr:pic>
      <xdr:nvPicPr>
        <xdr:cNvPr id="133" name="Picture 5161" descr=" "/>
        <xdr:cNvPicPr/>
      </xdr:nvPicPr>
      <xdr:blipFill>
        <a:blip r:embed="rId63"/>
        <a:srcRect/>
        <a:stretch>
          <a:fillRect/>
        </a:stretch>
      </xdr:blipFill>
      <xdr:spPr>
        <a:xfrm>
          <a:off x="5598160" y="98868865"/>
          <a:ext cx="415925" cy="470535"/>
        </a:xfrm>
        <a:prstGeom prst="rect">
          <a:avLst/>
        </a:prstGeom>
        <a:noFill/>
        <a:ln>
          <a:noFill/>
        </a:ln>
        <a:effectLst/>
      </xdr:spPr>
    </xdr:pic>
    <xdr:clientData/>
  </xdr:twoCellAnchor>
  <xdr:twoCellAnchor editAs="oneCell">
    <xdr:from>
      <xdr:col>3</xdr:col>
      <xdr:colOff>48635</xdr:colOff>
      <xdr:row>298</xdr:row>
      <xdr:rowOff>126503</xdr:rowOff>
    </xdr:from>
    <xdr:to>
      <xdr:col>3</xdr:col>
      <xdr:colOff>1161155</xdr:colOff>
      <xdr:row>298</xdr:row>
      <xdr:rowOff>490358</xdr:rowOff>
    </xdr:to>
    <xdr:pic>
      <xdr:nvPicPr>
        <xdr:cNvPr id="134" name="Picture 5162" descr=" "/>
        <xdr:cNvPicPr/>
      </xdr:nvPicPr>
      <xdr:blipFill>
        <a:blip r:embed="rId63"/>
        <a:srcRect/>
        <a:stretch>
          <a:fillRect/>
        </a:stretch>
      </xdr:blipFill>
      <xdr:spPr>
        <a:xfrm>
          <a:off x="5149215" y="99465765"/>
          <a:ext cx="1112520" cy="363855"/>
        </a:xfrm>
        <a:prstGeom prst="rect">
          <a:avLst/>
        </a:prstGeom>
        <a:noFill/>
        <a:ln>
          <a:noFill/>
        </a:ln>
        <a:effectLst/>
      </xdr:spPr>
    </xdr:pic>
    <xdr:clientData/>
  </xdr:twoCellAnchor>
  <xdr:twoCellAnchor>
    <xdr:from>
      <xdr:col>3</xdr:col>
      <xdr:colOff>277224</xdr:colOff>
      <xdr:row>299</xdr:row>
      <xdr:rowOff>0</xdr:rowOff>
    </xdr:from>
    <xdr:to>
      <xdr:col>3</xdr:col>
      <xdr:colOff>1003114</xdr:colOff>
      <xdr:row>300</xdr:row>
      <xdr:rowOff>12650</xdr:rowOff>
    </xdr:to>
    <xdr:pic>
      <xdr:nvPicPr>
        <xdr:cNvPr id="135" name="Picture 5163" descr=" "/>
        <xdr:cNvPicPr/>
      </xdr:nvPicPr>
      <xdr:blipFill>
        <a:blip r:embed="rId64"/>
        <a:srcRect/>
        <a:stretch>
          <a:fillRect/>
        </a:stretch>
      </xdr:blipFill>
      <xdr:spPr>
        <a:xfrm>
          <a:off x="5377815" y="99860100"/>
          <a:ext cx="725805" cy="532765"/>
        </a:xfrm>
        <a:prstGeom prst="rect">
          <a:avLst/>
        </a:prstGeom>
        <a:noFill/>
        <a:ln>
          <a:noFill/>
        </a:ln>
        <a:effectLst/>
      </xdr:spPr>
    </xdr:pic>
    <xdr:clientData/>
  </xdr:twoCellAnchor>
  <xdr:twoCellAnchor>
    <xdr:from>
      <xdr:col>3</xdr:col>
      <xdr:colOff>447675</xdr:colOff>
      <xdr:row>300</xdr:row>
      <xdr:rowOff>113665</xdr:rowOff>
    </xdr:from>
    <xdr:to>
      <xdr:col>3</xdr:col>
      <xdr:colOff>998220</xdr:colOff>
      <xdr:row>300</xdr:row>
      <xdr:rowOff>581660</xdr:rowOff>
    </xdr:to>
    <xdr:pic>
      <xdr:nvPicPr>
        <xdr:cNvPr id="136" name="Picture 5164" descr=" "/>
        <xdr:cNvPicPr/>
      </xdr:nvPicPr>
      <xdr:blipFill>
        <a:blip r:embed="rId65"/>
        <a:srcRect/>
        <a:stretch>
          <a:fillRect/>
        </a:stretch>
      </xdr:blipFill>
      <xdr:spPr>
        <a:xfrm>
          <a:off x="5548630" y="100494465"/>
          <a:ext cx="550545" cy="407035"/>
        </a:xfrm>
        <a:prstGeom prst="rect">
          <a:avLst/>
        </a:prstGeom>
        <a:noFill/>
        <a:ln>
          <a:noFill/>
        </a:ln>
        <a:effectLst/>
      </xdr:spPr>
    </xdr:pic>
    <xdr:clientData/>
  </xdr:twoCellAnchor>
  <xdr:twoCellAnchor>
    <xdr:from>
      <xdr:col>3</xdr:col>
      <xdr:colOff>578766</xdr:colOff>
      <xdr:row>301</xdr:row>
      <xdr:rowOff>101203</xdr:rowOff>
    </xdr:from>
    <xdr:to>
      <xdr:col>3</xdr:col>
      <xdr:colOff>972717</xdr:colOff>
      <xdr:row>302</xdr:row>
      <xdr:rowOff>63251</xdr:rowOff>
    </xdr:to>
    <xdr:pic>
      <xdr:nvPicPr>
        <xdr:cNvPr id="137" name="Picture 5165" descr=" "/>
        <xdr:cNvPicPr/>
      </xdr:nvPicPr>
      <xdr:blipFill>
        <a:blip r:embed="rId66"/>
        <a:srcRect/>
        <a:stretch>
          <a:fillRect/>
        </a:stretch>
      </xdr:blipFill>
      <xdr:spPr>
        <a:xfrm>
          <a:off x="5679440" y="101002465"/>
          <a:ext cx="393700" cy="482600"/>
        </a:xfrm>
        <a:prstGeom prst="rect">
          <a:avLst/>
        </a:prstGeom>
        <a:noFill/>
        <a:ln>
          <a:noFill/>
        </a:ln>
        <a:effectLst/>
      </xdr:spPr>
    </xdr:pic>
    <xdr:clientData/>
  </xdr:twoCellAnchor>
  <xdr:twoCellAnchor>
    <xdr:from>
      <xdr:col>3</xdr:col>
      <xdr:colOff>516890</xdr:colOff>
      <xdr:row>302</xdr:row>
      <xdr:rowOff>24130</xdr:rowOff>
    </xdr:from>
    <xdr:to>
      <xdr:col>3</xdr:col>
      <xdr:colOff>1209675</xdr:colOff>
      <xdr:row>302</xdr:row>
      <xdr:rowOff>528320</xdr:rowOff>
    </xdr:to>
    <xdr:pic>
      <xdr:nvPicPr>
        <xdr:cNvPr id="138" name="Picture 5166" descr=" "/>
        <xdr:cNvPicPr/>
      </xdr:nvPicPr>
      <xdr:blipFill>
        <a:blip r:embed="rId67"/>
        <a:srcRect/>
        <a:stretch>
          <a:fillRect/>
        </a:stretch>
      </xdr:blipFill>
      <xdr:spPr>
        <a:xfrm>
          <a:off x="5617845" y="101446330"/>
          <a:ext cx="692785" cy="496570"/>
        </a:xfrm>
        <a:prstGeom prst="rect">
          <a:avLst/>
        </a:prstGeom>
        <a:noFill/>
        <a:ln>
          <a:noFill/>
        </a:ln>
        <a:effectLst/>
      </xdr:spPr>
    </xdr:pic>
    <xdr:clientData/>
  </xdr:twoCellAnchor>
  <xdr:twoCellAnchor>
    <xdr:from>
      <xdr:col>3</xdr:col>
      <xdr:colOff>296678</xdr:colOff>
      <xdr:row>303</xdr:row>
      <xdr:rowOff>12650</xdr:rowOff>
    </xdr:from>
    <xdr:to>
      <xdr:col>3</xdr:col>
      <xdr:colOff>1052966</xdr:colOff>
      <xdr:row>303</xdr:row>
      <xdr:rowOff>647700</xdr:rowOff>
    </xdr:to>
    <xdr:pic>
      <xdr:nvPicPr>
        <xdr:cNvPr id="139" name="Picture 5167" descr=" "/>
        <xdr:cNvPicPr/>
      </xdr:nvPicPr>
      <xdr:blipFill>
        <a:blip r:embed="rId68"/>
        <a:srcRect/>
        <a:stretch>
          <a:fillRect/>
        </a:stretch>
      </xdr:blipFill>
      <xdr:spPr>
        <a:xfrm>
          <a:off x="5397500" y="101954965"/>
          <a:ext cx="756285" cy="508635"/>
        </a:xfrm>
        <a:prstGeom prst="rect">
          <a:avLst/>
        </a:prstGeom>
        <a:noFill/>
        <a:ln>
          <a:noFill/>
        </a:ln>
        <a:effectLst/>
      </xdr:spPr>
    </xdr:pic>
    <xdr:clientData/>
  </xdr:twoCellAnchor>
  <xdr:twoCellAnchor>
    <xdr:from>
      <xdr:col>3</xdr:col>
      <xdr:colOff>644425</xdr:colOff>
      <xdr:row>304</xdr:row>
      <xdr:rowOff>0</xdr:rowOff>
    </xdr:from>
    <xdr:to>
      <xdr:col>3</xdr:col>
      <xdr:colOff>1032296</xdr:colOff>
      <xdr:row>304</xdr:row>
      <xdr:rowOff>543966</xdr:rowOff>
    </xdr:to>
    <xdr:pic>
      <xdr:nvPicPr>
        <xdr:cNvPr id="140" name="Picture 5173" descr=" "/>
        <xdr:cNvPicPr/>
      </xdr:nvPicPr>
      <xdr:blipFill>
        <a:blip r:embed="rId69"/>
        <a:srcRect/>
        <a:stretch>
          <a:fillRect/>
        </a:stretch>
      </xdr:blipFill>
      <xdr:spPr>
        <a:xfrm>
          <a:off x="5744845" y="102463600"/>
          <a:ext cx="387985" cy="520700"/>
        </a:xfrm>
        <a:prstGeom prst="rect">
          <a:avLst/>
        </a:prstGeom>
        <a:noFill/>
        <a:ln>
          <a:noFill/>
        </a:ln>
        <a:effectLst/>
      </xdr:spPr>
    </xdr:pic>
    <xdr:clientData/>
  </xdr:twoCellAnchor>
  <xdr:twoCellAnchor>
    <xdr:from>
      <xdr:col>3</xdr:col>
      <xdr:colOff>355041</xdr:colOff>
      <xdr:row>305</xdr:row>
      <xdr:rowOff>0</xdr:rowOff>
    </xdr:from>
    <xdr:to>
      <xdr:col>3</xdr:col>
      <xdr:colOff>964205</xdr:colOff>
      <xdr:row>305</xdr:row>
      <xdr:rowOff>581918</xdr:rowOff>
    </xdr:to>
    <xdr:pic>
      <xdr:nvPicPr>
        <xdr:cNvPr id="141" name="Picture 5174" descr=" "/>
        <xdr:cNvPicPr/>
      </xdr:nvPicPr>
      <xdr:blipFill>
        <a:blip r:embed="rId70"/>
        <a:srcRect/>
        <a:stretch>
          <a:fillRect/>
        </a:stretch>
      </xdr:blipFill>
      <xdr:spPr>
        <a:xfrm>
          <a:off x="5455920" y="102984300"/>
          <a:ext cx="608965" cy="520700"/>
        </a:xfrm>
        <a:prstGeom prst="rect">
          <a:avLst/>
        </a:prstGeom>
        <a:noFill/>
        <a:ln>
          <a:noFill/>
        </a:ln>
        <a:effectLst/>
      </xdr:spPr>
    </xdr:pic>
    <xdr:clientData/>
  </xdr:twoCellAnchor>
  <xdr:twoCellAnchor>
    <xdr:from>
      <xdr:col>3</xdr:col>
      <xdr:colOff>375712</xdr:colOff>
      <xdr:row>307</xdr:row>
      <xdr:rowOff>63251</xdr:rowOff>
    </xdr:from>
    <xdr:to>
      <xdr:col>3</xdr:col>
      <xdr:colOff>962990</xdr:colOff>
      <xdr:row>307</xdr:row>
      <xdr:rowOff>607218</xdr:rowOff>
    </xdr:to>
    <xdr:pic>
      <xdr:nvPicPr>
        <xdr:cNvPr id="142" name="Picture 5175" descr=" "/>
        <xdr:cNvPicPr/>
      </xdr:nvPicPr>
      <xdr:blipFill>
        <a:blip r:embed="rId71"/>
        <a:srcRect/>
        <a:stretch>
          <a:fillRect/>
        </a:stretch>
      </xdr:blipFill>
      <xdr:spPr>
        <a:xfrm>
          <a:off x="5476240" y="104088565"/>
          <a:ext cx="587375" cy="457835"/>
        </a:xfrm>
        <a:prstGeom prst="rect">
          <a:avLst/>
        </a:prstGeom>
        <a:noFill/>
        <a:ln>
          <a:noFill/>
        </a:ln>
        <a:effectLst/>
      </xdr:spPr>
    </xdr:pic>
    <xdr:clientData/>
  </xdr:twoCellAnchor>
  <xdr:twoCellAnchor>
    <xdr:from>
      <xdr:col>3</xdr:col>
      <xdr:colOff>288290</xdr:colOff>
      <xdr:row>308</xdr:row>
      <xdr:rowOff>12065</xdr:rowOff>
    </xdr:from>
    <xdr:to>
      <xdr:col>3</xdr:col>
      <xdr:colOff>1236345</xdr:colOff>
      <xdr:row>309</xdr:row>
      <xdr:rowOff>37465</xdr:rowOff>
    </xdr:to>
    <xdr:pic>
      <xdr:nvPicPr>
        <xdr:cNvPr id="143" name="Picture 5176" descr=" "/>
        <xdr:cNvPicPr/>
      </xdr:nvPicPr>
      <xdr:blipFill>
        <a:blip r:embed="rId72"/>
        <a:srcRect/>
        <a:stretch>
          <a:fillRect/>
        </a:stretch>
      </xdr:blipFill>
      <xdr:spPr>
        <a:xfrm>
          <a:off x="5389245" y="104558465"/>
          <a:ext cx="948055" cy="546100"/>
        </a:xfrm>
        <a:prstGeom prst="rect">
          <a:avLst/>
        </a:prstGeom>
        <a:noFill/>
        <a:ln>
          <a:noFill/>
        </a:ln>
        <a:effectLst/>
      </xdr:spPr>
    </xdr:pic>
    <xdr:clientData/>
  </xdr:twoCellAnchor>
  <xdr:twoCellAnchor>
    <xdr:from>
      <xdr:col>3</xdr:col>
      <xdr:colOff>432859</xdr:colOff>
      <xdr:row>309</xdr:row>
      <xdr:rowOff>37951</xdr:rowOff>
    </xdr:from>
    <xdr:to>
      <xdr:col>3</xdr:col>
      <xdr:colOff>964205</xdr:colOff>
      <xdr:row>310</xdr:row>
      <xdr:rowOff>113853</xdr:rowOff>
    </xdr:to>
    <xdr:pic>
      <xdr:nvPicPr>
        <xdr:cNvPr id="144" name="Picture 5177" descr=" "/>
        <xdr:cNvPicPr/>
      </xdr:nvPicPr>
      <xdr:blipFill>
        <a:blip r:embed="rId73"/>
        <a:srcRect/>
        <a:stretch>
          <a:fillRect/>
        </a:stretch>
      </xdr:blipFill>
      <xdr:spPr>
        <a:xfrm>
          <a:off x="5533390" y="105104565"/>
          <a:ext cx="531495" cy="596900"/>
        </a:xfrm>
        <a:prstGeom prst="rect">
          <a:avLst/>
        </a:prstGeom>
        <a:noFill/>
        <a:ln>
          <a:noFill/>
        </a:ln>
        <a:effectLst/>
      </xdr:spPr>
    </xdr:pic>
    <xdr:clientData/>
  </xdr:twoCellAnchor>
  <xdr:twoCellAnchor>
    <xdr:from>
      <xdr:col>3</xdr:col>
      <xdr:colOff>443802</xdr:colOff>
      <xdr:row>310</xdr:row>
      <xdr:rowOff>25300</xdr:rowOff>
    </xdr:from>
    <xdr:to>
      <xdr:col>3</xdr:col>
      <xdr:colOff>981228</xdr:colOff>
      <xdr:row>311</xdr:row>
      <xdr:rowOff>25300</xdr:rowOff>
    </xdr:to>
    <xdr:pic>
      <xdr:nvPicPr>
        <xdr:cNvPr id="145" name="Picture 5178" descr=" "/>
        <xdr:cNvPicPr/>
      </xdr:nvPicPr>
      <xdr:blipFill>
        <a:blip r:embed="rId74"/>
        <a:srcRect/>
        <a:stretch>
          <a:fillRect/>
        </a:stretch>
      </xdr:blipFill>
      <xdr:spPr>
        <a:xfrm>
          <a:off x="5544185" y="105612565"/>
          <a:ext cx="537845" cy="520700"/>
        </a:xfrm>
        <a:prstGeom prst="rect">
          <a:avLst/>
        </a:prstGeom>
        <a:noFill/>
        <a:ln>
          <a:noFill/>
        </a:ln>
        <a:effectLst/>
      </xdr:spPr>
    </xdr:pic>
    <xdr:clientData/>
  </xdr:twoCellAnchor>
  <xdr:twoCellAnchor>
    <xdr:from>
      <xdr:col>3</xdr:col>
      <xdr:colOff>338019</xdr:colOff>
      <xdr:row>311</xdr:row>
      <xdr:rowOff>25300</xdr:rowOff>
    </xdr:from>
    <xdr:to>
      <xdr:col>3</xdr:col>
      <xdr:colOff>921649</xdr:colOff>
      <xdr:row>311</xdr:row>
      <xdr:rowOff>594568</xdr:rowOff>
    </xdr:to>
    <xdr:pic>
      <xdr:nvPicPr>
        <xdr:cNvPr id="146" name="Picture 5179" descr=" "/>
        <xdr:cNvPicPr/>
      </xdr:nvPicPr>
      <xdr:blipFill>
        <a:blip r:embed="rId75"/>
        <a:srcRect/>
        <a:stretch>
          <a:fillRect/>
        </a:stretch>
      </xdr:blipFill>
      <xdr:spPr>
        <a:xfrm>
          <a:off x="5438775" y="106133265"/>
          <a:ext cx="583565" cy="495935"/>
        </a:xfrm>
        <a:prstGeom prst="rect">
          <a:avLst/>
        </a:prstGeom>
        <a:noFill/>
        <a:ln>
          <a:noFill/>
        </a:ln>
        <a:effectLst/>
      </xdr:spPr>
    </xdr:pic>
    <xdr:clientData/>
  </xdr:twoCellAnchor>
  <xdr:twoCellAnchor>
    <xdr:from>
      <xdr:col>3</xdr:col>
      <xdr:colOff>453529</xdr:colOff>
      <xdr:row>284</xdr:row>
      <xdr:rowOff>113853</xdr:rowOff>
    </xdr:from>
    <xdr:to>
      <xdr:col>3</xdr:col>
      <xdr:colOff>926513</xdr:colOff>
      <xdr:row>284</xdr:row>
      <xdr:rowOff>607218</xdr:rowOff>
    </xdr:to>
    <xdr:pic>
      <xdr:nvPicPr>
        <xdr:cNvPr id="147" name="Picture 5181" descr=" "/>
        <xdr:cNvPicPr/>
      </xdr:nvPicPr>
      <xdr:blipFill>
        <a:blip r:embed="rId76"/>
        <a:srcRect/>
        <a:stretch>
          <a:fillRect/>
        </a:stretch>
      </xdr:blipFill>
      <xdr:spPr>
        <a:xfrm>
          <a:off x="5554345" y="92163265"/>
          <a:ext cx="473075" cy="407035"/>
        </a:xfrm>
        <a:prstGeom prst="rect">
          <a:avLst/>
        </a:prstGeom>
        <a:noFill/>
        <a:ln>
          <a:noFill/>
        </a:ln>
        <a:effectLst/>
      </xdr:spPr>
    </xdr:pic>
    <xdr:clientData/>
  </xdr:twoCellAnchor>
  <xdr:twoCellAnchor>
    <xdr:from>
      <xdr:col>3</xdr:col>
      <xdr:colOff>424347</xdr:colOff>
      <xdr:row>286</xdr:row>
      <xdr:rowOff>12650</xdr:rowOff>
    </xdr:from>
    <xdr:to>
      <xdr:col>3</xdr:col>
      <xdr:colOff>897331</xdr:colOff>
      <xdr:row>286</xdr:row>
      <xdr:rowOff>506015</xdr:rowOff>
    </xdr:to>
    <xdr:pic>
      <xdr:nvPicPr>
        <xdr:cNvPr id="148" name="Picture 5183" descr=" "/>
        <xdr:cNvPicPr/>
      </xdr:nvPicPr>
      <xdr:blipFill>
        <a:blip r:embed="rId76"/>
        <a:srcRect/>
        <a:stretch>
          <a:fillRect/>
        </a:stretch>
      </xdr:blipFill>
      <xdr:spPr>
        <a:xfrm>
          <a:off x="5525135" y="93103065"/>
          <a:ext cx="473075" cy="493395"/>
        </a:xfrm>
        <a:prstGeom prst="rect">
          <a:avLst/>
        </a:prstGeom>
        <a:noFill/>
        <a:ln>
          <a:noFill/>
        </a:ln>
        <a:effectLst/>
      </xdr:spPr>
    </xdr:pic>
    <xdr:clientData/>
  </xdr:twoCellAnchor>
  <xdr:twoCellAnchor>
    <xdr:from>
      <xdr:col>3</xdr:col>
      <xdr:colOff>300326</xdr:colOff>
      <xdr:row>291</xdr:row>
      <xdr:rowOff>50601</xdr:rowOff>
    </xdr:from>
    <xdr:to>
      <xdr:col>3</xdr:col>
      <xdr:colOff>939888</xdr:colOff>
      <xdr:row>291</xdr:row>
      <xdr:rowOff>569267</xdr:rowOff>
    </xdr:to>
    <xdr:pic>
      <xdr:nvPicPr>
        <xdr:cNvPr id="149" name="Picture 5184" descr=" "/>
        <xdr:cNvPicPr/>
      </xdr:nvPicPr>
      <xdr:blipFill>
        <a:blip r:embed="rId77"/>
        <a:srcRect/>
        <a:stretch>
          <a:fillRect/>
        </a:stretch>
      </xdr:blipFill>
      <xdr:spPr>
        <a:xfrm>
          <a:off x="5400675" y="95744665"/>
          <a:ext cx="640080" cy="470535"/>
        </a:xfrm>
        <a:prstGeom prst="rect">
          <a:avLst/>
        </a:prstGeom>
        <a:noFill/>
        <a:ln>
          <a:noFill/>
        </a:ln>
        <a:effectLst/>
      </xdr:spPr>
    </xdr:pic>
    <xdr:clientData/>
  </xdr:twoCellAnchor>
  <xdr:twoCellAnchor>
    <xdr:from>
      <xdr:col>3</xdr:col>
      <xdr:colOff>424347</xdr:colOff>
      <xdr:row>284</xdr:row>
      <xdr:rowOff>632519</xdr:rowOff>
    </xdr:from>
    <xdr:to>
      <xdr:col>3</xdr:col>
      <xdr:colOff>888820</xdr:colOff>
      <xdr:row>285</xdr:row>
      <xdr:rowOff>607218</xdr:rowOff>
    </xdr:to>
    <xdr:pic>
      <xdr:nvPicPr>
        <xdr:cNvPr id="150" name="Picture 5186" descr=" "/>
        <xdr:cNvPicPr/>
      </xdr:nvPicPr>
      <xdr:blipFill>
        <a:blip r:embed="rId78"/>
        <a:srcRect/>
        <a:stretch>
          <a:fillRect/>
        </a:stretch>
      </xdr:blipFill>
      <xdr:spPr>
        <a:xfrm>
          <a:off x="5525135" y="92570300"/>
          <a:ext cx="464185" cy="520700"/>
        </a:xfrm>
        <a:prstGeom prst="rect">
          <a:avLst/>
        </a:prstGeom>
        <a:noFill/>
        <a:ln>
          <a:noFill/>
        </a:ln>
        <a:effectLst/>
      </xdr:spPr>
    </xdr:pic>
    <xdr:clientData/>
  </xdr:twoCellAnchor>
  <xdr:twoCellAnchor>
    <xdr:from>
      <xdr:col>3</xdr:col>
      <xdr:colOff>123190</xdr:colOff>
      <xdr:row>282</xdr:row>
      <xdr:rowOff>74930</xdr:rowOff>
    </xdr:from>
    <xdr:to>
      <xdr:col>3</xdr:col>
      <xdr:colOff>1054735</xdr:colOff>
      <xdr:row>282</xdr:row>
      <xdr:rowOff>530225</xdr:rowOff>
    </xdr:to>
    <xdr:pic>
      <xdr:nvPicPr>
        <xdr:cNvPr id="151" name="Picture 5187" descr=" "/>
        <xdr:cNvPicPr/>
      </xdr:nvPicPr>
      <xdr:blipFill>
        <a:blip r:embed="rId53"/>
        <a:srcRect/>
        <a:stretch>
          <a:fillRect/>
        </a:stretch>
      </xdr:blipFill>
      <xdr:spPr>
        <a:xfrm>
          <a:off x="5224145" y="91083130"/>
          <a:ext cx="931545" cy="445770"/>
        </a:xfrm>
        <a:prstGeom prst="rect">
          <a:avLst/>
        </a:prstGeom>
        <a:noFill/>
        <a:ln>
          <a:noFill/>
        </a:ln>
        <a:effectLst/>
      </xdr:spPr>
    </xdr:pic>
    <xdr:clientData/>
  </xdr:twoCellAnchor>
  <xdr:twoCellAnchor>
    <xdr:from>
      <xdr:col>3</xdr:col>
      <xdr:colOff>488950</xdr:colOff>
      <xdr:row>316</xdr:row>
      <xdr:rowOff>24765</xdr:rowOff>
    </xdr:from>
    <xdr:to>
      <xdr:col>3</xdr:col>
      <xdr:colOff>1037590</xdr:colOff>
      <xdr:row>316</xdr:row>
      <xdr:rowOff>619760</xdr:rowOff>
    </xdr:to>
    <xdr:pic>
      <xdr:nvPicPr>
        <xdr:cNvPr id="152" name="Picture 5188" descr=" "/>
        <xdr:cNvPicPr/>
      </xdr:nvPicPr>
      <xdr:blipFill>
        <a:blip r:embed="rId79">
          <a:grayscl/>
        </a:blip>
        <a:srcRect/>
        <a:stretch>
          <a:fillRect/>
        </a:stretch>
      </xdr:blipFill>
      <xdr:spPr>
        <a:xfrm>
          <a:off x="5589905" y="107263565"/>
          <a:ext cx="548640" cy="165735"/>
        </a:xfrm>
        <a:prstGeom prst="rect">
          <a:avLst/>
        </a:prstGeom>
        <a:noFill/>
        <a:ln>
          <a:noFill/>
        </a:ln>
        <a:effectLst/>
      </xdr:spPr>
    </xdr:pic>
    <xdr:clientData/>
  </xdr:twoCellAnchor>
  <xdr:twoCellAnchor>
    <xdr:from>
      <xdr:col>3</xdr:col>
      <xdr:colOff>476631</xdr:colOff>
      <xdr:row>317</xdr:row>
      <xdr:rowOff>75902</xdr:rowOff>
    </xdr:from>
    <xdr:to>
      <xdr:col>3</xdr:col>
      <xdr:colOff>954478</xdr:colOff>
      <xdr:row>317</xdr:row>
      <xdr:rowOff>569267</xdr:rowOff>
    </xdr:to>
    <xdr:pic>
      <xdr:nvPicPr>
        <xdr:cNvPr id="153" name="Picture 5189" descr=" "/>
        <xdr:cNvPicPr/>
      </xdr:nvPicPr>
      <xdr:blipFill>
        <a:blip r:embed="rId80">
          <a:grayscl/>
        </a:blip>
        <a:srcRect/>
        <a:stretch>
          <a:fillRect/>
        </a:stretch>
      </xdr:blipFill>
      <xdr:spPr>
        <a:xfrm>
          <a:off x="5577205" y="107504865"/>
          <a:ext cx="478155" cy="114935"/>
        </a:xfrm>
        <a:prstGeom prst="rect">
          <a:avLst/>
        </a:prstGeom>
        <a:noFill/>
        <a:ln>
          <a:noFill/>
        </a:ln>
        <a:effectLst/>
      </xdr:spPr>
    </xdr:pic>
    <xdr:clientData/>
  </xdr:twoCellAnchor>
  <xdr:twoCellAnchor>
    <xdr:from>
      <xdr:col>3</xdr:col>
      <xdr:colOff>167005</xdr:colOff>
      <xdr:row>258</xdr:row>
      <xdr:rowOff>116840</xdr:rowOff>
    </xdr:from>
    <xdr:to>
      <xdr:col>3</xdr:col>
      <xdr:colOff>1009650</xdr:colOff>
      <xdr:row>258</xdr:row>
      <xdr:rowOff>676275</xdr:rowOff>
    </xdr:to>
    <xdr:pic>
      <xdr:nvPicPr>
        <xdr:cNvPr id="154" name="Picture 27" descr=" "/>
        <xdr:cNvPicPr/>
      </xdr:nvPicPr>
      <xdr:blipFill>
        <a:blip r:embed="rId32"/>
        <a:srcRect/>
        <a:stretch>
          <a:fillRect/>
        </a:stretch>
      </xdr:blipFill>
      <xdr:spPr>
        <a:xfrm>
          <a:off x="5267960" y="78628240"/>
          <a:ext cx="842645" cy="403860"/>
        </a:xfrm>
        <a:prstGeom prst="rect">
          <a:avLst/>
        </a:prstGeom>
        <a:noFill/>
        <a:ln>
          <a:noFill/>
        </a:ln>
        <a:effectLst/>
      </xdr:spPr>
    </xdr:pic>
    <xdr:clientData/>
  </xdr:twoCellAnchor>
  <xdr:twoCellAnchor editAs="oneCell">
    <xdr:from>
      <xdr:col>3</xdr:col>
      <xdr:colOff>193040</xdr:colOff>
      <xdr:row>264</xdr:row>
      <xdr:rowOff>99060</xdr:rowOff>
    </xdr:from>
    <xdr:to>
      <xdr:col>3</xdr:col>
      <xdr:colOff>791210</xdr:colOff>
      <xdr:row>265</xdr:row>
      <xdr:rowOff>94615</xdr:rowOff>
    </xdr:to>
    <xdr:pic>
      <xdr:nvPicPr>
        <xdr:cNvPr id="155" name="图片 1"/>
        <xdr:cNvPicPr>
          <a:picLocks noChangeAspect="1"/>
        </xdr:cNvPicPr>
      </xdr:nvPicPr>
      <xdr:blipFill>
        <a:blip r:embed="rId81"/>
        <a:stretch>
          <a:fillRect/>
        </a:stretch>
      </xdr:blipFill>
      <xdr:spPr>
        <a:xfrm>
          <a:off x="5293995" y="81734660"/>
          <a:ext cx="598170" cy="516255"/>
        </a:xfrm>
        <a:prstGeom prst="rect">
          <a:avLst/>
        </a:prstGeom>
        <a:noFill/>
        <a:ln w="9525">
          <a:noFill/>
        </a:ln>
      </xdr:spPr>
    </xdr:pic>
    <xdr:clientData/>
  </xdr:twoCellAnchor>
  <xdr:twoCellAnchor editAs="oneCell">
    <xdr:from>
      <xdr:col>2</xdr:col>
      <xdr:colOff>1572895</xdr:colOff>
      <xdr:row>265</xdr:row>
      <xdr:rowOff>71755</xdr:rowOff>
    </xdr:from>
    <xdr:to>
      <xdr:col>3</xdr:col>
      <xdr:colOff>847725</xdr:colOff>
      <xdr:row>266</xdr:row>
      <xdr:rowOff>52705</xdr:rowOff>
    </xdr:to>
    <xdr:pic>
      <xdr:nvPicPr>
        <xdr:cNvPr id="156" name="图片 2"/>
        <xdr:cNvPicPr>
          <a:picLocks noChangeAspect="1"/>
        </xdr:cNvPicPr>
      </xdr:nvPicPr>
      <xdr:blipFill>
        <a:blip r:embed="rId82"/>
        <a:stretch>
          <a:fillRect/>
        </a:stretch>
      </xdr:blipFill>
      <xdr:spPr>
        <a:xfrm>
          <a:off x="5100955" y="82228055"/>
          <a:ext cx="847725" cy="501650"/>
        </a:xfrm>
        <a:prstGeom prst="rect">
          <a:avLst/>
        </a:prstGeom>
        <a:noFill/>
        <a:ln w="9525">
          <a:noFill/>
        </a:ln>
      </xdr:spPr>
    </xdr:pic>
    <xdr:clientData/>
  </xdr:twoCellAnchor>
  <xdr:twoCellAnchor editAs="oneCell">
    <xdr:from>
      <xdr:col>3</xdr:col>
      <xdr:colOff>13335</xdr:colOff>
      <xdr:row>266</xdr:row>
      <xdr:rowOff>120650</xdr:rowOff>
    </xdr:from>
    <xdr:to>
      <xdr:col>3</xdr:col>
      <xdr:colOff>960120</xdr:colOff>
      <xdr:row>267</xdr:row>
      <xdr:rowOff>98425</xdr:rowOff>
    </xdr:to>
    <xdr:pic>
      <xdr:nvPicPr>
        <xdr:cNvPr id="157" name="图片 3"/>
        <xdr:cNvPicPr>
          <a:picLocks noChangeAspect="1"/>
        </xdr:cNvPicPr>
      </xdr:nvPicPr>
      <xdr:blipFill>
        <a:blip r:embed="rId83"/>
        <a:stretch>
          <a:fillRect/>
        </a:stretch>
      </xdr:blipFill>
      <xdr:spPr>
        <a:xfrm>
          <a:off x="5114290" y="82797650"/>
          <a:ext cx="946785" cy="498475"/>
        </a:xfrm>
        <a:prstGeom prst="rect">
          <a:avLst/>
        </a:prstGeom>
        <a:noFill/>
        <a:ln w="9525">
          <a:noFill/>
        </a:ln>
      </xdr:spPr>
    </xdr:pic>
    <xdr:clientData/>
  </xdr:twoCellAnchor>
  <xdr:twoCellAnchor>
    <xdr:from>
      <xdr:col>3</xdr:col>
      <xdr:colOff>170180</xdr:colOff>
      <xdr:row>212</xdr:row>
      <xdr:rowOff>85725</xdr:rowOff>
    </xdr:from>
    <xdr:to>
      <xdr:col>3</xdr:col>
      <xdr:colOff>1181100</xdr:colOff>
      <xdr:row>214</xdr:row>
      <xdr:rowOff>100330</xdr:rowOff>
    </xdr:to>
    <xdr:pic>
      <xdr:nvPicPr>
        <xdr:cNvPr id="158" name="Picture 20" descr="20240413161533006_0002"/>
        <xdr:cNvPicPr/>
      </xdr:nvPicPr>
      <xdr:blipFill>
        <a:blip r:embed="rId84"/>
        <a:srcRect l="28693" t="39188" r="12311" b="28335"/>
        <a:stretch>
          <a:fillRect/>
        </a:stretch>
      </xdr:blipFill>
      <xdr:spPr>
        <a:xfrm>
          <a:off x="5271135" y="70450075"/>
          <a:ext cx="1010920" cy="319405"/>
        </a:xfrm>
        <a:prstGeom prst="rect">
          <a:avLst/>
        </a:prstGeom>
        <a:noFill/>
        <a:ln>
          <a:noFill/>
        </a:ln>
        <a:effectLst/>
      </xdr:spPr>
    </xdr:pic>
    <xdr:clientData/>
  </xdr:twoCellAnchor>
  <xdr:twoCellAnchor>
    <xdr:from>
      <xdr:col>3</xdr:col>
      <xdr:colOff>360680</xdr:colOff>
      <xdr:row>217</xdr:row>
      <xdr:rowOff>22225</xdr:rowOff>
    </xdr:from>
    <xdr:to>
      <xdr:col>3</xdr:col>
      <xdr:colOff>1027411</xdr:colOff>
      <xdr:row>221</xdr:row>
      <xdr:rowOff>22225</xdr:rowOff>
    </xdr:to>
    <xdr:pic>
      <xdr:nvPicPr>
        <xdr:cNvPr id="159" name="Picture 24" descr="20240413161416267_0002"/>
        <xdr:cNvPicPr/>
      </xdr:nvPicPr>
      <xdr:blipFill>
        <a:blip r:embed="rId85"/>
        <a:srcRect l="39138" t="21408" r="18865" b="26960"/>
        <a:stretch>
          <a:fillRect/>
        </a:stretch>
      </xdr:blipFill>
      <xdr:spPr>
        <a:xfrm>
          <a:off x="5461635" y="71148575"/>
          <a:ext cx="666115" cy="609600"/>
        </a:xfrm>
        <a:prstGeom prst="rect">
          <a:avLst/>
        </a:prstGeom>
        <a:noFill/>
        <a:ln>
          <a:noFill/>
        </a:ln>
        <a:effectLst/>
      </xdr:spPr>
    </xdr:pic>
    <xdr:clientData/>
  </xdr:twoCellAnchor>
  <xdr:twoCellAnchor>
    <xdr:from>
      <xdr:col>3</xdr:col>
      <xdr:colOff>225129</xdr:colOff>
      <xdr:row>221</xdr:row>
      <xdr:rowOff>126689</xdr:rowOff>
    </xdr:from>
    <xdr:to>
      <xdr:col>3</xdr:col>
      <xdr:colOff>1094477</xdr:colOff>
      <xdr:row>224</xdr:row>
      <xdr:rowOff>101575</xdr:rowOff>
    </xdr:to>
    <xdr:pic>
      <xdr:nvPicPr>
        <xdr:cNvPr id="160" name="Picture 25" descr="20240413161442192_0002"/>
        <xdr:cNvPicPr/>
      </xdr:nvPicPr>
      <xdr:blipFill>
        <a:blip r:embed="rId86"/>
        <a:srcRect l="42671" t="43381" r="24706" b="35223"/>
        <a:stretch>
          <a:fillRect/>
        </a:stretch>
      </xdr:blipFill>
      <xdr:spPr>
        <a:xfrm>
          <a:off x="5325745" y="71862315"/>
          <a:ext cx="869315" cy="431800"/>
        </a:xfrm>
        <a:prstGeom prst="rect">
          <a:avLst/>
        </a:prstGeom>
        <a:noFill/>
        <a:ln>
          <a:noFill/>
        </a:ln>
        <a:effectLst/>
      </xdr:spPr>
    </xdr:pic>
    <xdr:clientData/>
  </xdr:twoCellAnchor>
  <xdr:twoCellAnchor>
    <xdr:from>
      <xdr:col>3</xdr:col>
      <xdr:colOff>83185</xdr:colOff>
      <xdr:row>227</xdr:row>
      <xdr:rowOff>120015</xdr:rowOff>
    </xdr:from>
    <xdr:to>
      <xdr:col>3</xdr:col>
      <xdr:colOff>1395865</xdr:colOff>
      <xdr:row>230</xdr:row>
      <xdr:rowOff>132852</xdr:rowOff>
    </xdr:to>
    <xdr:pic>
      <xdr:nvPicPr>
        <xdr:cNvPr id="161" name="Picture 112" descr="20240413160921567_0004"/>
        <xdr:cNvPicPr/>
      </xdr:nvPicPr>
      <xdr:blipFill>
        <a:blip r:embed="rId87"/>
        <a:srcRect l="15076" t="48236" r="17622" b="18951"/>
        <a:stretch>
          <a:fillRect/>
        </a:stretch>
      </xdr:blipFill>
      <xdr:spPr>
        <a:xfrm>
          <a:off x="5184140" y="72770365"/>
          <a:ext cx="1312545" cy="469900"/>
        </a:xfrm>
        <a:prstGeom prst="rect">
          <a:avLst/>
        </a:prstGeom>
        <a:noFill/>
        <a:ln>
          <a:noFill/>
        </a:ln>
        <a:effectLst/>
      </xdr:spPr>
    </xdr:pic>
    <xdr:clientData/>
  </xdr:twoCellAnchor>
  <xdr:twoCellAnchor>
    <xdr:from>
      <xdr:col>3</xdr:col>
      <xdr:colOff>214739</xdr:colOff>
      <xdr:row>233</xdr:row>
      <xdr:rowOff>126689</xdr:rowOff>
    </xdr:from>
    <xdr:to>
      <xdr:col>3</xdr:col>
      <xdr:colOff>1061574</xdr:colOff>
      <xdr:row>240</xdr:row>
      <xdr:rowOff>25300</xdr:rowOff>
    </xdr:to>
    <xdr:pic>
      <xdr:nvPicPr>
        <xdr:cNvPr id="162" name="Picture 120" descr="20240413160921567_0005"/>
        <xdr:cNvPicPr/>
      </xdr:nvPicPr>
      <xdr:blipFill>
        <a:blip r:embed="rId88"/>
        <a:srcRect l="40348" t="41316" r="36435" b="28109"/>
        <a:stretch>
          <a:fillRect/>
        </a:stretch>
      </xdr:blipFill>
      <xdr:spPr>
        <a:xfrm rot="5400000">
          <a:off x="5255895" y="73750170"/>
          <a:ext cx="965835" cy="847090"/>
        </a:xfrm>
        <a:prstGeom prst="rect">
          <a:avLst/>
        </a:prstGeom>
        <a:noFill/>
        <a:ln>
          <a:noFill/>
        </a:ln>
        <a:effectLst/>
      </xdr:spPr>
    </xdr:pic>
    <xdr:clientData/>
  </xdr:twoCellAnchor>
  <xdr:twoCellAnchor>
    <xdr:from>
      <xdr:col>3</xdr:col>
      <xdr:colOff>213360</xdr:colOff>
      <xdr:row>215</xdr:row>
      <xdr:rowOff>45085</xdr:rowOff>
    </xdr:from>
    <xdr:to>
      <xdr:col>3</xdr:col>
      <xdr:colOff>1118235</xdr:colOff>
      <xdr:row>215</xdr:row>
      <xdr:rowOff>316865</xdr:rowOff>
    </xdr:to>
    <xdr:pic>
      <xdr:nvPicPr>
        <xdr:cNvPr id="163" name="Picture 121" descr="20240413160921567_0007"/>
        <xdr:cNvPicPr/>
      </xdr:nvPicPr>
      <xdr:blipFill>
        <a:blip r:embed="rId89"/>
        <a:srcRect l="32088" t="35015" r="24847" b="40514"/>
        <a:stretch>
          <a:fillRect/>
        </a:stretch>
      </xdr:blipFill>
      <xdr:spPr>
        <a:xfrm>
          <a:off x="5314315" y="70866635"/>
          <a:ext cx="904875" cy="107315"/>
        </a:xfrm>
        <a:prstGeom prst="rect">
          <a:avLst/>
        </a:prstGeom>
        <a:noFill/>
        <a:ln>
          <a:noFill/>
        </a:ln>
        <a:effectLst/>
      </xdr:spPr>
    </xdr:pic>
    <xdr:clientData/>
  </xdr:twoCellAnchor>
  <xdr:twoCellAnchor>
    <xdr:from>
      <xdr:col>3</xdr:col>
      <xdr:colOff>207812</xdr:colOff>
      <xdr:row>225</xdr:row>
      <xdr:rowOff>137517</xdr:rowOff>
    </xdr:from>
    <xdr:to>
      <xdr:col>3</xdr:col>
      <xdr:colOff>1052915</xdr:colOff>
      <xdr:row>225</xdr:row>
      <xdr:rowOff>798909</xdr:rowOff>
    </xdr:to>
    <xdr:pic>
      <xdr:nvPicPr>
        <xdr:cNvPr id="164" name="Picture 122" descr="20240413160921567_0003"/>
        <xdr:cNvPicPr/>
      </xdr:nvPicPr>
      <xdr:blipFill>
        <a:blip r:embed="rId90"/>
        <a:srcRect l="38708" t="29727" r="29937" b="35230"/>
        <a:stretch>
          <a:fillRect/>
        </a:stretch>
      </xdr:blipFill>
      <xdr:spPr>
        <a:xfrm>
          <a:off x="5308600" y="72482710"/>
          <a:ext cx="845185" cy="15240"/>
        </a:xfrm>
        <a:prstGeom prst="rect">
          <a:avLst/>
        </a:prstGeom>
        <a:noFill/>
        <a:ln>
          <a:noFill/>
        </a:ln>
        <a:effectLst/>
      </xdr:spPr>
    </xdr:pic>
    <xdr:clientData/>
  </xdr:twoCellAnchor>
  <xdr:twoCellAnchor>
    <xdr:from>
      <xdr:col>3</xdr:col>
      <xdr:colOff>198120</xdr:colOff>
      <xdr:row>216</xdr:row>
      <xdr:rowOff>58420</xdr:rowOff>
    </xdr:from>
    <xdr:to>
      <xdr:col>3</xdr:col>
      <xdr:colOff>1216025</xdr:colOff>
      <xdr:row>216</xdr:row>
      <xdr:rowOff>401955</xdr:rowOff>
    </xdr:to>
    <xdr:pic>
      <xdr:nvPicPr>
        <xdr:cNvPr id="165" name="Picture 123" descr="20240413160921567_0006"/>
        <xdr:cNvPicPr/>
      </xdr:nvPicPr>
      <xdr:blipFill>
        <a:blip r:embed="rId91"/>
        <a:srcRect l="26084" t="39524" r="13674" b="27937"/>
        <a:stretch>
          <a:fillRect/>
        </a:stretch>
      </xdr:blipFill>
      <xdr:spPr>
        <a:xfrm>
          <a:off x="5299075" y="71032370"/>
          <a:ext cx="1017905" cy="93980"/>
        </a:xfrm>
        <a:prstGeom prst="rect">
          <a:avLst/>
        </a:prstGeom>
        <a:noFill/>
        <a:ln>
          <a:noFill/>
        </a:ln>
        <a:effectLst/>
      </xdr:spPr>
    </xdr:pic>
    <xdr:clientData/>
  </xdr:twoCellAnchor>
  <xdr:twoCellAnchor>
    <xdr:from>
      <xdr:col>3</xdr:col>
      <xdr:colOff>27708</xdr:colOff>
      <xdr:row>246</xdr:row>
      <xdr:rowOff>189904</xdr:rowOff>
    </xdr:from>
    <xdr:to>
      <xdr:col>3</xdr:col>
      <xdr:colOff>1052915</xdr:colOff>
      <xdr:row>247</xdr:row>
      <xdr:rowOff>202406</xdr:rowOff>
    </xdr:to>
    <xdr:pic>
      <xdr:nvPicPr>
        <xdr:cNvPr id="166" name="Picture 124" descr="20240413160921567_0002"/>
        <xdr:cNvPicPr/>
      </xdr:nvPicPr>
      <xdr:blipFill>
        <a:blip r:embed="rId92"/>
        <a:srcRect l="37831" t="34600" r="37221" b="39669"/>
        <a:stretch>
          <a:fillRect/>
        </a:stretch>
      </xdr:blipFill>
      <xdr:spPr>
        <a:xfrm>
          <a:off x="5128260" y="76098400"/>
          <a:ext cx="1025525" cy="152400"/>
        </a:xfrm>
        <a:prstGeom prst="rect">
          <a:avLst/>
        </a:prstGeom>
        <a:noFill/>
        <a:ln>
          <a:noFill/>
        </a:ln>
        <a:effectLst/>
      </xdr:spPr>
    </xdr:pic>
    <xdr:clientData/>
  </xdr:twoCellAnchor>
  <xdr:twoCellAnchor>
    <xdr:from>
      <xdr:col>3</xdr:col>
      <xdr:colOff>359410</xdr:colOff>
      <xdr:row>248</xdr:row>
      <xdr:rowOff>85725</xdr:rowOff>
    </xdr:from>
    <xdr:to>
      <xdr:col>3</xdr:col>
      <xdr:colOff>1037590</xdr:colOff>
      <xdr:row>248</xdr:row>
      <xdr:rowOff>481965</xdr:rowOff>
    </xdr:to>
    <xdr:pic>
      <xdr:nvPicPr>
        <xdr:cNvPr id="167" name="Picture 125" descr="20240413161130790_0001"/>
        <xdr:cNvPicPr/>
      </xdr:nvPicPr>
      <xdr:blipFill>
        <a:blip r:embed="rId93"/>
        <a:srcRect l="20093" t="30208" r="25437" b="35721"/>
        <a:stretch>
          <a:fillRect/>
        </a:stretch>
      </xdr:blipFill>
      <xdr:spPr>
        <a:xfrm>
          <a:off x="5460365" y="76336525"/>
          <a:ext cx="678180" cy="66675"/>
        </a:xfrm>
        <a:prstGeom prst="rect">
          <a:avLst/>
        </a:prstGeom>
        <a:noFill/>
        <a:ln>
          <a:noFill/>
        </a:ln>
        <a:effectLst/>
      </xdr:spPr>
    </xdr:pic>
    <xdr:clientData/>
  </xdr:twoCellAnchor>
  <xdr:twoCellAnchor>
    <xdr:from>
      <xdr:col>3</xdr:col>
      <xdr:colOff>84856</xdr:colOff>
      <xdr:row>249</xdr:row>
      <xdr:rowOff>11906</xdr:rowOff>
    </xdr:from>
    <xdr:to>
      <xdr:col>3</xdr:col>
      <xdr:colOff>1130844</xdr:colOff>
      <xdr:row>250</xdr:row>
      <xdr:rowOff>23018</xdr:rowOff>
    </xdr:to>
    <xdr:pic>
      <xdr:nvPicPr>
        <xdr:cNvPr id="168" name="Picture 126" descr="20240413161130790_0002"/>
        <xdr:cNvPicPr/>
      </xdr:nvPicPr>
      <xdr:blipFill>
        <a:blip r:embed="rId94"/>
        <a:srcRect l="28439" t="36339" r="26257" b="24969"/>
        <a:stretch>
          <a:fillRect/>
        </a:stretch>
      </xdr:blipFill>
      <xdr:spPr>
        <a:xfrm>
          <a:off x="5185410" y="76414630"/>
          <a:ext cx="1045845" cy="163830"/>
        </a:xfrm>
        <a:prstGeom prst="rect">
          <a:avLst/>
        </a:prstGeom>
        <a:noFill/>
        <a:ln>
          <a:noFill/>
        </a:ln>
        <a:effectLst/>
      </xdr:spPr>
    </xdr:pic>
    <xdr:clientData/>
  </xdr:twoCellAnchor>
  <xdr:twoCellAnchor>
    <xdr:from>
      <xdr:col>3</xdr:col>
      <xdr:colOff>159322</xdr:colOff>
      <xdr:row>239</xdr:row>
      <xdr:rowOff>101575</xdr:rowOff>
    </xdr:from>
    <xdr:to>
      <xdr:col>3</xdr:col>
      <xdr:colOff>1108331</xdr:colOff>
      <xdr:row>240</xdr:row>
      <xdr:rowOff>418306</xdr:rowOff>
    </xdr:to>
    <xdr:pic>
      <xdr:nvPicPr>
        <xdr:cNvPr id="169" name="Picture 127" descr="20240413161130790_0003"/>
        <xdr:cNvPicPr/>
      </xdr:nvPicPr>
      <xdr:blipFill>
        <a:blip r:embed="rId95"/>
        <a:srcRect l="37210" t="31902" r="26910" b="34344"/>
        <a:stretch>
          <a:fillRect/>
        </a:stretch>
      </xdr:blipFill>
      <xdr:spPr>
        <a:xfrm>
          <a:off x="5259705" y="74580115"/>
          <a:ext cx="949325" cy="337185"/>
        </a:xfrm>
        <a:prstGeom prst="rect">
          <a:avLst/>
        </a:prstGeom>
        <a:noFill/>
        <a:ln>
          <a:noFill/>
        </a:ln>
        <a:effectLst/>
      </xdr:spPr>
    </xdr:pic>
    <xdr:clientData/>
  </xdr:twoCellAnchor>
  <xdr:twoCellAnchor>
    <xdr:from>
      <xdr:col>3</xdr:col>
      <xdr:colOff>136809</xdr:colOff>
      <xdr:row>241</xdr:row>
      <xdr:rowOff>50601</xdr:rowOff>
    </xdr:from>
    <xdr:to>
      <xdr:col>3</xdr:col>
      <xdr:colOff>1058110</xdr:colOff>
      <xdr:row>242</xdr:row>
      <xdr:rowOff>87510</xdr:rowOff>
    </xdr:to>
    <xdr:pic>
      <xdr:nvPicPr>
        <xdr:cNvPr id="170" name="Picture 128" descr="20240413161130790_0004"/>
        <xdr:cNvPicPr/>
      </xdr:nvPicPr>
      <xdr:blipFill>
        <a:blip r:embed="rId96"/>
        <a:srcRect l="29284" t="32001" r="28363" b="36606"/>
        <a:stretch>
          <a:fillRect/>
        </a:stretch>
      </xdr:blipFill>
      <xdr:spPr>
        <a:xfrm>
          <a:off x="5237480" y="74967465"/>
          <a:ext cx="921385" cy="322580"/>
        </a:xfrm>
        <a:prstGeom prst="rect">
          <a:avLst/>
        </a:prstGeom>
        <a:noFill/>
        <a:ln>
          <a:noFill/>
        </a:ln>
        <a:effectLst/>
      </xdr:spPr>
    </xdr:pic>
    <xdr:clientData/>
  </xdr:twoCellAnchor>
  <xdr:twoCellAnchor>
    <xdr:from>
      <xdr:col>3</xdr:col>
      <xdr:colOff>105637</xdr:colOff>
      <xdr:row>241</xdr:row>
      <xdr:rowOff>404812</xdr:rowOff>
    </xdr:from>
    <xdr:to>
      <xdr:col>3</xdr:col>
      <xdr:colOff>1189725</xdr:colOff>
      <xdr:row>243</xdr:row>
      <xdr:rowOff>88403</xdr:rowOff>
    </xdr:to>
    <xdr:pic>
      <xdr:nvPicPr>
        <xdr:cNvPr id="171" name="Picture 129" descr="20240413161130790_0005"/>
        <xdr:cNvPicPr/>
      </xdr:nvPicPr>
      <xdr:blipFill>
        <a:blip r:embed="rId97"/>
        <a:srcRect l="27853" t="33023" r="20339" b="35412"/>
        <a:stretch>
          <a:fillRect/>
        </a:stretch>
      </xdr:blipFill>
      <xdr:spPr>
        <a:xfrm>
          <a:off x="5206365" y="75203050"/>
          <a:ext cx="1083945" cy="374015"/>
        </a:xfrm>
        <a:prstGeom prst="rect">
          <a:avLst/>
        </a:prstGeom>
        <a:noFill/>
        <a:ln>
          <a:noFill/>
        </a:ln>
        <a:effectLst/>
      </xdr:spPr>
    </xdr:pic>
    <xdr:clientData/>
  </xdr:twoCellAnchor>
  <xdr:twoCellAnchor>
    <xdr:from>
      <xdr:col>3</xdr:col>
      <xdr:colOff>294400</xdr:colOff>
      <xdr:row>250</xdr:row>
      <xdr:rowOff>138112</xdr:rowOff>
    </xdr:from>
    <xdr:to>
      <xdr:col>3</xdr:col>
      <xdr:colOff>1054647</xdr:colOff>
      <xdr:row>250</xdr:row>
      <xdr:rowOff>584100</xdr:rowOff>
    </xdr:to>
    <xdr:pic>
      <xdr:nvPicPr>
        <xdr:cNvPr id="172" name="Picture 130" descr="20240413160921567_0008"/>
        <xdr:cNvPicPr/>
      </xdr:nvPicPr>
      <xdr:blipFill>
        <a:blip r:embed="rId98"/>
        <a:srcRect l="39220" t="37179" r="33474" b="40281"/>
        <a:stretch>
          <a:fillRect/>
        </a:stretch>
      </xdr:blipFill>
      <xdr:spPr>
        <a:xfrm>
          <a:off x="5394960" y="76693395"/>
          <a:ext cx="760095" cy="14605"/>
        </a:xfrm>
        <a:prstGeom prst="rect">
          <a:avLst/>
        </a:prstGeom>
        <a:noFill/>
        <a:ln>
          <a:noFill/>
        </a:ln>
        <a:effectLst/>
      </xdr:spPr>
    </xdr:pic>
    <xdr:clientData/>
  </xdr:twoCellAnchor>
  <xdr:twoCellAnchor>
    <xdr:from>
      <xdr:col>3</xdr:col>
      <xdr:colOff>384175</xdr:colOff>
      <xdr:row>251</xdr:row>
      <xdr:rowOff>135255</xdr:rowOff>
    </xdr:from>
    <xdr:to>
      <xdr:col>3</xdr:col>
      <xdr:colOff>1047115</xdr:colOff>
      <xdr:row>251</xdr:row>
      <xdr:rowOff>697230</xdr:rowOff>
    </xdr:to>
    <xdr:pic>
      <xdr:nvPicPr>
        <xdr:cNvPr id="173" name="Picture 131" descr="20240413160921567_0009"/>
        <xdr:cNvPicPr/>
      </xdr:nvPicPr>
      <xdr:blipFill>
        <a:blip r:embed="rId99"/>
        <a:srcRect l="26795" t="23009" r="20958" b="26178"/>
        <a:stretch>
          <a:fillRect/>
        </a:stretch>
      </xdr:blipFill>
      <xdr:spPr>
        <a:xfrm>
          <a:off x="5485130" y="76843255"/>
          <a:ext cx="662940" cy="17145"/>
        </a:xfrm>
        <a:prstGeom prst="rect">
          <a:avLst/>
        </a:prstGeom>
        <a:noFill/>
        <a:ln>
          <a:noFill/>
        </a:ln>
        <a:effectLst/>
      </xdr:spPr>
    </xdr:pic>
    <xdr:clientData/>
  </xdr:twoCellAnchor>
  <xdr:twoCellAnchor>
    <xdr:from>
      <xdr:col>3</xdr:col>
      <xdr:colOff>344170</xdr:colOff>
      <xdr:row>243</xdr:row>
      <xdr:rowOff>286385</xdr:rowOff>
    </xdr:from>
    <xdr:to>
      <xdr:col>3</xdr:col>
      <xdr:colOff>1082675</xdr:colOff>
      <xdr:row>245</xdr:row>
      <xdr:rowOff>450850</xdr:rowOff>
    </xdr:to>
    <xdr:pic>
      <xdr:nvPicPr>
        <xdr:cNvPr id="174" name="Picture 135" descr="4f58c6b4-75fc-4424-a7f5-d2e93c493041"/>
        <xdr:cNvPicPr/>
      </xdr:nvPicPr>
      <xdr:blipFill>
        <a:blip r:embed="rId100"/>
        <a:srcRect l="21679" t="555" r="14084" b="25412"/>
        <a:stretch>
          <a:fillRect/>
        </a:stretch>
      </xdr:blipFill>
      <xdr:spPr>
        <a:xfrm>
          <a:off x="5445125" y="75641200"/>
          <a:ext cx="738505" cy="304800"/>
        </a:xfrm>
        <a:prstGeom prst="rect">
          <a:avLst/>
        </a:prstGeom>
        <a:noFill/>
        <a:ln>
          <a:noFill/>
        </a:ln>
        <a:effectLst/>
      </xdr:spPr>
    </xdr:pic>
    <xdr:clientData/>
  </xdr:twoCellAnchor>
  <xdr:twoCellAnchor>
    <xdr:from>
      <xdr:col>7</xdr:col>
      <xdr:colOff>173355</xdr:colOff>
      <xdr:row>105</xdr:row>
      <xdr:rowOff>70485</xdr:rowOff>
    </xdr:from>
    <xdr:to>
      <xdr:col>7</xdr:col>
      <xdr:colOff>1080135</xdr:colOff>
      <xdr:row>105</xdr:row>
      <xdr:rowOff>706755</xdr:rowOff>
    </xdr:to>
    <xdr:pic>
      <xdr:nvPicPr>
        <xdr:cNvPr id="2" name="图片 85" descr=" "/>
        <xdr:cNvPicPr/>
      </xdr:nvPicPr>
      <xdr:blipFill>
        <a:blip r:embed="rId101"/>
        <a:srcRect/>
        <a:stretch>
          <a:fillRect/>
        </a:stretch>
      </xdr:blipFill>
      <xdr:spPr>
        <a:xfrm>
          <a:off x="11329035" y="27562810"/>
          <a:ext cx="906780" cy="636270"/>
        </a:xfrm>
        <a:prstGeom prst="rect">
          <a:avLst/>
        </a:prstGeom>
        <a:noFill/>
        <a:ln>
          <a:noFill/>
        </a:ln>
        <a:effectLst/>
      </xdr:spPr>
    </xdr:pic>
    <xdr:clientData/>
  </xdr:twoCellAnchor>
  <xdr:twoCellAnchor editAs="oneCell">
    <xdr:from>
      <xdr:col>7</xdr:col>
      <xdr:colOff>387350</xdr:colOff>
      <xdr:row>100</xdr:row>
      <xdr:rowOff>158750</xdr:rowOff>
    </xdr:from>
    <xdr:to>
      <xdr:col>7</xdr:col>
      <xdr:colOff>916305</xdr:colOff>
      <xdr:row>100</xdr:row>
      <xdr:rowOff>604520</xdr:rowOff>
    </xdr:to>
    <xdr:pic>
      <xdr:nvPicPr>
        <xdr:cNvPr id="7" name="Picture 6"/>
        <xdr:cNvPicPr>
          <a:picLocks noChangeAspect="1" noChangeArrowheads="1"/>
        </xdr:cNvPicPr>
      </xdr:nvPicPr>
      <xdr:blipFill>
        <a:blip r:embed="rId102" cstate="print">
          <a:extLst>
            <a:ext uri="{28A0092B-C50C-407E-A947-70E740481C1C}">
              <a14:useLocalDpi xmlns:a14="http://schemas.microsoft.com/office/drawing/2010/main" val="0"/>
            </a:ext>
          </a:extLst>
        </a:blip>
        <a:srcRect/>
        <a:stretch>
          <a:fillRect/>
        </a:stretch>
      </xdr:blipFill>
      <xdr:spPr>
        <a:xfrm>
          <a:off x="11543030" y="23777575"/>
          <a:ext cx="528955" cy="4457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280670</xdr:colOff>
      <xdr:row>97</xdr:row>
      <xdr:rowOff>93980</xdr:rowOff>
    </xdr:from>
    <xdr:to>
      <xdr:col>7</xdr:col>
      <xdr:colOff>1031240</xdr:colOff>
      <xdr:row>97</xdr:row>
      <xdr:rowOff>652145</xdr:rowOff>
    </xdr:to>
    <xdr:pic>
      <xdr:nvPicPr>
        <xdr:cNvPr id="15" name="Picture 14" descr="SGDC-51 | StGuchi"/>
        <xdr:cNvPicPr>
          <a:picLocks noChangeAspect="1"/>
        </xdr:cNvPicPr>
      </xdr:nvPicPr>
      <xdr:blipFill>
        <a:blip r:embed="rId103" r:link="rId12"/>
        <a:srcRect t="12790" b="12519"/>
        <a:stretch>
          <a:fillRect/>
        </a:stretch>
      </xdr:blipFill>
      <xdr:spPr>
        <a:xfrm>
          <a:off x="11436350" y="21388705"/>
          <a:ext cx="750570" cy="558165"/>
        </a:xfrm>
        <a:prstGeom prst="rect">
          <a:avLst/>
        </a:prstGeom>
        <a:noFill/>
        <a:ln>
          <a:noFill/>
        </a:ln>
      </xdr:spPr>
    </xdr:pic>
    <xdr:clientData/>
  </xdr:twoCellAnchor>
  <xdr:twoCellAnchor editAs="oneCell">
    <xdr:from>
      <xdr:col>7</xdr:col>
      <xdr:colOff>329565</xdr:colOff>
      <xdr:row>99</xdr:row>
      <xdr:rowOff>113030</xdr:rowOff>
    </xdr:from>
    <xdr:to>
      <xdr:col>7</xdr:col>
      <xdr:colOff>955675</xdr:colOff>
      <xdr:row>99</xdr:row>
      <xdr:rowOff>633095</xdr:rowOff>
    </xdr:to>
    <xdr:pic>
      <xdr:nvPicPr>
        <xdr:cNvPr id="16" name="Picture 15" descr="Stainless Steel 304 Magnetic Door Lock - Secure &amp; Stylish"/>
        <xdr:cNvPicPr>
          <a:picLocks noChangeAspect="1"/>
        </xdr:cNvPicPr>
      </xdr:nvPicPr>
      <xdr:blipFill>
        <a:blip r:embed="rId104" r:link="rId12"/>
        <a:srcRect l="12421" r="19717"/>
        <a:stretch>
          <a:fillRect/>
        </a:stretch>
      </xdr:blipFill>
      <xdr:spPr>
        <a:xfrm>
          <a:off x="11485245" y="22957155"/>
          <a:ext cx="626110" cy="520065"/>
        </a:xfrm>
        <a:prstGeom prst="rect">
          <a:avLst/>
        </a:prstGeom>
        <a:noFill/>
        <a:ln>
          <a:noFill/>
        </a:ln>
      </xdr:spPr>
    </xdr:pic>
    <xdr:clientData/>
  </xdr:twoCellAnchor>
  <xdr:twoCellAnchor editAs="oneCell">
    <xdr:from>
      <xdr:col>7</xdr:col>
      <xdr:colOff>269875</xdr:colOff>
      <xdr:row>98</xdr:row>
      <xdr:rowOff>124460</xdr:rowOff>
    </xdr:from>
    <xdr:to>
      <xdr:col>7</xdr:col>
      <xdr:colOff>904240</xdr:colOff>
      <xdr:row>98</xdr:row>
      <xdr:rowOff>678815</xdr:rowOff>
    </xdr:to>
    <xdr:pic>
      <xdr:nvPicPr>
        <xdr:cNvPr id="17" name="Picture 16" descr="gky-stainless-steel-door-hinges-4-363-2-0mm-x-71mm-x-100mm-4"/>
        <xdr:cNvPicPr>
          <a:picLocks noChangeAspect="1"/>
        </xdr:cNvPicPr>
      </xdr:nvPicPr>
      <xdr:blipFill>
        <a:blip r:embed="rId105" r:link="rId12"/>
        <a:srcRect l="12824" t="8525" r="14128" b="8846"/>
        <a:stretch>
          <a:fillRect/>
        </a:stretch>
      </xdr:blipFill>
      <xdr:spPr>
        <a:xfrm rot="5400000">
          <a:off x="11465560" y="22153880"/>
          <a:ext cx="554355" cy="634365"/>
        </a:xfrm>
        <a:prstGeom prst="rect">
          <a:avLst/>
        </a:prstGeom>
        <a:noFill/>
        <a:ln>
          <a:noFill/>
        </a:ln>
      </xdr:spPr>
    </xdr:pic>
    <xdr:clientData/>
  </xdr:twoCellAnchor>
  <xdr:twoCellAnchor editAs="oneCell">
    <xdr:from>
      <xdr:col>7</xdr:col>
      <xdr:colOff>175895</xdr:colOff>
      <xdr:row>90</xdr:row>
      <xdr:rowOff>0</xdr:rowOff>
    </xdr:from>
    <xdr:to>
      <xdr:col>8</xdr:col>
      <xdr:colOff>69850</xdr:colOff>
      <xdr:row>91</xdr:row>
      <xdr:rowOff>746760</xdr:rowOff>
    </xdr:to>
    <xdr:pic>
      <xdr:nvPicPr>
        <xdr:cNvPr id="21" name="Picture 20" descr="B15 Cabin Door For Ship"/>
        <xdr:cNvPicPr>
          <a:picLocks noChangeAspect="1"/>
        </xdr:cNvPicPr>
      </xdr:nvPicPr>
      <xdr:blipFill>
        <a:blip r:embed="rId106" r:link="rId12"/>
        <a:srcRect l="26306" t="2118"/>
        <a:stretch>
          <a:fillRect/>
        </a:stretch>
      </xdr:blipFill>
      <xdr:spPr>
        <a:xfrm>
          <a:off x="11331575" y="15871825"/>
          <a:ext cx="1141730" cy="1521460"/>
        </a:xfrm>
        <a:prstGeom prst="rect">
          <a:avLst/>
        </a:prstGeom>
        <a:noFill/>
        <a:ln>
          <a:noFill/>
        </a:ln>
      </xdr:spPr>
    </xdr:pic>
    <xdr:clientData/>
  </xdr:twoCellAnchor>
  <xdr:twoCellAnchor editAs="oneCell">
    <xdr:from>
      <xdr:col>8</xdr:col>
      <xdr:colOff>0</xdr:colOff>
      <xdr:row>61</xdr:row>
      <xdr:rowOff>1905</xdr:rowOff>
    </xdr:from>
    <xdr:to>
      <xdr:col>11</xdr:col>
      <xdr:colOff>33655</xdr:colOff>
      <xdr:row>83</xdr:row>
      <xdr:rowOff>60960</xdr:rowOff>
    </xdr:to>
    <xdr:pic>
      <xdr:nvPicPr>
        <xdr:cNvPr id="22" name="Picture 21"/>
        <xdr:cNvPicPr>
          <a:picLocks noChangeAspect="1"/>
        </xdr:cNvPicPr>
      </xdr:nvPicPr>
      <xdr:blipFill>
        <a:blip r:embed="rId107"/>
        <a:srcRect t="11031" b="11612"/>
        <a:stretch>
          <a:fillRect/>
        </a:stretch>
      </xdr:blipFill>
      <xdr:spPr>
        <a:xfrm>
          <a:off x="12403455" y="10631805"/>
          <a:ext cx="2119630" cy="3554730"/>
        </a:xfrm>
        <a:prstGeom prst="rect">
          <a:avLst/>
        </a:prstGeom>
        <a:noFill/>
        <a:ln w="9525">
          <a:noFill/>
        </a:ln>
      </xdr:spPr>
    </xdr:pic>
    <xdr:clientData/>
  </xdr:twoCellAnchor>
  <xdr:twoCellAnchor>
    <xdr:from>
      <xdr:col>6</xdr:col>
      <xdr:colOff>130810</xdr:colOff>
      <xdr:row>126</xdr:row>
      <xdr:rowOff>171450</xdr:rowOff>
    </xdr:from>
    <xdr:to>
      <xdr:col>6</xdr:col>
      <xdr:colOff>890270</xdr:colOff>
      <xdr:row>126</xdr:row>
      <xdr:rowOff>765810</xdr:rowOff>
    </xdr:to>
    <xdr:pic>
      <xdr:nvPicPr>
        <xdr:cNvPr id="23" name="Picture 138" descr=" "/>
        <xdr:cNvPicPr/>
      </xdr:nvPicPr>
      <xdr:blipFill>
        <a:blip r:embed="rId108"/>
        <a:srcRect/>
        <a:stretch>
          <a:fillRect/>
        </a:stretch>
      </xdr:blipFill>
      <xdr:spPr>
        <a:xfrm>
          <a:off x="10184765" y="32162750"/>
          <a:ext cx="759460" cy="594360"/>
        </a:xfrm>
        <a:prstGeom prst="rect">
          <a:avLst/>
        </a:prstGeom>
        <a:noFill/>
        <a:ln w="9525" cap="flat" cmpd="sng">
          <a:noFill/>
          <a:prstDash val="solid"/>
          <a:miter/>
        </a:ln>
        <a:effectLst/>
      </xdr:spPr>
    </xdr:pic>
    <xdr:clientData/>
  </xdr:twoCellAnchor>
  <xdr:twoCellAnchor>
    <xdr:from>
      <xdr:col>6</xdr:col>
      <xdr:colOff>114300</xdr:colOff>
      <xdr:row>125</xdr:row>
      <xdr:rowOff>0</xdr:rowOff>
    </xdr:from>
    <xdr:to>
      <xdr:col>6</xdr:col>
      <xdr:colOff>711200</xdr:colOff>
      <xdr:row>125</xdr:row>
      <xdr:rowOff>570230</xdr:rowOff>
    </xdr:to>
    <xdr:pic>
      <xdr:nvPicPr>
        <xdr:cNvPr id="24" name="Picture 139" descr=" "/>
        <xdr:cNvPicPr/>
      </xdr:nvPicPr>
      <xdr:blipFill>
        <a:blip r:embed="rId109"/>
        <a:srcRect/>
        <a:stretch>
          <a:fillRect/>
        </a:stretch>
      </xdr:blipFill>
      <xdr:spPr>
        <a:xfrm>
          <a:off x="10168255" y="31343600"/>
          <a:ext cx="596900" cy="570230"/>
        </a:xfrm>
        <a:prstGeom prst="rect">
          <a:avLst/>
        </a:prstGeom>
        <a:noFill/>
        <a:ln w="9525" cap="flat" cmpd="sng">
          <a:noFill/>
          <a:prstDash val="solid"/>
          <a:miter/>
        </a:ln>
        <a:effectLst/>
      </xdr:spPr>
    </xdr:pic>
    <xdr:clientData/>
  </xdr:twoCellAnchor>
  <xdr:twoCellAnchor>
    <xdr:from>
      <xdr:col>7</xdr:col>
      <xdr:colOff>884555</xdr:colOff>
      <xdr:row>128</xdr:row>
      <xdr:rowOff>544830</xdr:rowOff>
    </xdr:from>
    <xdr:to>
      <xdr:col>7</xdr:col>
      <xdr:colOff>1247775</xdr:colOff>
      <xdr:row>130</xdr:row>
      <xdr:rowOff>199390</xdr:rowOff>
    </xdr:to>
    <xdr:pic>
      <xdr:nvPicPr>
        <xdr:cNvPr id="25" name="Picture 13" descr=" "/>
        <xdr:cNvPicPr/>
      </xdr:nvPicPr>
      <xdr:blipFill>
        <a:blip r:embed="rId110"/>
        <a:srcRect/>
        <a:stretch>
          <a:fillRect/>
        </a:stretch>
      </xdr:blipFill>
      <xdr:spPr>
        <a:xfrm rot="5400000">
          <a:off x="11715115" y="34474150"/>
          <a:ext cx="1013460" cy="363220"/>
        </a:xfrm>
        <a:prstGeom prst="rect">
          <a:avLst/>
        </a:prstGeom>
        <a:noFill/>
        <a:ln w="9525" cap="flat" cmpd="sng">
          <a:noFill/>
          <a:prstDash val="solid"/>
          <a:miter/>
        </a:ln>
        <a:effectLst/>
      </xdr:spPr>
    </xdr:pic>
    <xdr:clientData/>
  </xdr:twoCellAnchor>
  <xdr:twoCellAnchor>
    <xdr:from>
      <xdr:col>5</xdr:col>
      <xdr:colOff>58420</xdr:colOff>
      <xdr:row>145</xdr:row>
      <xdr:rowOff>169545</xdr:rowOff>
    </xdr:from>
    <xdr:to>
      <xdr:col>5</xdr:col>
      <xdr:colOff>805180</xdr:colOff>
      <xdr:row>145</xdr:row>
      <xdr:rowOff>842645</xdr:rowOff>
    </xdr:to>
    <xdr:pic>
      <xdr:nvPicPr>
        <xdr:cNvPr id="26" name="Picture 142" descr=" "/>
        <xdr:cNvPicPr/>
      </xdr:nvPicPr>
      <xdr:blipFill>
        <a:blip r:embed="rId111"/>
        <a:srcRect/>
        <a:stretch>
          <a:fillRect/>
        </a:stretch>
      </xdr:blipFill>
      <xdr:spPr>
        <a:xfrm>
          <a:off x="8688070" y="43832145"/>
          <a:ext cx="746760" cy="673100"/>
        </a:xfrm>
        <a:prstGeom prst="rect">
          <a:avLst/>
        </a:prstGeom>
        <a:noFill/>
        <a:ln w="9525" cap="flat" cmpd="sng">
          <a:noFill/>
          <a:prstDash val="solid"/>
          <a:miter/>
        </a:ln>
        <a:effectLst/>
      </xdr:spPr>
    </xdr:pic>
    <xdr:clientData/>
  </xdr:twoCellAnchor>
  <xdr:twoCellAnchor>
    <xdr:from>
      <xdr:col>6</xdr:col>
      <xdr:colOff>113030</xdr:colOff>
      <xdr:row>145</xdr:row>
      <xdr:rowOff>250190</xdr:rowOff>
    </xdr:from>
    <xdr:to>
      <xdr:col>7</xdr:col>
      <xdr:colOff>224790</xdr:colOff>
      <xdr:row>145</xdr:row>
      <xdr:rowOff>899795</xdr:rowOff>
    </xdr:to>
    <xdr:pic>
      <xdr:nvPicPr>
        <xdr:cNvPr id="28" name="Picture 143" descr=" "/>
        <xdr:cNvPicPr/>
      </xdr:nvPicPr>
      <xdr:blipFill>
        <a:blip r:embed="rId112"/>
        <a:srcRect/>
        <a:stretch>
          <a:fillRect/>
        </a:stretch>
      </xdr:blipFill>
      <xdr:spPr>
        <a:xfrm>
          <a:off x="10166985" y="43912790"/>
          <a:ext cx="1213485" cy="649605"/>
        </a:xfrm>
        <a:prstGeom prst="rect">
          <a:avLst/>
        </a:prstGeom>
        <a:noFill/>
        <a:ln w="9525" cap="flat" cmpd="sng">
          <a:noFill/>
          <a:prstDash val="solid"/>
          <a:miter/>
        </a:ln>
        <a:effectLst/>
      </xdr:spPr>
    </xdr:pic>
    <xdr:clientData/>
  </xdr:twoCellAnchor>
  <xdr:twoCellAnchor>
    <xdr:from>
      <xdr:col>5</xdr:col>
      <xdr:colOff>203835</xdr:colOff>
      <xdr:row>146</xdr:row>
      <xdr:rowOff>198120</xdr:rowOff>
    </xdr:from>
    <xdr:to>
      <xdr:col>5</xdr:col>
      <xdr:colOff>800100</xdr:colOff>
      <xdr:row>146</xdr:row>
      <xdr:rowOff>721360</xdr:rowOff>
    </xdr:to>
    <xdr:pic>
      <xdr:nvPicPr>
        <xdr:cNvPr id="29" name="Picture 144" descr=" "/>
        <xdr:cNvPicPr/>
      </xdr:nvPicPr>
      <xdr:blipFill>
        <a:blip r:embed="rId113"/>
        <a:srcRect/>
        <a:stretch>
          <a:fillRect/>
        </a:stretch>
      </xdr:blipFill>
      <xdr:spPr>
        <a:xfrm>
          <a:off x="8833485" y="44876720"/>
          <a:ext cx="596265" cy="523240"/>
        </a:xfrm>
        <a:prstGeom prst="rect">
          <a:avLst/>
        </a:prstGeom>
        <a:noFill/>
        <a:ln w="9525" cap="flat" cmpd="sng">
          <a:noFill/>
          <a:prstDash val="solid"/>
          <a:miter/>
        </a:ln>
        <a:effectLst/>
      </xdr:spPr>
    </xdr:pic>
    <xdr:clientData/>
  </xdr:twoCellAnchor>
  <xdr:twoCellAnchor>
    <xdr:from>
      <xdr:col>6</xdr:col>
      <xdr:colOff>354330</xdr:colOff>
      <xdr:row>146</xdr:row>
      <xdr:rowOff>160020</xdr:rowOff>
    </xdr:from>
    <xdr:to>
      <xdr:col>6</xdr:col>
      <xdr:colOff>953770</xdr:colOff>
      <xdr:row>146</xdr:row>
      <xdr:rowOff>746125</xdr:rowOff>
    </xdr:to>
    <xdr:pic>
      <xdr:nvPicPr>
        <xdr:cNvPr id="30" name="Picture 145" descr=" "/>
        <xdr:cNvPicPr/>
      </xdr:nvPicPr>
      <xdr:blipFill>
        <a:blip r:embed="rId114"/>
        <a:srcRect/>
        <a:stretch>
          <a:fillRect/>
        </a:stretch>
      </xdr:blipFill>
      <xdr:spPr>
        <a:xfrm>
          <a:off x="10408285" y="44838620"/>
          <a:ext cx="599440" cy="586105"/>
        </a:xfrm>
        <a:prstGeom prst="rect">
          <a:avLst/>
        </a:prstGeom>
        <a:noFill/>
        <a:ln w="9525" cap="flat" cmpd="sng">
          <a:noFill/>
          <a:prstDash val="solid"/>
          <a:miter/>
        </a:ln>
        <a:effectLst/>
      </xdr:spPr>
    </xdr:pic>
    <xdr:clientData/>
  </xdr:twoCellAnchor>
  <xdr:twoCellAnchor>
    <xdr:from>
      <xdr:col>5</xdr:col>
      <xdr:colOff>99695</xdr:colOff>
      <xdr:row>148</xdr:row>
      <xdr:rowOff>467995</xdr:rowOff>
    </xdr:from>
    <xdr:to>
      <xdr:col>5</xdr:col>
      <xdr:colOff>508635</xdr:colOff>
      <xdr:row>149</xdr:row>
      <xdr:rowOff>581025</xdr:rowOff>
    </xdr:to>
    <xdr:pic>
      <xdr:nvPicPr>
        <xdr:cNvPr id="31" name="Picture 141" descr="4f58c6b4-75fc-4424-a7f5-d2e93c493041"/>
        <xdr:cNvPicPr/>
      </xdr:nvPicPr>
      <xdr:blipFill>
        <a:blip r:embed="rId100"/>
        <a:srcRect l="21679" t="555" r="14084" b="25412"/>
        <a:stretch>
          <a:fillRect/>
        </a:stretch>
      </xdr:blipFill>
      <xdr:spPr>
        <a:xfrm>
          <a:off x="8729345" y="46683295"/>
          <a:ext cx="408940" cy="697230"/>
        </a:xfrm>
        <a:prstGeom prst="rect">
          <a:avLst/>
        </a:prstGeom>
        <a:noFill/>
        <a:ln>
          <a:noFill/>
        </a:ln>
        <a:effectLst/>
      </xdr:spPr>
    </xdr:pic>
    <xdr:clientData/>
  </xdr:twoCellAnchor>
  <xdr:twoCellAnchor>
    <xdr:from>
      <xdr:col>6</xdr:col>
      <xdr:colOff>0</xdr:colOff>
      <xdr:row>147</xdr:row>
      <xdr:rowOff>0</xdr:rowOff>
    </xdr:from>
    <xdr:to>
      <xdr:col>6</xdr:col>
      <xdr:colOff>1037590</xdr:colOff>
      <xdr:row>147</xdr:row>
      <xdr:rowOff>636270</xdr:rowOff>
    </xdr:to>
    <xdr:pic>
      <xdr:nvPicPr>
        <xdr:cNvPr id="32" name="Picture 132" descr="20240710115910622_0001"/>
        <xdr:cNvPicPr/>
      </xdr:nvPicPr>
      <xdr:blipFill>
        <a:blip r:embed="rId115"/>
        <a:srcRect l="8790" t="16511" r="30219" b="30239"/>
        <a:stretch>
          <a:fillRect/>
        </a:stretch>
      </xdr:blipFill>
      <xdr:spPr>
        <a:xfrm>
          <a:off x="10053955" y="45529500"/>
          <a:ext cx="1037590" cy="636270"/>
        </a:xfrm>
        <a:prstGeom prst="rect">
          <a:avLst/>
        </a:prstGeom>
        <a:noFill/>
        <a:ln>
          <a:noFill/>
        </a:ln>
        <a:effectLst/>
      </xdr:spPr>
    </xdr:pic>
    <xdr:clientData/>
  </xdr:twoCellAnchor>
  <xdr:twoCellAnchor>
    <xdr:from>
      <xdr:col>6</xdr:col>
      <xdr:colOff>48895</xdr:colOff>
      <xdr:row>147</xdr:row>
      <xdr:rowOff>647700</xdr:rowOff>
    </xdr:from>
    <xdr:to>
      <xdr:col>6</xdr:col>
      <xdr:colOff>961390</xdr:colOff>
      <xdr:row>148</xdr:row>
      <xdr:rowOff>342900</xdr:rowOff>
    </xdr:to>
    <xdr:pic>
      <xdr:nvPicPr>
        <xdr:cNvPr id="33" name="Picture 133" descr="20240710115910622_0002"/>
        <xdr:cNvPicPr/>
      </xdr:nvPicPr>
      <xdr:blipFill>
        <a:blip r:embed="rId116"/>
        <a:srcRect l="8662" t="15109" r="58389" b="67796"/>
        <a:stretch>
          <a:fillRect/>
        </a:stretch>
      </xdr:blipFill>
      <xdr:spPr>
        <a:xfrm>
          <a:off x="10102850" y="46177200"/>
          <a:ext cx="912495" cy="381000"/>
        </a:xfrm>
        <a:prstGeom prst="rect">
          <a:avLst/>
        </a:prstGeom>
        <a:noFill/>
        <a:ln>
          <a:noFill/>
        </a:ln>
        <a:effectLst/>
      </xdr:spPr>
    </xdr:pic>
    <xdr:clientData/>
  </xdr:twoCellAnchor>
  <xdr:twoCellAnchor>
    <xdr:from>
      <xdr:col>6</xdr:col>
      <xdr:colOff>27940</xdr:colOff>
      <xdr:row>148</xdr:row>
      <xdr:rowOff>507365</xdr:rowOff>
    </xdr:from>
    <xdr:to>
      <xdr:col>7</xdr:col>
      <xdr:colOff>0</xdr:colOff>
      <xdr:row>149</xdr:row>
      <xdr:rowOff>304165</xdr:rowOff>
    </xdr:to>
    <xdr:pic>
      <xdr:nvPicPr>
        <xdr:cNvPr id="34" name="Picture 134" descr="20240710115910622_0003"/>
        <xdr:cNvPicPr/>
      </xdr:nvPicPr>
      <xdr:blipFill>
        <a:blip r:embed="rId117"/>
        <a:srcRect l="7325" t="14260" r="56996" b="67885"/>
        <a:stretch>
          <a:fillRect/>
        </a:stretch>
      </xdr:blipFill>
      <xdr:spPr>
        <a:xfrm>
          <a:off x="10081895" y="46722665"/>
          <a:ext cx="1073785" cy="381000"/>
        </a:xfrm>
        <a:prstGeom prst="rect">
          <a:avLst/>
        </a:prstGeom>
        <a:noFill/>
        <a:ln>
          <a:noFill/>
        </a:ln>
        <a:effectLst/>
      </xdr:spPr>
    </xdr:pic>
    <xdr:clientData/>
  </xdr:twoCellAnchor>
  <xdr:twoCellAnchor>
    <xdr:from>
      <xdr:col>4</xdr:col>
      <xdr:colOff>1342390</xdr:colOff>
      <xdr:row>158</xdr:row>
      <xdr:rowOff>520065</xdr:rowOff>
    </xdr:from>
    <xdr:to>
      <xdr:col>6</xdr:col>
      <xdr:colOff>69850</xdr:colOff>
      <xdr:row>160</xdr:row>
      <xdr:rowOff>75565</xdr:rowOff>
    </xdr:to>
    <xdr:pic>
      <xdr:nvPicPr>
        <xdr:cNvPr id="35" name="Picture 105" descr="pvc plastic grey sheet | Shopee Malaysia"/>
        <xdr:cNvPicPr/>
      </xdr:nvPicPr>
      <xdr:blipFill>
        <a:blip r:embed="rId118"/>
        <a:srcRect l="22081" t="15364" b="26920"/>
        <a:stretch>
          <a:fillRect/>
        </a:stretch>
      </xdr:blipFill>
      <xdr:spPr>
        <a:xfrm>
          <a:off x="8547100" y="52228115"/>
          <a:ext cx="1576705" cy="622300"/>
        </a:xfrm>
        <a:prstGeom prst="rect">
          <a:avLst/>
        </a:prstGeom>
        <a:noFill/>
        <a:ln w="9525" cap="flat" cmpd="sng">
          <a:noFill/>
          <a:prstDash val="solid"/>
          <a:miter/>
        </a:ln>
        <a:effectLst/>
      </xdr:spPr>
    </xdr:pic>
    <xdr:clientData/>
  </xdr:twoCellAnchor>
  <xdr:twoCellAnchor>
    <xdr:from>
      <xdr:col>5</xdr:col>
      <xdr:colOff>99695</xdr:colOff>
      <xdr:row>160</xdr:row>
      <xdr:rowOff>334010</xdr:rowOff>
    </xdr:from>
    <xdr:to>
      <xdr:col>5</xdr:col>
      <xdr:colOff>840105</xdr:colOff>
      <xdr:row>161</xdr:row>
      <xdr:rowOff>321310</xdr:rowOff>
    </xdr:to>
    <xdr:pic>
      <xdr:nvPicPr>
        <xdr:cNvPr id="36" name="Picture 21" descr="Aluminium Checker Plate | Aluminium Supplier Malaysia ..."/>
        <xdr:cNvPicPr/>
      </xdr:nvPicPr>
      <xdr:blipFill>
        <a:blip r:embed="rId119"/>
        <a:srcRect/>
        <a:stretch>
          <a:fillRect/>
        </a:stretch>
      </xdr:blipFill>
      <xdr:spPr>
        <a:xfrm>
          <a:off x="8729345" y="53108860"/>
          <a:ext cx="740410" cy="520700"/>
        </a:xfrm>
        <a:prstGeom prst="rect">
          <a:avLst/>
        </a:prstGeom>
        <a:noFill/>
        <a:ln w="9525" cap="flat" cmpd="sng">
          <a:noFill/>
          <a:prstDash val="solid"/>
          <a:miter/>
        </a:ln>
        <a:effectLst/>
      </xdr:spPr>
    </xdr:pic>
    <xdr:clientData/>
  </xdr:twoCellAnchor>
  <xdr:twoCellAnchor>
    <xdr:from>
      <xdr:col>5</xdr:col>
      <xdr:colOff>41275</xdr:colOff>
      <xdr:row>163</xdr:row>
      <xdr:rowOff>0</xdr:rowOff>
    </xdr:from>
    <xdr:to>
      <xdr:col>5</xdr:col>
      <xdr:colOff>546100</xdr:colOff>
      <xdr:row>164</xdr:row>
      <xdr:rowOff>78105</xdr:rowOff>
    </xdr:to>
    <xdr:pic>
      <xdr:nvPicPr>
        <xdr:cNvPr id="38" name="Picture 8" descr="BOSNY 15kg White Wax | Shopee Malaysia"/>
        <xdr:cNvPicPr/>
      </xdr:nvPicPr>
      <xdr:blipFill>
        <a:blip r:embed="rId120"/>
        <a:srcRect/>
        <a:stretch>
          <a:fillRect/>
        </a:stretch>
      </xdr:blipFill>
      <xdr:spPr>
        <a:xfrm>
          <a:off x="8670925" y="54375050"/>
          <a:ext cx="504825" cy="611505"/>
        </a:xfrm>
        <a:prstGeom prst="rect">
          <a:avLst/>
        </a:prstGeom>
        <a:noFill/>
        <a:ln>
          <a:noFill/>
        </a:ln>
        <a:effectLst/>
      </xdr:spPr>
    </xdr:pic>
    <xdr:clientData/>
  </xdr:twoCellAnchor>
  <xdr:twoCellAnchor>
    <xdr:from>
      <xdr:col>5</xdr:col>
      <xdr:colOff>90805</xdr:colOff>
      <xdr:row>180</xdr:row>
      <xdr:rowOff>111125</xdr:rowOff>
    </xdr:from>
    <xdr:to>
      <xdr:col>5</xdr:col>
      <xdr:colOff>786765</xdr:colOff>
      <xdr:row>180</xdr:row>
      <xdr:rowOff>478790</xdr:rowOff>
    </xdr:to>
    <xdr:pic>
      <xdr:nvPicPr>
        <xdr:cNvPr id="39" name="Picture 1" descr=" "/>
        <xdr:cNvPicPr/>
      </xdr:nvPicPr>
      <xdr:blipFill>
        <a:blip r:embed="rId121"/>
        <a:srcRect/>
        <a:stretch>
          <a:fillRect/>
        </a:stretch>
      </xdr:blipFill>
      <xdr:spPr>
        <a:xfrm>
          <a:off x="8720455" y="61750575"/>
          <a:ext cx="695960" cy="367665"/>
        </a:xfrm>
        <a:prstGeom prst="rect">
          <a:avLst/>
        </a:prstGeom>
        <a:noFill/>
        <a:ln>
          <a:noFill/>
        </a:ln>
        <a:effectLst/>
      </xdr:spPr>
    </xdr:pic>
    <xdr:clientData/>
  </xdr:twoCellAnchor>
  <xdr:twoCellAnchor>
    <xdr:from>
      <xdr:col>5</xdr:col>
      <xdr:colOff>57467</xdr:colOff>
      <xdr:row>181</xdr:row>
      <xdr:rowOff>218122</xdr:rowOff>
    </xdr:from>
    <xdr:to>
      <xdr:col>5</xdr:col>
      <xdr:colOff>830897</xdr:colOff>
      <xdr:row>182</xdr:row>
      <xdr:rowOff>46037</xdr:rowOff>
    </xdr:to>
    <xdr:pic>
      <xdr:nvPicPr>
        <xdr:cNvPr id="40" name="Picture 4" descr=" "/>
        <xdr:cNvPicPr/>
      </xdr:nvPicPr>
      <xdr:blipFill>
        <a:blip r:embed="rId122"/>
        <a:srcRect/>
        <a:stretch>
          <a:fillRect/>
        </a:stretch>
      </xdr:blipFill>
      <xdr:spPr>
        <a:xfrm rot="5400000">
          <a:off x="8892540" y="62184280"/>
          <a:ext cx="361315" cy="773430"/>
        </a:xfrm>
        <a:prstGeom prst="rect">
          <a:avLst/>
        </a:prstGeom>
        <a:noFill/>
        <a:ln>
          <a:noFill/>
        </a:ln>
        <a:effectLst/>
      </xdr:spPr>
    </xdr:pic>
    <xdr:clientData/>
  </xdr:twoCellAnchor>
  <xdr:twoCellAnchor>
    <xdr:from>
      <xdr:col>5</xdr:col>
      <xdr:colOff>98710</xdr:colOff>
      <xdr:row>328</xdr:row>
      <xdr:rowOff>87312</xdr:rowOff>
    </xdr:from>
    <xdr:to>
      <xdr:col>5</xdr:col>
      <xdr:colOff>916105</xdr:colOff>
      <xdr:row>328</xdr:row>
      <xdr:rowOff>837406</xdr:rowOff>
    </xdr:to>
    <xdr:pic>
      <xdr:nvPicPr>
        <xdr:cNvPr id="41" name="图片 30" descr=" "/>
        <xdr:cNvPicPr/>
      </xdr:nvPicPr>
      <xdr:blipFill>
        <a:blip r:embed="rId123"/>
        <a:srcRect t="18812" b="10891"/>
        <a:stretch>
          <a:fillRect/>
        </a:stretch>
      </xdr:blipFill>
      <xdr:spPr>
        <a:xfrm>
          <a:off x="8728075" y="109726095"/>
          <a:ext cx="817245" cy="294005"/>
        </a:xfrm>
        <a:prstGeom prst="rect">
          <a:avLst/>
        </a:prstGeom>
        <a:noFill/>
        <a:ln>
          <a:noFill/>
        </a:ln>
        <a:effectLst/>
      </xdr:spPr>
    </xdr:pic>
    <xdr:clientData/>
  </xdr:twoCellAnchor>
  <xdr:twoCellAnchor>
    <xdr:from>
      <xdr:col>5</xdr:col>
      <xdr:colOff>86588</xdr:colOff>
      <xdr:row>329</xdr:row>
      <xdr:rowOff>0</xdr:rowOff>
    </xdr:from>
    <xdr:to>
      <xdr:col>5</xdr:col>
      <xdr:colOff>1343852</xdr:colOff>
      <xdr:row>329</xdr:row>
      <xdr:rowOff>835223</xdr:rowOff>
    </xdr:to>
    <xdr:pic>
      <xdr:nvPicPr>
        <xdr:cNvPr id="42" name="图片 31" descr=" "/>
        <xdr:cNvPicPr/>
      </xdr:nvPicPr>
      <xdr:blipFill>
        <a:blip r:embed="rId124"/>
        <a:srcRect/>
        <a:stretch>
          <a:fillRect/>
        </a:stretch>
      </xdr:blipFill>
      <xdr:spPr>
        <a:xfrm>
          <a:off x="8716010" y="110020100"/>
          <a:ext cx="1257300" cy="381000"/>
        </a:xfrm>
        <a:prstGeom prst="rect">
          <a:avLst/>
        </a:prstGeom>
        <a:noFill/>
        <a:ln>
          <a:noFill/>
        </a:ln>
        <a:effectLst/>
      </xdr:spPr>
    </xdr:pic>
    <xdr:clientData/>
  </xdr:twoCellAnchor>
  <xdr:twoCellAnchor>
    <xdr:from>
      <xdr:col>5</xdr:col>
      <xdr:colOff>83124</xdr:colOff>
      <xdr:row>330</xdr:row>
      <xdr:rowOff>123527</xdr:rowOff>
    </xdr:from>
    <xdr:to>
      <xdr:col>6</xdr:col>
      <xdr:colOff>86956</xdr:colOff>
      <xdr:row>330</xdr:row>
      <xdr:rowOff>914102</xdr:rowOff>
    </xdr:to>
    <xdr:pic>
      <xdr:nvPicPr>
        <xdr:cNvPr id="43" name="图片 32" descr=" "/>
        <xdr:cNvPicPr/>
      </xdr:nvPicPr>
      <xdr:blipFill>
        <a:blip r:embed="rId125"/>
        <a:srcRect b="13731"/>
        <a:stretch>
          <a:fillRect/>
        </a:stretch>
      </xdr:blipFill>
      <xdr:spPr>
        <a:xfrm>
          <a:off x="8712200" y="110524290"/>
          <a:ext cx="1428115" cy="257810"/>
        </a:xfrm>
        <a:prstGeom prst="rect">
          <a:avLst/>
        </a:prstGeom>
        <a:noFill/>
        <a:ln>
          <a:noFill/>
        </a:ln>
        <a:effectLst/>
      </xdr:spPr>
    </xdr:pic>
    <xdr:clientData/>
  </xdr:twoCellAnchor>
  <xdr:twoCellAnchor>
    <xdr:from>
      <xdr:col>5</xdr:col>
      <xdr:colOff>375793</xdr:colOff>
      <xdr:row>331</xdr:row>
      <xdr:rowOff>125015</xdr:rowOff>
    </xdr:from>
    <xdr:to>
      <xdr:col>5</xdr:col>
      <xdr:colOff>1771599</xdr:colOff>
      <xdr:row>331</xdr:row>
      <xdr:rowOff>784820</xdr:rowOff>
    </xdr:to>
    <xdr:pic>
      <xdr:nvPicPr>
        <xdr:cNvPr id="44" name="图片 33" descr=" "/>
        <xdr:cNvPicPr/>
      </xdr:nvPicPr>
      <xdr:blipFill>
        <a:blip r:embed="rId126"/>
        <a:srcRect/>
        <a:stretch>
          <a:fillRect/>
        </a:stretch>
      </xdr:blipFill>
      <xdr:spPr>
        <a:xfrm>
          <a:off x="9004935" y="110906560"/>
          <a:ext cx="1049020" cy="256540"/>
        </a:xfrm>
        <a:prstGeom prst="rect">
          <a:avLst/>
        </a:prstGeom>
        <a:noFill/>
        <a:ln>
          <a:noFill/>
        </a:ln>
        <a:effectLst/>
      </xdr:spPr>
    </xdr:pic>
    <xdr:clientData/>
  </xdr:twoCellAnchor>
  <xdr:twoCellAnchor>
    <xdr:from>
      <xdr:col>5</xdr:col>
      <xdr:colOff>50221</xdr:colOff>
      <xdr:row>332</xdr:row>
      <xdr:rowOff>87064</xdr:rowOff>
    </xdr:from>
    <xdr:to>
      <xdr:col>6</xdr:col>
      <xdr:colOff>148829</xdr:colOff>
      <xdr:row>332</xdr:row>
      <xdr:rowOff>735210</xdr:rowOff>
    </xdr:to>
    <xdr:pic>
      <xdr:nvPicPr>
        <xdr:cNvPr id="45" name="图片 34" descr=" "/>
        <xdr:cNvPicPr/>
      </xdr:nvPicPr>
      <xdr:blipFill>
        <a:blip r:embed="rId127"/>
        <a:srcRect/>
        <a:stretch>
          <a:fillRect/>
        </a:stretch>
      </xdr:blipFill>
      <xdr:spPr>
        <a:xfrm>
          <a:off x="8679815" y="111250095"/>
          <a:ext cx="1522730" cy="294005"/>
        </a:xfrm>
        <a:prstGeom prst="rect">
          <a:avLst/>
        </a:prstGeom>
        <a:noFill/>
        <a:ln>
          <a:noFill/>
        </a:ln>
        <a:effectLst/>
      </xdr:spPr>
    </xdr:pic>
    <xdr:clientData/>
  </xdr:twoCellAnchor>
  <xdr:twoCellAnchor>
    <xdr:from>
      <xdr:col>5</xdr:col>
      <xdr:colOff>200885</xdr:colOff>
      <xdr:row>333</xdr:row>
      <xdr:rowOff>85576</xdr:rowOff>
    </xdr:from>
    <xdr:to>
      <xdr:col>5</xdr:col>
      <xdr:colOff>1771599</xdr:colOff>
      <xdr:row>333</xdr:row>
      <xdr:rowOff>684609</xdr:rowOff>
    </xdr:to>
    <xdr:pic>
      <xdr:nvPicPr>
        <xdr:cNvPr id="46" name="图片 35" descr="内开门器新"/>
        <xdr:cNvPicPr/>
      </xdr:nvPicPr>
      <xdr:blipFill>
        <a:blip r:embed="rId128"/>
        <a:srcRect/>
        <a:stretch>
          <a:fillRect/>
        </a:stretch>
      </xdr:blipFill>
      <xdr:spPr>
        <a:xfrm>
          <a:off x="8830310" y="111629190"/>
          <a:ext cx="1223645" cy="295910"/>
        </a:xfrm>
        <a:prstGeom prst="rect">
          <a:avLst/>
        </a:prstGeom>
        <a:noFill/>
        <a:ln>
          <a:noFill/>
        </a:ln>
        <a:effectLst/>
      </xdr:spPr>
    </xdr:pic>
    <xdr:clientData/>
  </xdr:twoCellAnchor>
  <xdr:twoCellAnchor>
    <xdr:from>
      <xdr:col>6</xdr:col>
      <xdr:colOff>331104</xdr:colOff>
      <xdr:row>332</xdr:row>
      <xdr:rowOff>48369</xdr:rowOff>
    </xdr:from>
    <xdr:to>
      <xdr:col>7</xdr:col>
      <xdr:colOff>507439</xdr:colOff>
      <xdr:row>332</xdr:row>
      <xdr:rowOff>786804</xdr:rowOff>
    </xdr:to>
    <xdr:pic>
      <xdr:nvPicPr>
        <xdr:cNvPr id="47" name="图片 36" descr="新款内开"/>
        <xdr:cNvPicPr/>
      </xdr:nvPicPr>
      <xdr:blipFill>
        <a:blip r:embed="rId129"/>
        <a:srcRect/>
        <a:stretch>
          <a:fillRect/>
        </a:stretch>
      </xdr:blipFill>
      <xdr:spPr>
        <a:xfrm>
          <a:off x="10384790" y="111211360"/>
          <a:ext cx="1278255" cy="332740"/>
        </a:xfrm>
        <a:prstGeom prst="rect">
          <a:avLst/>
        </a:prstGeom>
        <a:noFill/>
        <a:ln>
          <a:noFill/>
        </a:ln>
        <a:effectLst/>
      </xdr:spPr>
    </xdr:pic>
    <xdr:clientData/>
  </xdr:twoCellAnchor>
  <xdr:twoCellAnchor>
    <xdr:from>
      <xdr:col>5</xdr:col>
      <xdr:colOff>48489</xdr:colOff>
      <xdr:row>334</xdr:row>
      <xdr:rowOff>138112</xdr:rowOff>
    </xdr:from>
    <xdr:to>
      <xdr:col>6</xdr:col>
      <xdr:colOff>73578</xdr:colOff>
      <xdr:row>334</xdr:row>
      <xdr:rowOff>595610</xdr:rowOff>
    </xdr:to>
    <xdr:pic>
      <xdr:nvPicPr>
        <xdr:cNvPr id="48" name="图片 37" descr=" "/>
        <xdr:cNvPicPr/>
      </xdr:nvPicPr>
      <xdr:blipFill>
        <a:blip r:embed="rId130"/>
        <a:srcRect/>
        <a:stretch>
          <a:fillRect/>
        </a:stretch>
      </xdr:blipFill>
      <xdr:spPr>
        <a:xfrm>
          <a:off x="8677910" y="112062895"/>
          <a:ext cx="1449070" cy="243205"/>
        </a:xfrm>
        <a:prstGeom prst="rect">
          <a:avLst/>
        </a:prstGeom>
        <a:noFill/>
        <a:ln>
          <a:noFill/>
        </a:ln>
        <a:effectLst/>
      </xdr:spPr>
    </xdr:pic>
    <xdr:clientData/>
  </xdr:twoCellAnchor>
  <xdr:twoCellAnchor>
    <xdr:from>
      <xdr:col>5</xdr:col>
      <xdr:colOff>209544</xdr:colOff>
      <xdr:row>335</xdr:row>
      <xdr:rowOff>137517</xdr:rowOff>
    </xdr:from>
    <xdr:to>
      <xdr:col>6</xdr:col>
      <xdr:colOff>316054</xdr:colOff>
      <xdr:row>335</xdr:row>
      <xdr:rowOff>825103</xdr:rowOff>
    </xdr:to>
    <xdr:pic>
      <xdr:nvPicPr>
        <xdr:cNvPr id="49" name="图片 38" descr="微信图片_20190304150333_conew1"/>
        <xdr:cNvPicPr/>
      </xdr:nvPicPr>
      <xdr:blipFill>
        <a:blip r:embed="rId131"/>
        <a:srcRect/>
        <a:stretch>
          <a:fillRect/>
        </a:stretch>
      </xdr:blipFill>
      <xdr:spPr>
        <a:xfrm>
          <a:off x="8838565" y="112443260"/>
          <a:ext cx="1530985" cy="243840"/>
        </a:xfrm>
        <a:prstGeom prst="rect">
          <a:avLst/>
        </a:prstGeom>
        <a:noFill/>
        <a:ln>
          <a:noFill/>
        </a:ln>
        <a:effectLst/>
      </xdr:spPr>
    </xdr:pic>
    <xdr:clientData/>
  </xdr:twoCellAnchor>
  <xdr:twoCellAnchor>
    <xdr:from>
      <xdr:col>5</xdr:col>
      <xdr:colOff>41562</xdr:colOff>
      <xdr:row>336</xdr:row>
      <xdr:rowOff>137616</xdr:rowOff>
    </xdr:from>
    <xdr:to>
      <xdr:col>6</xdr:col>
      <xdr:colOff>96990</xdr:colOff>
      <xdr:row>336</xdr:row>
      <xdr:rowOff>720675</xdr:rowOff>
    </xdr:to>
    <xdr:pic>
      <xdr:nvPicPr>
        <xdr:cNvPr id="53" name="图片 39" descr=" "/>
        <xdr:cNvPicPr/>
      </xdr:nvPicPr>
      <xdr:blipFill>
        <a:blip r:embed="rId132"/>
        <a:srcRect/>
        <a:stretch>
          <a:fillRect/>
        </a:stretch>
      </xdr:blipFill>
      <xdr:spPr>
        <a:xfrm>
          <a:off x="8670925" y="112824260"/>
          <a:ext cx="1479550" cy="243840"/>
        </a:xfrm>
        <a:prstGeom prst="rect">
          <a:avLst/>
        </a:prstGeom>
        <a:noFill/>
        <a:ln>
          <a:noFill/>
        </a:ln>
        <a:effectLst/>
      </xdr:spPr>
    </xdr:pic>
    <xdr:clientData/>
  </xdr:twoCellAnchor>
  <xdr:twoCellAnchor>
    <xdr:from>
      <xdr:col>5</xdr:col>
      <xdr:colOff>162786</xdr:colOff>
      <xdr:row>337</xdr:row>
      <xdr:rowOff>37207</xdr:rowOff>
    </xdr:from>
    <xdr:to>
      <xdr:col>5</xdr:col>
      <xdr:colOff>1420050</xdr:colOff>
      <xdr:row>337</xdr:row>
      <xdr:rowOff>558105</xdr:rowOff>
    </xdr:to>
    <xdr:pic>
      <xdr:nvPicPr>
        <xdr:cNvPr id="54" name="图片 40" descr=" "/>
        <xdr:cNvPicPr/>
      </xdr:nvPicPr>
      <xdr:blipFill>
        <a:blip r:embed="rId133"/>
        <a:srcRect/>
        <a:stretch>
          <a:fillRect/>
        </a:stretch>
      </xdr:blipFill>
      <xdr:spPr>
        <a:xfrm>
          <a:off x="8792210" y="113104930"/>
          <a:ext cx="1257300" cy="344170"/>
        </a:xfrm>
        <a:prstGeom prst="rect">
          <a:avLst/>
        </a:prstGeom>
        <a:noFill/>
        <a:ln>
          <a:noFill/>
        </a:ln>
        <a:effectLst/>
      </xdr:spPr>
    </xdr:pic>
    <xdr:clientData/>
  </xdr:twoCellAnchor>
  <xdr:twoCellAnchor>
    <xdr:from>
      <xdr:col>5</xdr:col>
      <xdr:colOff>121223</xdr:colOff>
      <xdr:row>338</xdr:row>
      <xdr:rowOff>418455</xdr:rowOff>
    </xdr:from>
    <xdr:to>
      <xdr:col>5</xdr:col>
      <xdr:colOff>1007889</xdr:colOff>
      <xdr:row>339</xdr:row>
      <xdr:rowOff>342056</xdr:rowOff>
    </xdr:to>
    <xdr:pic>
      <xdr:nvPicPr>
        <xdr:cNvPr id="55" name="图片 41" descr=" "/>
        <xdr:cNvPicPr/>
      </xdr:nvPicPr>
      <xdr:blipFill>
        <a:blip r:embed="rId134"/>
        <a:srcRect/>
        <a:stretch>
          <a:fillRect/>
        </a:stretch>
      </xdr:blipFill>
      <xdr:spPr>
        <a:xfrm>
          <a:off x="8750300" y="113830100"/>
          <a:ext cx="887095" cy="341630"/>
        </a:xfrm>
        <a:prstGeom prst="rect">
          <a:avLst/>
        </a:prstGeom>
        <a:noFill/>
        <a:ln>
          <a:noFill/>
        </a:ln>
        <a:effectLst/>
      </xdr:spPr>
    </xdr:pic>
    <xdr:clientData/>
  </xdr:twoCellAnchor>
  <xdr:twoCellAnchor>
    <xdr:from>
      <xdr:col>5</xdr:col>
      <xdr:colOff>8658</xdr:colOff>
      <xdr:row>340</xdr:row>
      <xdr:rowOff>88403</xdr:rowOff>
    </xdr:from>
    <xdr:to>
      <xdr:col>5</xdr:col>
      <xdr:colOff>1239946</xdr:colOff>
      <xdr:row>340</xdr:row>
      <xdr:rowOff>621506</xdr:rowOff>
    </xdr:to>
    <xdr:pic>
      <xdr:nvPicPr>
        <xdr:cNvPr id="56" name="图片 42" descr=" "/>
        <xdr:cNvPicPr/>
      </xdr:nvPicPr>
      <xdr:blipFill>
        <a:blip r:embed="rId15"/>
        <a:srcRect/>
        <a:stretch>
          <a:fillRect/>
        </a:stretch>
      </xdr:blipFill>
      <xdr:spPr>
        <a:xfrm>
          <a:off x="8637905" y="114299365"/>
          <a:ext cx="1231265" cy="292735"/>
        </a:xfrm>
        <a:prstGeom prst="rect">
          <a:avLst/>
        </a:prstGeom>
        <a:noFill/>
        <a:ln>
          <a:noFill/>
        </a:ln>
        <a:effectLst/>
      </xdr:spPr>
    </xdr:pic>
    <xdr:clientData/>
  </xdr:twoCellAnchor>
  <xdr:twoCellAnchor>
    <xdr:from>
      <xdr:col>5</xdr:col>
      <xdr:colOff>188762</xdr:colOff>
      <xdr:row>341</xdr:row>
      <xdr:rowOff>125759</xdr:rowOff>
    </xdr:from>
    <xdr:to>
      <xdr:col>5</xdr:col>
      <xdr:colOff>1371560</xdr:colOff>
      <xdr:row>341</xdr:row>
      <xdr:rowOff>619125</xdr:rowOff>
    </xdr:to>
    <xdr:pic>
      <xdr:nvPicPr>
        <xdr:cNvPr id="57" name="图片 43" descr=" "/>
        <xdr:cNvPicPr/>
      </xdr:nvPicPr>
      <xdr:blipFill>
        <a:blip r:embed="rId15"/>
        <a:srcRect/>
        <a:stretch>
          <a:fillRect/>
        </a:stretch>
      </xdr:blipFill>
      <xdr:spPr>
        <a:xfrm>
          <a:off x="8818245" y="114717830"/>
          <a:ext cx="1182370" cy="255270"/>
        </a:xfrm>
        <a:prstGeom prst="rect">
          <a:avLst/>
        </a:prstGeom>
        <a:noFill/>
        <a:ln>
          <a:noFill/>
        </a:ln>
        <a:effectLst/>
      </xdr:spPr>
    </xdr:pic>
    <xdr:clientData/>
  </xdr:twoCellAnchor>
  <xdr:twoCellAnchor>
    <xdr:from>
      <xdr:col>5</xdr:col>
      <xdr:colOff>53684</xdr:colOff>
      <xdr:row>342</xdr:row>
      <xdr:rowOff>162966</xdr:rowOff>
    </xdr:from>
    <xdr:to>
      <xdr:col>5</xdr:col>
      <xdr:colOff>1205310</xdr:colOff>
      <xdr:row>342</xdr:row>
      <xdr:rowOff>619273</xdr:rowOff>
    </xdr:to>
    <xdr:pic>
      <xdr:nvPicPr>
        <xdr:cNvPr id="58" name="图片 44" descr=" "/>
        <xdr:cNvPicPr/>
      </xdr:nvPicPr>
      <xdr:blipFill>
        <a:blip r:embed="rId16"/>
        <a:srcRect/>
        <a:stretch>
          <a:fillRect/>
        </a:stretch>
      </xdr:blipFill>
      <xdr:spPr>
        <a:xfrm>
          <a:off x="8682990" y="115135660"/>
          <a:ext cx="1151890" cy="218440"/>
        </a:xfrm>
        <a:prstGeom prst="rect">
          <a:avLst/>
        </a:prstGeom>
        <a:noFill/>
        <a:ln>
          <a:noFill/>
        </a:ln>
        <a:effectLst/>
      </xdr:spPr>
    </xdr:pic>
    <xdr:clientData/>
  </xdr:twoCellAnchor>
  <xdr:twoCellAnchor>
    <xdr:from>
      <xdr:col>5</xdr:col>
      <xdr:colOff>64075</xdr:colOff>
      <xdr:row>343</xdr:row>
      <xdr:rowOff>99119</xdr:rowOff>
    </xdr:from>
    <xdr:to>
      <xdr:col>5</xdr:col>
      <xdr:colOff>1200115</xdr:colOff>
      <xdr:row>343</xdr:row>
      <xdr:rowOff>759916</xdr:rowOff>
    </xdr:to>
    <xdr:pic>
      <xdr:nvPicPr>
        <xdr:cNvPr id="59" name="图片 45" descr=" "/>
        <xdr:cNvPicPr/>
      </xdr:nvPicPr>
      <xdr:blipFill>
        <a:blip r:embed="rId17"/>
        <a:srcRect/>
        <a:stretch>
          <a:fillRect/>
        </a:stretch>
      </xdr:blipFill>
      <xdr:spPr>
        <a:xfrm>
          <a:off x="8693150" y="115453160"/>
          <a:ext cx="1136015" cy="281940"/>
        </a:xfrm>
        <a:prstGeom prst="rect">
          <a:avLst/>
        </a:prstGeom>
        <a:noFill/>
        <a:ln>
          <a:noFill/>
        </a:ln>
        <a:effectLst/>
      </xdr:spPr>
    </xdr:pic>
    <xdr:clientData/>
  </xdr:twoCellAnchor>
  <xdr:twoCellAnchor>
    <xdr:from>
      <xdr:col>5</xdr:col>
      <xdr:colOff>98710</xdr:colOff>
      <xdr:row>344</xdr:row>
      <xdr:rowOff>150514</xdr:rowOff>
    </xdr:from>
    <xdr:to>
      <xdr:col>5</xdr:col>
      <xdr:colOff>1136040</xdr:colOff>
      <xdr:row>344</xdr:row>
      <xdr:rowOff>850205</xdr:rowOff>
    </xdr:to>
    <xdr:pic>
      <xdr:nvPicPr>
        <xdr:cNvPr id="60" name="图片 46" descr=" "/>
        <xdr:cNvPicPr/>
      </xdr:nvPicPr>
      <xdr:blipFill>
        <a:blip r:embed="rId135"/>
        <a:srcRect/>
        <a:stretch>
          <a:fillRect/>
        </a:stretch>
      </xdr:blipFill>
      <xdr:spPr>
        <a:xfrm>
          <a:off x="8728075" y="115885595"/>
          <a:ext cx="1037590" cy="230505"/>
        </a:xfrm>
        <a:prstGeom prst="rect">
          <a:avLst/>
        </a:prstGeom>
        <a:noFill/>
        <a:ln>
          <a:noFill/>
        </a:ln>
        <a:effectLst/>
      </xdr:spPr>
    </xdr:pic>
    <xdr:clientData/>
  </xdr:twoCellAnchor>
  <xdr:twoCellAnchor>
    <xdr:from>
      <xdr:col>5</xdr:col>
      <xdr:colOff>67538</xdr:colOff>
      <xdr:row>345</xdr:row>
      <xdr:rowOff>34726</xdr:rowOff>
    </xdr:from>
    <xdr:to>
      <xdr:col>5</xdr:col>
      <xdr:colOff>1146430</xdr:colOff>
      <xdr:row>345</xdr:row>
      <xdr:rowOff>861218</xdr:rowOff>
    </xdr:to>
    <xdr:pic>
      <xdr:nvPicPr>
        <xdr:cNvPr id="61" name="图片 47" descr=" "/>
        <xdr:cNvPicPr/>
      </xdr:nvPicPr>
      <xdr:blipFill>
        <a:blip r:embed="rId136"/>
        <a:srcRect/>
        <a:stretch>
          <a:fillRect/>
        </a:stretch>
      </xdr:blipFill>
      <xdr:spPr>
        <a:xfrm>
          <a:off x="8696960" y="116150390"/>
          <a:ext cx="1078865" cy="346710"/>
        </a:xfrm>
        <a:prstGeom prst="rect">
          <a:avLst/>
        </a:prstGeom>
        <a:noFill/>
        <a:ln>
          <a:noFill/>
        </a:ln>
        <a:effectLst/>
      </xdr:spPr>
    </xdr:pic>
    <xdr:clientData/>
  </xdr:twoCellAnchor>
  <xdr:twoCellAnchor>
    <xdr:from>
      <xdr:col>5</xdr:col>
      <xdr:colOff>22512</xdr:colOff>
      <xdr:row>346</xdr:row>
      <xdr:rowOff>139501</xdr:rowOff>
    </xdr:from>
    <xdr:to>
      <xdr:col>5</xdr:col>
      <xdr:colOff>1238214</xdr:colOff>
      <xdr:row>346</xdr:row>
      <xdr:rowOff>784225</xdr:rowOff>
    </xdr:to>
    <xdr:pic>
      <xdr:nvPicPr>
        <xdr:cNvPr id="62" name="图片 48" descr=" "/>
        <xdr:cNvPicPr/>
      </xdr:nvPicPr>
      <xdr:blipFill>
        <a:blip r:embed="rId137"/>
        <a:srcRect/>
        <a:stretch>
          <a:fillRect/>
        </a:stretch>
      </xdr:blipFill>
      <xdr:spPr>
        <a:xfrm>
          <a:off x="8651875" y="116636165"/>
          <a:ext cx="1215390" cy="241935"/>
        </a:xfrm>
        <a:prstGeom prst="rect">
          <a:avLst/>
        </a:prstGeom>
        <a:noFill/>
        <a:ln>
          <a:noFill/>
        </a:ln>
        <a:effectLst/>
      </xdr:spPr>
    </xdr:pic>
    <xdr:clientData/>
  </xdr:twoCellAnchor>
  <xdr:twoCellAnchor>
    <xdr:from>
      <xdr:col>5</xdr:col>
      <xdr:colOff>109101</xdr:colOff>
      <xdr:row>347</xdr:row>
      <xdr:rowOff>76100</xdr:rowOff>
    </xdr:from>
    <xdr:to>
      <xdr:col>5</xdr:col>
      <xdr:colOff>1118722</xdr:colOff>
      <xdr:row>347</xdr:row>
      <xdr:rowOff>632221</xdr:rowOff>
    </xdr:to>
    <xdr:pic>
      <xdr:nvPicPr>
        <xdr:cNvPr id="63" name="图片 49" descr=" "/>
        <xdr:cNvPicPr/>
      </xdr:nvPicPr>
      <xdr:blipFill>
        <a:blip r:embed="rId138"/>
        <a:srcRect/>
        <a:stretch>
          <a:fillRect/>
        </a:stretch>
      </xdr:blipFill>
      <xdr:spPr>
        <a:xfrm>
          <a:off x="8738235" y="116953665"/>
          <a:ext cx="1009650" cy="305435"/>
        </a:xfrm>
        <a:prstGeom prst="rect">
          <a:avLst/>
        </a:prstGeom>
        <a:noFill/>
        <a:ln>
          <a:noFill/>
        </a:ln>
        <a:effectLst/>
      </xdr:spPr>
    </xdr:pic>
    <xdr:clientData/>
  </xdr:twoCellAnchor>
  <xdr:twoCellAnchor>
    <xdr:from>
      <xdr:col>5</xdr:col>
      <xdr:colOff>39830</xdr:colOff>
      <xdr:row>348</xdr:row>
      <xdr:rowOff>35718</xdr:rowOff>
    </xdr:from>
    <xdr:to>
      <xdr:col>5</xdr:col>
      <xdr:colOff>902251</xdr:colOff>
      <xdr:row>349</xdr:row>
      <xdr:rowOff>10269</xdr:rowOff>
    </xdr:to>
    <xdr:pic>
      <xdr:nvPicPr>
        <xdr:cNvPr id="64" name="图片 50" descr=" "/>
        <xdr:cNvPicPr/>
      </xdr:nvPicPr>
      <xdr:blipFill>
        <a:blip r:embed="rId139"/>
        <a:srcRect/>
        <a:stretch>
          <a:fillRect/>
        </a:stretch>
      </xdr:blipFill>
      <xdr:spPr>
        <a:xfrm>
          <a:off x="8669020" y="117294660"/>
          <a:ext cx="862330" cy="355600"/>
        </a:xfrm>
        <a:prstGeom prst="rect">
          <a:avLst/>
        </a:prstGeom>
        <a:noFill/>
        <a:ln>
          <a:noFill/>
        </a:ln>
        <a:effectLst/>
      </xdr:spPr>
    </xdr:pic>
    <xdr:clientData/>
  </xdr:twoCellAnchor>
  <xdr:twoCellAnchor>
    <xdr:from>
      <xdr:col>5</xdr:col>
      <xdr:colOff>95247</xdr:colOff>
      <xdr:row>349</xdr:row>
      <xdr:rowOff>150614</xdr:rowOff>
    </xdr:from>
    <xdr:to>
      <xdr:col>5</xdr:col>
      <xdr:colOff>924764</xdr:colOff>
      <xdr:row>349</xdr:row>
      <xdr:rowOff>787300</xdr:rowOff>
    </xdr:to>
    <xdr:pic>
      <xdr:nvPicPr>
        <xdr:cNvPr id="65" name="图片 51" descr=" "/>
        <xdr:cNvPicPr/>
      </xdr:nvPicPr>
      <xdr:blipFill>
        <a:blip r:embed="rId140"/>
        <a:srcRect/>
        <a:stretch>
          <a:fillRect/>
        </a:stretch>
      </xdr:blipFill>
      <xdr:spPr>
        <a:xfrm>
          <a:off x="8724265" y="117790595"/>
          <a:ext cx="829945" cy="230505"/>
        </a:xfrm>
        <a:prstGeom prst="rect">
          <a:avLst/>
        </a:prstGeom>
        <a:noFill/>
        <a:ln>
          <a:noFill/>
        </a:ln>
        <a:effectLst/>
      </xdr:spPr>
    </xdr:pic>
    <xdr:clientData/>
  </xdr:twoCellAnchor>
  <xdr:twoCellAnchor>
    <xdr:from>
      <xdr:col>5</xdr:col>
      <xdr:colOff>218202</xdr:colOff>
      <xdr:row>350</xdr:row>
      <xdr:rowOff>174922</xdr:rowOff>
    </xdr:from>
    <xdr:to>
      <xdr:col>5</xdr:col>
      <xdr:colOff>1401000</xdr:colOff>
      <xdr:row>350</xdr:row>
      <xdr:rowOff>899021</xdr:rowOff>
    </xdr:to>
    <xdr:pic>
      <xdr:nvPicPr>
        <xdr:cNvPr id="66" name="图片 52" descr=" "/>
        <xdr:cNvPicPr/>
      </xdr:nvPicPr>
      <xdr:blipFill>
        <a:blip r:embed="rId141"/>
        <a:srcRect/>
        <a:stretch>
          <a:fillRect/>
        </a:stretch>
      </xdr:blipFill>
      <xdr:spPr>
        <a:xfrm>
          <a:off x="8847455" y="118195725"/>
          <a:ext cx="1183005" cy="206375"/>
        </a:xfrm>
        <a:prstGeom prst="rect">
          <a:avLst/>
        </a:prstGeom>
        <a:noFill/>
        <a:ln>
          <a:noFill/>
        </a:ln>
        <a:effectLst/>
      </xdr:spPr>
    </xdr:pic>
    <xdr:clientData/>
  </xdr:twoCellAnchor>
  <xdr:twoCellAnchor>
    <xdr:from>
      <xdr:col>5</xdr:col>
      <xdr:colOff>93515</xdr:colOff>
      <xdr:row>351</xdr:row>
      <xdr:rowOff>86816</xdr:rowOff>
    </xdr:from>
    <xdr:to>
      <xdr:col>5</xdr:col>
      <xdr:colOff>1077160</xdr:colOff>
      <xdr:row>351</xdr:row>
      <xdr:rowOff>708421</xdr:rowOff>
    </xdr:to>
    <xdr:pic>
      <xdr:nvPicPr>
        <xdr:cNvPr id="67" name="图片 53" descr=" "/>
        <xdr:cNvPicPr/>
      </xdr:nvPicPr>
      <xdr:blipFill>
        <a:blip r:embed="rId142"/>
        <a:srcRect/>
        <a:stretch>
          <a:fillRect/>
        </a:stretch>
      </xdr:blipFill>
      <xdr:spPr>
        <a:xfrm>
          <a:off x="8722995" y="118488460"/>
          <a:ext cx="983615" cy="294640"/>
        </a:xfrm>
        <a:prstGeom prst="rect">
          <a:avLst/>
        </a:prstGeom>
        <a:noFill/>
        <a:ln>
          <a:noFill/>
        </a:ln>
        <a:effectLst/>
      </xdr:spPr>
    </xdr:pic>
    <xdr:clientData/>
  </xdr:twoCellAnchor>
  <xdr:twoCellAnchor>
    <xdr:from>
      <xdr:col>5</xdr:col>
      <xdr:colOff>181835</xdr:colOff>
      <xdr:row>352</xdr:row>
      <xdr:rowOff>99962</xdr:rowOff>
    </xdr:from>
    <xdr:to>
      <xdr:col>5</xdr:col>
      <xdr:colOff>1016548</xdr:colOff>
      <xdr:row>352</xdr:row>
      <xdr:rowOff>722312</xdr:rowOff>
    </xdr:to>
    <xdr:pic>
      <xdr:nvPicPr>
        <xdr:cNvPr id="68" name="图片 54" descr="QQ图片20190306094820"/>
        <xdr:cNvPicPr/>
      </xdr:nvPicPr>
      <xdr:blipFill>
        <a:blip r:embed="rId143"/>
        <a:srcRect/>
        <a:stretch>
          <a:fillRect/>
        </a:stretch>
      </xdr:blipFill>
      <xdr:spPr>
        <a:xfrm>
          <a:off x="8811260" y="118882795"/>
          <a:ext cx="834390" cy="281305"/>
        </a:xfrm>
        <a:prstGeom prst="rect">
          <a:avLst/>
        </a:prstGeom>
        <a:noFill/>
        <a:ln>
          <a:noFill/>
        </a:ln>
        <a:effectLst/>
      </xdr:spPr>
    </xdr:pic>
    <xdr:clientData/>
  </xdr:twoCellAnchor>
  <xdr:twoCellAnchor>
    <xdr:from>
      <xdr:col>5</xdr:col>
      <xdr:colOff>109101</xdr:colOff>
      <xdr:row>353</xdr:row>
      <xdr:rowOff>136525</xdr:rowOff>
    </xdr:from>
    <xdr:to>
      <xdr:col>5</xdr:col>
      <xdr:colOff>1134308</xdr:colOff>
      <xdr:row>353</xdr:row>
      <xdr:rowOff>1028203</xdr:rowOff>
    </xdr:to>
    <xdr:pic>
      <xdr:nvPicPr>
        <xdr:cNvPr id="69" name="图片 55" descr="微信图片_20190304144308_conew1"/>
        <xdr:cNvPicPr/>
      </xdr:nvPicPr>
      <xdr:blipFill>
        <a:blip r:embed="rId144"/>
        <a:srcRect/>
        <a:stretch>
          <a:fillRect/>
        </a:stretch>
      </xdr:blipFill>
      <xdr:spPr>
        <a:xfrm>
          <a:off x="8738235" y="119300625"/>
          <a:ext cx="1025525" cy="244475"/>
        </a:xfrm>
        <a:prstGeom prst="rect">
          <a:avLst/>
        </a:prstGeom>
        <a:noFill/>
        <a:ln>
          <a:noFill/>
        </a:ln>
        <a:effectLst/>
      </xdr:spPr>
    </xdr:pic>
    <xdr:clientData/>
  </xdr:twoCellAnchor>
  <xdr:twoCellAnchor>
    <xdr:from>
      <xdr:col>5</xdr:col>
      <xdr:colOff>226861</xdr:colOff>
      <xdr:row>354</xdr:row>
      <xdr:rowOff>126107</xdr:rowOff>
    </xdr:from>
    <xdr:to>
      <xdr:col>5</xdr:col>
      <xdr:colOff>903983</xdr:colOff>
      <xdr:row>354</xdr:row>
      <xdr:rowOff>821729</xdr:rowOff>
    </xdr:to>
    <xdr:pic>
      <xdr:nvPicPr>
        <xdr:cNvPr id="70" name="图片 56" descr=" "/>
        <xdr:cNvPicPr/>
      </xdr:nvPicPr>
      <xdr:blipFill>
        <a:blip r:embed="rId145"/>
        <a:srcRect/>
        <a:stretch>
          <a:fillRect/>
        </a:stretch>
      </xdr:blipFill>
      <xdr:spPr>
        <a:xfrm>
          <a:off x="8856345" y="119670830"/>
          <a:ext cx="676910" cy="255270"/>
        </a:xfrm>
        <a:prstGeom prst="rect">
          <a:avLst/>
        </a:prstGeom>
        <a:noFill/>
        <a:ln>
          <a:noFill/>
        </a:ln>
        <a:effectLst/>
      </xdr:spPr>
    </xdr:pic>
    <xdr:clientData/>
  </xdr:twoCellAnchor>
  <xdr:twoCellAnchor>
    <xdr:from>
      <xdr:col>5</xdr:col>
      <xdr:colOff>200885</xdr:colOff>
      <xdr:row>355</xdr:row>
      <xdr:rowOff>213915</xdr:rowOff>
    </xdr:from>
    <xdr:to>
      <xdr:col>5</xdr:col>
      <xdr:colOff>1013084</xdr:colOff>
      <xdr:row>355</xdr:row>
      <xdr:rowOff>863302</xdr:rowOff>
    </xdr:to>
    <xdr:pic>
      <xdr:nvPicPr>
        <xdr:cNvPr id="71" name="图片 57" descr=" "/>
        <xdr:cNvPicPr/>
      </xdr:nvPicPr>
      <xdr:blipFill>
        <a:blip r:embed="rId146"/>
        <a:srcRect/>
        <a:stretch>
          <a:fillRect/>
        </a:stretch>
      </xdr:blipFill>
      <xdr:spPr>
        <a:xfrm>
          <a:off x="8830310" y="120139460"/>
          <a:ext cx="812165" cy="167640"/>
        </a:xfrm>
        <a:prstGeom prst="rect">
          <a:avLst/>
        </a:prstGeom>
        <a:noFill/>
        <a:ln>
          <a:noFill/>
        </a:ln>
        <a:effectLst/>
      </xdr:spPr>
    </xdr:pic>
    <xdr:clientData/>
  </xdr:twoCellAnchor>
  <xdr:twoCellAnchor>
    <xdr:from>
      <xdr:col>5</xdr:col>
      <xdr:colOff>95247</xdr:colOff>
      <xdr:row>355</xdr:row>
      <xdr:rowOff>951160</xdr:rowOff>
    </xdr:from>
    <xdr:to>
      <xdr:col>5</xdr:col>
      <xdr:colOff>1227823</xdr:colOff>
      <xdr:row>356</xdr:row>
      <xdr:rowOff>646807</xdr:rowOff>
    </xdr:to>
    <xdr:pic>
      <xdr:nvPicPr>
        <xdr:cNvPr id="72" name="图片 58" descr=" "/>
        <xdr:cNvPicPr/>
      </xdr:nvPicPr>
      <xdr:blipFill>
        <a:blip r:embed="rId147"/>
        <a:srcRect/>
        <a:stretch>
          <a:fillRect/>
        </a:stretch>
      </xdr:blipFill>
      <xdr:spPr>
        <a:xfrm>
          <a:off x="8724265" y="120307100"/>
          <a:ext cx="1132840" cy="381000"/>
        </a:xfrm>
        <a:prstGeom prst="rect">
          <a:avLst/>
        </a:prstGeom>
        <a:noFill/>
        <a:ln>
          <a:noFill/>
        </a:ln>
        <a:effectLst/>
      </xdr:spPr>
    </xdr:pic>
    <xdr:clientData/>
  </xdr:twoCellAnchor>
  <xdr:twoCellAnchor>
    <xdr:from>
      <xdr:col>5</xdr:col>
      <xdr:colOff>67538</xdr:colOff>
      <xdr:row>357</xdr:row>
      <xdr:rowOff>137616</xdr:rowOff>
    </xdr:from>
    <xdr:to>
      <xdr:col>5</xdr:col>
      <xdr:colOff>935155</xdr:colOff>
      <xdr:row>357</xdr:row>
      <xdr:rowOff>771376</xdr:rowOff>
    </xdr:to>
    <xdr:pic>
      <xdr:nvPicPr>
        <xdr:cNvPr id="73" name="图片 59" descr=" "/>
        <xdr:cNvPicPr/>
      </xdr:nvPicPr>
      <xdr:blipFill>
        <a:blip r:embed="rId148"/>
        <a:srcRect/>
        <a:stretch>
          <a:fillRect/>
        </a:stretch>
      </xdr:blipFill>
      <xdr:spPr>
        <a:xfrm>
          <a:off x="8696960" y="120825260"/>
          <a:ext cx="867410" cy="243840"/>
        </a:xfrm>
        <a:prstGeom prst="rect">
          <a:avLst/>
        </a:prstGeom>
        <a:noFill/>
        <a:ln>
          <a:noFill/>
        </a:ln>
        <a:effectLst/>
      </xdr:spPr>
    </xdr:pic>
    <xdr:clientData/>
  </xdr:twoCellAnchor>
  <xdr:twoCellAnchor>
    <xdr:from>
      <xdr:col>5</xdr:col>
      <xdr:colOff>81393</xdr:colOff>
      <xdr:row>358</xdr:row>
      <xdr:rowOff>87312</xdr:rowOff>
    </xdr:from>
    <xdr:to>
      <xdr:col>5</xdr:col>
      <xdr:colOff>947277</xdr:colOff>
      <xdr:row>358</xdr:row>
      <xdr:rowOff>999728</xdr:rowOff>
    </xdr:to>
    <xdr:pic>
      <xdr:nvPicPr>
        <xdr:cNvPr id="74" name="图片 60" descr="加热丝"/>
        <xdr:cNvPicPr/>
      </xdr:nvPicPr>
      <xdr:blipFill>
        <a:blip r:embed="rId149"/>
        <a:srcRect/>
        <a:stretch>
          <a:fillRect/>
        </a:stretch>
      </xdr:blipFill>
      <xdr:spPr>
        <a:xfrm>
          <a:off x="8710930" y="121156095"/>
          <a:ext cx="865505" cy="294005"/>
        </a:xfrm>
        <a:prstGeom prst="rect">
          <a:avLst/>
        </a:prstGeom>
        <a:noFill/>
        <a:ln>
          <a:noFill/>
        </a:ln>
        <a:effectLst/>
      </xdr:spPr>
    </xdr:pic>
    <xdr:clientData/>
  </xdr:twoCellAnchor>
  <xdr:twoCellAnchor>
    <xdr:from>
      <xdr:col>5</xdr:col>
      <xdr:colOff>96979</xdr:colOff>
      <xdr:row>359</xdr:row>
      <xdr:rowOff>86816</xdr:rowOff>
    </xdr:from>
    <xdr:to>
      <xdr:col>5</xdr:col>
      <xdr:colOff>876274</xdr:colOff>
      <xdr:row>359</xdr:row>
      <xdr:rowOff>607714</xdr:rowOff>
    </xdr:to>
    <xdr:pic>
      <xdr:nvPicPr>
        <xdr:cNvPr id="75" name="图片 61" descr=" "/>
        <xdr:cNvPicPr/>
      </xdr:nvPicPr>
      <xdr:blipFill>
        <a:blip r:embed="rId150"/>
        <a:srcRect/>
        <a:stretch>
          <a:fillRect/>
        </a:stretch>
      </xdr:blipFill>
      <xdr:spPr>
        <a:xfrm>
          <a:off x="8726170" y="121536460"/>
          <a:ext cx="779145" cy="294640"/>
        </a:xfrm>
        <a:prstGeom prst="rect">
          <a:avLst/>
        </a:prstGeom>
        <a:noFill/>
        <a:ln>
          <a:noFill/>
        </a:ln>
        <a:effectLst/>
      </xdr:spPr>
    </xdr:pic>
    <xdr:clientData/>
  </xdr:twoCellAnchor>
  <xdr:twoCellAnchor>
    <xdr:from>
      <xdr:col>5</xdr:col>
      <xdr:colOff>103906</xdr:colOff>
      <xdr:row>360</xdr:row>
      <xdr:rowOff>150514</xdr:rowOff>
    </xdr:from>
    <xdr:to>
      <xdr:col>5</xdr:col>
      <xdr:colOff>807004</xdr:colOff>
      <xdr:row>360</xdr:row>
      <xdr:rowOff>759916</xdr:rowOff>
    </xdr:to>
    <xdr:pic>
      <xdr:nvPicPr>
        <xdr:cNvPr id="76" name="图片 62" descr=" "/>
        <xdr:cNvPicPr/>
      </xdr:nvPicPr>
      <xdr:blipFill>
        <a:blip r:embed="rId151"/>
        <a:srcRect/>
        <a:stretch>
          <a:fillRect/>
        </a:stretch>
      </xdr:blipFill>
      <xdr:spPr>
        <a:xfrm>
          <a:off x="8733155" y="121981595"/>
          <a:ext cx="702945" cy="230505"/>
        </a:xfrm>
        <a:prstGeom prst="rect">
          <a:avLst/>
        </a:prstGeom>
        <a:noFill/>
        <a:ln>
          <a:noFill/>
        </a:ln>
        <a:effectLst/>
      </xdr:spPr>
    </xdr:pic>
    <xdr:clientData/>
  </xdr:twoCellAnchor>
  <xdr:twoCellAnchor>
    <xdr:from>
      <xdr:col>5</xdr:col>
      <xdr:colOff>117760</xdr:colOff>
      <xdr:row>361</xdr:row>
      <xdr:rowOff>201910</xdr:rowOff>
    </xdr:from>
    <xdr:to>
      <xdr:col>5</xdr:col>
      <xdr:colOff>1099673</xdr:colOff>
      <xdr:row>361</xdr:row>
      <xdr:rowOff>697507</xdr:rowOff>
    </xdr:to>
    <xdr:pic>
      <xdr:nvPicPr>
        <xdr:cNvPr id="77" name="图片 63" descr=" "/>
        <xdr:cNvPicPr/>
      </xdr:nvPicPr>
      <xdr:blipFill>
        <a:blip r:embed="rId152"/>
        <a:srcRect/>
        <a:stretch>
          <a:fillRect/>
        </a:stretch>
      </xdr:blipFill>
      <xdr:spPr>
        <a:xfrm>
          <a:off x="8747125" y="122413395"/>
          <a:ext cx="981710" cy="179705"/>
        </a:xfrm>
        <a:prstGeom prst="rect">
          <a:avLst/>
        </a:prstGeom>
        <a:noFill/>
        <a:ln>
          <a:noFill/>
        </a:ln>
        <a:effectLst/>
      </xdr:spPr>
    </xdr:pic>
    <xdr:clientData/>
  </xdr:twoCellAnchor>
  <xdr:twoCellAnchor>
    <xdr:from>
      <xdr:col>5</xdr:col>
      <xdr:colOff>150663</xdr:colOff>
      <xdr:row>362</xdr:row>
      <xdr:rowOff>37504</xdr:rowOff>
    </xdr:from>
    <xdr:to>
      <xdr:col>6</xdr:col>
      <xdr:colOff>103679</xdr:colOff>
      <xdr:row>362</xdr:row>
      <xdr:rowOff>584001</xdr:rowOff>
    </xdr:to>
    <xdr:pic>
      <xdr:nvPicPr>
        <xdr:cNvPr id="78" name="图片 64" descr=" "/>
        <xdr:cNvPicPr/>
      </xdr:nvPicPr>
      <xdr:blipFill>
        <a:blip r:embed="rId153"/>
        <a:srcRect/>
        <a:stretch>
          <a:fillRect/>
        </a:stretch>
      </xdr:blipFill>
      <xdr:spPr>
        <a:xfrm>
          <a:off x="8780145" y="122630565"/>
          <a:ext cx="1377315" cy="343535"/>
        </a:xfrm>
        <a:prstGeom prst="rect">
          <a:avLst/>
        </a:prstGeom>
        <a:noFill/>
        <a:ln>
          <a:noFill/>
        </a:ln>
        <a:effectLst/>
      </xdr:spPr>
    </xdr:pic>
    <xdr:clientData/>
  </xdr:twoCellAnchor>
  <xdr:twoCellAnchor>
    <xdr:from>
      <xdr:col>5</xdr:col>
      <xdr:colOff>188762</xdr:colOff>
      <xdr:row>363</xdr:row>
      <xdr:rowOff>111174</xdr:rowOff>
    </xdr:from>
    <xdr:to>
      <xdr:col>5</xdr:col>
      <xdr:colOff>961131</xdr:colOff>
      <xdr:row>363</xdr:row>
      <xdr:rowOff>926455</xdr:rowOff>
    </xdr:to>
    <xdr:pic>
      <xdr:nvPicPr>
        <xdr:cNvPr id="79" name="图片 65" descr=" "/>
        <xdr:cNvPicPr/>
      </xdr:nvPicPr>
      <xdr:blipFill>
        <a:blip r:embed="rId154"/>
        <a:srcRect/>
        <a:stretch>
          <a:fillRect/>
        </a:stretch>
      </xdr:blipFill>
      <xdr:spPr>
        <a:xfrm>
          <a:off x="8818245" y="123085225"/>
          <a:ext cx="772160" cy="269875"/>
        </a:xfrm>
        <a:prstGeom prst="rect">
          <a:avLst/>
        </a:prstGeom>
        <a:noFill/>
        <a:ln>
          <a:noFill/>
        </a:ln>
        <a:effectLst/>
      </xdr:spPr>
    </xdr:pic>
    <xdr:clientData/>
  </xdr:twoCellAnchor>
  <xdr:twoCellAnchor>
    <xdr:from>
      <xdr:col>5</xdr:col>
      <xdr:colOff>121223</xdr:colOff>
      <xdr:row>365</xdr:row>
      <xdr:rowOff>85427</xdr:rowOff>
    </xdr:from>
    <xdr:to>
      <xdr:col>5</xdr:col>
      <xdr:colOff>1023475</xdr:colOff>
      <xdr:row>365</xdr:row>
      <xdr:rowOff>850205</xdr:rowOff>
    </xdr:to>
    <xdr:pic>
      <xdr:nvPicPr>
        <xdr:cNvPr id="80" name="图片 66" descr=" "/>
        <xdr:cNvPicPr/>
      </xdr:nvPicPr>
      <xdr:blipFill>
        <a:blip r:embed="rId155"/>
        <a:srcRect/>
        <a:stretch>
          <a:fillRect/>
        </a:stretch>
      </xdr:blipFill>
      <xdr:spPr>
        <a:xfrm>
          <a:off x="8750300" y="123821190"/>
          <a:ext cx="902335" cy="295910"/>
        </a:xfrm>
        <a:prstGeom prst="rect">
          <a:avLst/>
        </a:prstGeom>
        <a:noFill/>
        <a:ln>
          <a:noFill/>
        </a:ln>
        <a:effectLst/>
      </xdr:spPr>
    </xdr:pic>
    <xdr:clientData/>
  </xdr:twoCellAnchor>
  <xdr:twoCellAnchor>
    <xdr:from>
      <xdr:col>5</xdr:col>
      <xdr:colOff>117760</xdr:colOff>
      <xdr:row>366</xdr:row>
      <xdr:rowOff>74166</xdr:rowOff>
    </xdr:from>
    <xdr:to>
      <xdr:col>5</xdr:col>
      <xdr:colOff>1089282</xdr:colOff>
      <xdr:row>366</xdr:row>
      <xdr:rowOff>683617</xdr:rowOff>
    </xdr:to>
    <xdr:pic>
      <xdr:nvPicPr>
        <xdr:cNvPr id="81" name="图片 67" descr=" "/>
        <xdr:cNvPicPr/>
      </xdr:nvPicPr>
      <xdr:blipFill>
        <a:blip r:embed="rId156"/>
        <a:srcRect/>
        <a:stretch>
          <a:fillRect/>
        </a:stretch>
      </xdr:blipFill>
      <xdr:spPr>
        <a:xfrm>
          <a:off x="8747125" y="124190760"/>
          <a:ext cx="971550" cy="307340"/>
        </a:xfrm>
        <a:prstGeom prst="rect">
          <a:avLst/>
        </a:prstGeom>
        <a:noFill/>
        <a:ln>
          <a:noFill/>
        </a:ln>
        <a:effectLst/>
      </xdr:spPr>
    </xdr:pic>
    <xdr:clientData/>
  </xdr:twoCellAnchor>
  <xdr:twoCellAnchor>
    <xdr:from>
      <xdr:col>5</xdr:col>
      <xdr:colOff>148932</xdr:colOff>
      <xdr:row>367</xdr:row>
      <xdr:rowOff>100707</xdr:rowOff>
    </xdr:from>
    <xdr:to>
      <xdr:col>5</xdr:col>
      <xdr:colOff>1226092</xdr:colOff>
      <xdr:row>367</xdr:row>
      <xdr:rowOff>607119</xdr:rowOff>
    </xdr:to>
    <xdr:pic>
      <xdr:nvPicPr>
        <xdr:cNvPr id="82" name="图片 68" descr=" "/>
        <xdr:cNvPicPr/>
      </xdr:nvPicPr>
      <xdr:blipFill>
        <a:blip r:embed="rId157"/>
        <a:srcRect/>
        <a:stretch>
          <a:fillRect/>
        </a:stretch>
      </xdr:blipFill>
      <xdr:spPr>
        <a:xfrm>
          <a:off x="8778240" y="124598430"/>
          <a:ext cx="1076960" cy="280670"/>
        </a:xfrm>
        <a:prstGeom prst="rect">
          <a:avLst/>
        </a:prstGeom>
        <a:noFill/>
        <a:ln>
          <a:noFill/>
        </a:ln>
        <a:effectLst/>
      </xdr:spPr>
    </xdr:pic>
    <xdr:clientData/>
  </xdr:twoCellAnchor>
  <xdr:twoCellAnchor>
    <xdr:from>
      <xdr:col>5</xdr:col>
      <xdr:colOff>121223</xdr:colOff>
      <xdr:row>368</xdr:row>
      <xdr:rowOff>47029</xdr:rowOff>
    </xdr:from>
    <xdr:to>
      <xdr:col>5</xdr:col>
      <xdr:colOff>910910</xdr:colOff>
      <xdr:row>368</xdr:row>
      <xdr:rowOff>924917</xdr:rowOff>
    </xdr:to>
    <xdr:pic>
      <xdr:nvPicPr>
        <xdr:cNvPr id="83" name="图片 69" descr="conew_微信图片_20190304150348"/>
        <xdr:cNvPicPr/>
      </xdr:nvPicPr>
      <xdr:blipFill>
        <a:blip r:embed="rId158"/>
        <a:srcRect/>
        <a:stretch>
          <a:fillRect/>
        </a:stretch>
      </xdr:blipFill>
      <xdr:spPr>
        <a:xfrm>
          <a:off x="8750300" y="124926090"/>
          <a:ext cx="789940" cy="334010"/>
        </a:xfrm>
        <a:prstGeom prst="rect">
          <a:avLst/>
        </a:prstGeom>
        <a:noFill/>
        <a:ln>
          <a:noFill/>
        </a:ln>
        <a:effectLst/>
      </xdr:spPr>
    </xdr:pic>
    <xdr:clientData/>
  </xdr:twoCellAnchor>
  <xdr:twoCellAnchor>
    <xdr:from>
      <xdr:col>5</xdr:col>
      <xdr:colOff>202616</xdr:colOff>
      <xdr:row>369</xdr:row>
      <xdr:rowOff>101500</xdr:rowOff>
    </xdr:from>
    <xdr:to>
      <xdr:col>5</xdr:col>
      <xdr:colOff>1094477</xdr:colOff>
      <xdr:row>369</xdr:row>
      <xdr:rowOff>723602</xdr:rowOff>
    </xdr:to>
    <xdr:pic>
      <xdr:nvPicPr>
        <xdr:cNvPr id="84" name="图片 70" descr="侧压紧大"/>
        <xdr:cNvPicPr/>
      </xdr:nvPicPr>
      <xdr:blipFill>
        <a:blip r:embed="rId159"/>
        <a:srcRect/>
        <a:stretch>
          <a:fillRect/>
        </a:stretch>
      </xdr:blipFill>
      <xdr:spPr>
        <a:xfrm>
          <a:off x="8832215" y="125361065"/>
          <a:ext cx="891540" cy="280035"/>
        </a:xfrm>
        <a:prstGeom prst="rect">
          <a:avLst/>
        </a:prstGeom>
        <a:noFill/>
        <a:ln>
          <a:noFill/>
        </a:ln>
        <a:effectLst/>
      </xdr:spPr>
    </xdr:pic>
    <xdr:clientData/>
  </xdr:twoCellAnchor>
  <xdr:twoCellAnchor>
    <xdr:from>
      <xdr:col>5</xdr:col>
      <xdr:colOff>83124</xdr:colOff>
      <xdr:row>370</xdr:row>
      <xdr:rowOff>100707</xdr:rowOff>
    </xdr:from>
    <xdr:to>
      <xdr:col>5</xdr:col>
      <xdr:colOff>999230</xdr:colOff>
      <xdr:row>370</xdr:row>
      <xdr:rowOff>647402</xdr:rowOff>
    </xdr:to>
    <xdr:pic>
      <xdr:nvPicPr>
        <xdr:cNvPr id="87" name="图片 71" descr=" "/>
        <xdr:cNvPicPr/>
      </xdr:nvPicPr>
      <xdr:blipFill>
        <a:blip r:embed="rId160"/>
        <a:srcRect/>
        <a:stretch>
          <a:fillRect/>
        </a:stretch>
      </xdr:blipFill>
      <xdr:spPr>
        <a:xfrm>
          <a:off x="8712200" y="125741430"/>
          <a:ext cx="916305" cy="280670"/>
        </a:xfrm>
        <a:prstGeom prst="rect">
          <a:avLst/>
        </a:prstGeom>
        <a:noFill/>
        <a:ln>
          <a:noFill/>
        </a:ln>
        <a:effectLst/>
      </xdr:spPr>
    </xdr:pic>
    <xdr:clientData/>
  </xdr:twoCellAnchor>
  <xdr:twoCellAnchor>
    <xdr:from>
      <xdr:col>5</xdr:col>
      <xdr:colOff>17317</xdr:colOff>
      <xdr:row>371</xdr:row>
      <xdr:rowOff>85725</xdr:rowOff>
    </xdr:from>
    <xdr:to>
      <xdr:col>6</xdr:col>
      <xdr:colOff>5016</xdr:colOff>
      <xdr:row>371</xdr:row>
      <xdr:rowOff>810815</xdr:rowOff>
    </xdr:to>
    <xdr:pic>
      <xdr:nvPicPr>
        <xdr:cNvPr id="88" name="图片 72" descr=" "/>
        <xdr:cNvPicPr/>
      </xdr:nvPicPr>
      <xdr:blipFill>
        <a:blip r:embed="rId161"/>
        <a:srcRect/>
        <a:stretch>
          <a:fillRect/>
        </a:stretch>
      </xdr:blipFill>
      <xdr:spPr>
        <a:xfrm>
          <a:off x="8646795" y="126107825"/>
          <a:ext cx="1411605" cy="295275"/>
        </a:xfrm>
        <a:prstGeom prst="rect">
          <a:avLst/>
        </a:prstGeom>
        <a:noFill/>
        <a:ln>
          <a:noFill/>
        </a:ln>
        <a:effectLst/>
      </xdr:spPr>
    </xdr:pic>
    <xdr:clientData/>
  </xdr:twoCellAnchor>
  <xdr:twoCellAnchor>
    <xdr:from>
      <xdr:col>5</xdr:col>
      <xdr:colOff>207812</xdr:colOff>
      <xdr:row>372</xdr:row>
      <xdr:rowOff>86221</xdr:rowOff>
    </xdr:from>
    <xdr:to>
      <xdr:col>5</xdr:col>
      <xdr:colOff>1094477</xdr:colOff>
      <xdr:row>372</xdr:row>
      <xdr:rowOff>748555</xdr:rowOff>
    </xdr:to>
    <xdr:pic>
      <xdr:nvPicPr>
        <xdr:cNvPr id="95" name="图片 73" descr="新款外开门器"/>
        <xdr:cNvPicPr/>
      </xdr:nvPicPr>
      <xdr:blipFill>
        <a:blip r:embed="rId162"/>
        <a:srcRect/>
        <a:stretch>
          <a:fillRect/>
        </a:stretch>
      </xdr:blipFill>
      <xdr:spPr>
        <a:xfrm rot="16200000">
          <a:off x="9133205" y="126192915"/>
          <a:ext cx="294640" cy="887095"/>
        </a:xfrm>
        <a:prstGeom prst="rect">
          <a:avLst/>
        </a:prstGeom>
        <a:noFill/>
        <a:ln>
          <a:noFill/>
        </a:ln>
        <a:effectLst/>
      </xdr:spPr>
    </xdr:pic>
    <xdr:clientData/>
  </xdr:twoCellAnchor>
  <xdr:twoCellAnchor>
    <xdr:from>
      <xdr:col>5</xdr:col>
      <xdr:colOff>214739</xdr:colOff>
      <xdr:row>373</xdr:row>
      <xdr:rowOff>10715</xdr:rowOff>
    </xdr:from>
    <xdr:to>
      <xdr:col>5</xdr:col>
      <xdr:colOff>995766</xdr:colOff>
      <xdr:row>373</xdr:row>
      <xdr:rowOff>875109</xdr:rowOff>
    </xdr:to>
    <xdr:pic>
      <xdr:nvPicPr>
        <xdr:cNvPr id="102" name="图片 74" descr="德国外开门器"/>
        <xdr:cNvPicPr/>
      </xdr:nvPicPr>
      <xdr:blipFill>
        <a:blip r:embed="rId163"/>
        <a:srcRect/>
        <a:stretch>
          <a:fillRect/>
        </a:stretch>
      </xdr:blipFill>
      <xdr:spPr>
        <a:xfrm>
          <a:off x="8844280" y="126794260"/>
          <a:ext cx="781050" cy="370840"/>
        </a:xfrm>
        <a:prstGeom prst="rect">
          <a:avLst/>
        </a:prstGeom>
        <a:noFill/>
        <a:ln>
          <a:noFill/>
        </a:ln>
        <a:effectLst/>
      </xdr:spPr>
    </xdr:pic>
    <xdr:clientData/>
  </xdr:twoCellAnchor>
  <xdr:twoCellAnchor>
    <xdr:from>
      <xdr:col>5</xdr:col>
      <xdr:colOff>148932</xdr:colOff>
      <xdr:row>374</xdr:row>
      <xdr:rowOff>164703</xdr:rowOff>
    </xdr:from>
    <xdr:to>
      <xdr:col>5</xdr:col>
      <xdr:colOff>1006157</xdr:colOff>
      <xdr:row>374</xdr:row>
      <xdr:rowOff>823515</xdr:rowOff>
    </xdr:to>
    <xdr:pic>
      <xdr:nvPicPr>
        <xdr:cNvPr id="103" name="图片 75" descr=" "/>
        <xdr:cNvPicPr/>
      </xdr:nvPicPr>
      <xdr:blipFill>
        <a:blip r:embed="rId164"/>
        <a:srcRect/>
        <a:stretch>
          <a:fillRect/>
        </a:stretch>
      </xdr:blipFill>
      <xdr:spPr>
        <a:xfrm>
          <a:off x="8778240" y="127329565"/>
          <a:ext cx="857250" cy="216535"/>
        </a:xfrm>
        <a:prstGeom prst="rect">
          <a:avLst/>
        </a:prstGeom>
        <a:noFill/>
        <a:ln>
          <a:noFill/>
        </a:ln>
        <a:effectLst/>
      </xdr:spPr>
    </xdr:pic>
    <xdr:clientData/>
  </xdr:twoCellAnchor>
  <xdr:twoCellAnchor>
    <xdr:from>
      <xdr:col>4</xdr:col>
      <xdr:colOff>1058728</xdr:colOff>
      <xdr:row>381</xdr:row>
      <xdr:rowOff>177105</xdr:rowOff>
    </xdr:from>
    <xdr:to>
      <xdr:col>6</xdr:col>
      <xdr:colOff>295987</xdr:colOff>
      <xdr:row>384</xdr:row>
      <xdr:rowOff>126503</xdr:rowOff>
    </xdr:to>
    <xdr:pic>
      <xdr:nvPicPr>
        <xdr:cNvPr id="175" name="图片 76" descr=" "/>
        <xdr:cNvPicPr/>
      </xdr:nvPicPr>
      <xdr:blipFill>
        <a:blip r:embed="rId165"/>
        <a:srcRect/>
        <a:stretch>
          <a:fillRect/>
        </a:stretch>
      </xdr:blipFill>
      <xdr:spPr>
        <a:xfrm>
          <a:off x="8263255" y="130008630"/>
          <a:ext cx="2086610" cy="1092835"/>
        </a:xfrm>
        <a:prstGeom prst="rect">
          <a:avLst/>
        </a:prstGeom>
        <a:noFill/>
        <a:ln>
          <a:noFill/>
        </a:ln>
        <a:effectLst/>
      </xdr:spPr>
    </xdr:pic>
    <xdr:clientData/>
  </xdr:twoCellAnchor>
  <xdr:twoCellAnchor>
    <xdr:from>
      <xdr:col>5</xdr:col>
      <xdr:colOff>193958</xdr:colOff>
      <xdr:row>385</xdr:row>
      <xdr:rowOff>163710</xdr:rowOff>
    </xdr:from>
    <xdr:to>
      <xdr:col>6</xdr:col>
      <xdr:colOff>143813</xdr:colOff>
      <xdr:row>389</xdr:row>
      <xdr:rowOff>177105</xdr:rowOff>
    </xdr:to>
    <xdr:pic>
      <xdr:nvPicPr>
        <xdr:cNvPr id="176" name="图片 77" descr=" "/>
        <xdr:cNvPicPr/>
      </xdr:nvPicPr>
      <xdr:blipFill>
        <a:blip r:embed="rId166"/>
        <a:srcRect/>
        <a:stretch>
          <a:fillRect/>
        </a:stretch>
      </xdr:blipFill>
      <xdr:spPr>
        <a:xfrm>
          <a:off x="8823325" y="131519295"/>
          <a:ext cx="1374140" cy="1537335"/>
        </a:xfrm>
        <a:prstGeom prst="rect">
          <a:avLst/>
        </a:prstGeom>
        <a:noFill/>
        <a:ln>
          <a:noFill/>
        </a:ln>
        <a:effectLst/>
      </xdr:spPr>
    </xdr:pic>
    <xdr:clientData/>
  </xdr:twoCellAnchor>
  <xdr:twoCellAnchor>
    <xdr:from>
      <xdr:col>5</xdr:col>
      <xdr:colOff>171445</xdr:colOff>
      <xdr:row>391</xdr:row>
      <xdr:rowOff>11162</xdr:rowOff>
    </xdr:from>
    <xdr:to>
      <xdr:col>5</xdr:col>
      <xdr:colOff>826053</xdr:colOff>
      <xdr:row>391</xdr:row>
      <xdr:rowOff>799951</xdr:rowOff>
    </xdr:to>
    <xdr:pic>
      <xdr:nvPicPr>
        <xdr:cNvPr id="177" name="图片 78" descr=" "/>
        <xdr:cNvPicPr/>
      </xdr:nvPicPr>
      <xdr:blipFill>
        <a:blip r:embed="rId167"/>
        <a:srcRect/>
        <a:stretch>
          <a:fillRect/>
        </a:stretch>
      </xdr:blipFill>
      <xdr:spPr>
        <a:xfrm>
          <a:off x="8800465" y="133652895"/>
          <a:ext cx="654685" cy="370205"/>
        </a:xfrm>
        <a:prstGeom prst="rect">
          <a:avLst/>
        </a:prstGeom>
        <a:noFill/>
        <a:ln>
          <a:noFill/>
        </a:ln>
        <a:effectLst/>
      </xdr:spPr>
    </xdr:pic>
    <xdr:clientData/>
  </xdr:twoCellAnchor>
  <xdr:twoCellAnchor>
    <xdr:from>
      <xdr:col>5</xdr:col>
      <xdr:colOff>355012</xdr:colOff>
      <xdr:row>391</xdr:row>
      <xdr:rowOff>926455</xdr:rowOff>
    </xdr:from>
    <xdr:to>
      <xdr:col>5</xdr:col>
      <xdr:colOff>973253</xdr:colOff>
      <xdr:row>393</xdr:row>
      <xdr:rowOff>126503</xdr:rowOff>
    </xdr:to>
    <xdr:pic>
      <xdr:nvPicPr>
        <xdr:cNvPr id="178" name="图片 79" descr=" "/>
        <xdr:cNvPicPr/>
      </xdr:nvPicPr>
      <xdr:blipFill>
        <a:blip r:embed="rId168"/>
        <a:srcRect/>
        <a:stretch>
          <a:fillRect/>
        </a:stretch>
      </xdr:blipFill>
      <xdr:spPr>
        <a:xfrm>
          <a:off x="8984615" y="134023100"/>
          <a:ext cx="617855" cy="507365"/>
        </a:xfrm>
        <a:prstGeom prst="rect">
          <a:avLst/>
        </a:prstGeom>
        <a:noFill/>
        <a:ln>
          <a:noFill/>
        </a:ln>
        <a:effectLst/>
      </xdr:spPr>
    </xdr:pic>
    <xdr:clientData/>
  </xdr:twoCellAnchor>
  <xdr:twoCellAnchor>
    <xdr:from>
      <xdr:col>5</xdr:col>
      <xdr:colOff>306523</xdr:colOff>
      <xdr:row>396</xdr:row>
      <xdr:rowOff>100707</xdr:rowOff>
    </xdr:from>
    <xdr:to>
      <xdr:col>6</xdr:col>
      <xdr:colOff>117057</xdr:colOff>
      <xdr:row>396</xdr:row>
      <xdr:rowOff>784820</xdr:rowOff>
    </xdr:to>
    <xdr:pic>
      <xdr:nvPicPr>
        <xdr:cNvPr id="179" name="图片 80" descr=" "/>
        <xdr:cNvPicPr/>
      </xdr:nvPicPr>
      <xdr:blipFill>
        <a:blip r:embed="rId169"/>
        <a:srcRect/>
        <a:stretch>
          <a:fillRect/>
        </a:stretch>
      </xdr:blipFill>
      <xdr:spPr>
        <a:xfrm>
          <a:off x="8935720" y="135647430"/>
          <a:ext cx="1235075" cy="280670"/>
        </a:xfrm>
        <a:prstGeom prst="rect">
          <a:avLst/>
        </a:prstGeom>
        <a:noFill/>
        <a:ln>
          <a:noFill/>
        </a:ln>
        <a:effectLst/>
      </xdr:spPr>
    </xdr:pic>
    <xdr:clientData/>
  </xdr:twoCellAnchor>
  <xdr:twoCellAnchor>
    <xdr:from>
      <xdr:col>4</xdr:col>
      <xdr:colOff>987502</xdr:colOff>
      <xdr:row>396</xdr:row>
      <xdr:rowOff>875109</xdr:rowOff>
    </xdr:from>
    <xdr:to>
      <xdr:col>6</xdr:col>
      <xdr:colOff>160535</xdr:colOff>
      <xdr:row>401</xdr:row>
      <xdr:rowOff>113853</xdr:rowOff>
    </xdr:to>
    <xdr:pic>
      <xdr:nvPicPr>
        <xdr:cNvPr id="180" name="图片 81" descr=" "/>
        <xdr:cNvPicPr/>
      </xdr:nvPicPr>
      <xdr:blipFill>
        <a:blip r:embed="rId170"/>
        <a:srcRect/>
        <a:stretch>
          <a:fillRect/>
        </a:stretch>
      </xdr:blipFill>
      <xdr:spPr>
        <a:xfrm>
          <a:off x="8192135" y="135928100"/>
          <a:ext cx="2021840" cy="1637665"/>
        </a:xfrm>
        <a:prstGeom prst="rect">
          <a:avLst/>
        </a:prstGeom>
        <a:noFill/>
        <a:ln>
          <a:noFill/>
        </a:ln>
        <a:effectLst/>
      </xdr:spPr>
    </xdr:pic>
    <xdr:clientData/>
  </xdr:twoCellAnchor>
  <xdr:twoCellAnchor>
    <xdr:from>
      <xdr:col>5</xdr:col>
      <xdr:colOff>136809</xdr:colOff>
      <xdr:row>402</xdr:row>
      <xdr:rowOff>37951</xdr:rowOff>
    </xdr:from>
    <xdr:to>
      <xdr:col>6</xdr:col>
      <xdr:colOff>204013</xdr:colOff>
      <xdr:row>406</xdr:row>
      <xdr:rowOff>75902</xdr:rowOff>
    </xdr:to>
    <xdr:pic>
      <xdr:nvPicPr>
        <xdr:cNvPr id="181" name="图片 130" descr="轻型门配件带外开门器"/>
        <xdr:cNvPicPr/>
      </xdr:nvPicPr>
      <xdr:blipFill>
        <a:blip r:embed="rId171"/>
        <a:srcRect/>
        <a:stretch>
          <a:fillRect/>
        </a:stretch>
      </xdr:blipFill>
      <xdr:spPr>
        <a:xfrm>
          <a:off x="8766175" y="137870565"/>
          <a:ext cx="1491615" cy="1562100"/>
        </a:xfrm>
        <a:prstGeom prst="rect">
          <a:avLst/>
        </a:prstGeom>
        <a:noFill/>
        <a:ln>
          <a:noFill/>
        </a:ln>
        <a:effectLst/>
      </xdr:spPr>
    </xdr:pic>
    <xdr:clientData/>
  </xdr:twoCellAnchor>
  <xdr:twoCellAnchor>
    <xdr:from>
      <xdr:col>5</xdr:col>
      <xdr:colOff>128150</xdr:colOff>
      <xdr:row>407</xdr:row>
      <xdr:rowOff>138906</xdr:rowOff>
    </xdr:from>
    <xdr:to>
      <xdr:col>5</xdr:col>
      <xdr:colOff>1607081</xdr:colOff>
      <xdr:row>409</xdr:row>
      <xdr:rowOff>139551</xdr:rowOff>
    </xdr:to>
    <xdr:pic>
      <xdr:nvPicPr>
        <xdr:cNvPr id="182" name="图片 82" descr=" "/>
        <xdr:cNvPicPr/>
      </xdr:nvPicPr>
      <xdr:blipFill>
        <a:blip r:embed="rId172"/>
        <a:srcRect/>
        <a:stretch>
          <a:fillRect/>
        </a:stretch>
      </xdr:blipFill>
      <xdr:spPr>
        <a:xfrm>
          <a:off x="8757285" y="139876530"/>
          <a:ext cx="1296670" cy="762635"/>
        </a:xfrm>
        <a:prstGeom prst="rect">
          <a:avLst/>
        </a:prstGeom>
        <a:noFill/>
        <a:ln>
          <a:noFill/>
        </a:ln>
        <a:effectLst/>
      </xdr:spPr>
    </xdr:pic>
    <xdr:clientData/>
  </xdr:twoCellAnchor>
  <xdr:twoCellAnchor>
    <xdr:from>
      <xdr:col>5</xdr:col>
      <xdr:colOff>88320</xdr:colOff>
      <xdr:row>410</xdr:row>
      <xdr:rowOff>86022</xdr:rowOff>
    </xdr:from>
    <xdr:to>
      <xdr:col>5</xdr:col>
      <xdr:colOff>1593227</xdr:colOff>
      <xdr:row>410</xdr:row>
      <xdr:rowOff>1204317</xdr:rowOff>
    </xdr:to>
    <xdr:pic>
      <xdr:nvPicPr>
        <xdr:cNvPr id="183" name="图片 83" descr=" "/>
        <xdr:cNvPicPr/>
      </xdr:nvPicPr>
      <xdr:blipFill>
        <a:blip r:embed="rId173"/>
        <a:srcRect/>
        <a:stretch>
          <a:fillRect/>
        </a:stretch>
      </xdr:blipFill>
      <xdr:spPr>
        <a:xfrm>
          <a:off x="8717915" y="140966825"/>
          <a:ext cx="1336040" cy="295275"/>
        </a:xfrm>
        <a:prstGeom prst="rect">
          <a:avLst/>
        </a:prstGeom>
        <a:noFill/>
        <a:ln>
          <a:noFill/>
        </a:ln>
        <a:effectLst/>
      </xdr:spPr>
    </xdr:pic>
    <xdr:clientData/>
  </xdr:twoCellAnchor>
  <xdr:twoCellAnchor>
    <xdr:from>
      <xdr:col>5</xdr:col>
      <xdr:colOff>167981</xdr:colOff>
      <xdr:row>411</xdr:row>
      <xdr:rowOff>100409</xdr:rowOff>
    </xdr:from>
    <xdr:to>
      <xdr:col>5</xdr:col>
      <xdr:colOff>1612276</xdr:colOff>
      <xdr:row>411</xdr:row>
      <xdr:rowOff>1040606</xdr:rowOff>
    </xdr:to>
    <xdr:pic>
      <xdr:nvPicPr>
        <xdr:cNvPr id="184" name="图片 84" descr=" "/>
        <xdr:cNvPicPr/>
      </xdr:nvPicPr>
      <xdr:blipFill>
        <a:blip r:embed="rId174"/>
        <a:srcRect/>
        <a:stretch>
          <a:fillRect/>
        </a:stretch>
      </xdr:blipFill>
      <xdr:spPr>
        <a:xfrm>
          <a:off x="8797290" y="141362430"/>
          <a:ext cx="1256665" cy="280670"/>
        </a:xfrm>
        <a:prstGeom prst="rect">
          <a:avLst/>
        </a:prstGeom>
        <a:noFill/>
        <a:ln>
          <a:noFill/>
        </a:ln>
        <a:effectLst/>
      </xdr:spPr>
    </xdr:pic>
    <xdr:clientData/>
  </xdr:twoCellAnchor>
  <xdr:twoCellAnchor>
    <xdr:from>
      <xdr:col>5</xdr:col>
      <xdr:colOff>104775</xdr:colOff>
      <xdr:row>412</xdr:row>
      <xdr:rowOff>53340</xdr:rowOff>
    </xdr:from>
    <xdr:to>
      <xdr:col>5</xdr:col>
      <xdr:colOff>1157605</xdr:colOff>
      <xdr:row>412</xdr:row>
      <xdr:rowOff>883920</xdr:rowOff>
    </xdr:to>
    <xdr:pic>
      <xdr:nvPicPr>
        <xdr:cNvPr id="185" name="图片 85" descr=" "/>
        <xdr:cNvPicPr/>
      </xdr:nvPicPr>
      <xdr:blipFill>
        <a:blip r:embed="rId101"/>
        <a:srcRect/>
        <a:stretch>
          <a:fillRect/>
        </a:stretch>
      </xdr:blipFill>
      <xdr:spPr>
        <a:xfrm>
          <a:off x="8734425" y="141696440"/>
          <a:ext cx="1052830" cy="327660"/>
        </a:xfrm>
        <a:prstGeom prst="rect">
          <a:avLst/>
        </a:prstGeom>
        <a:noFill/>
        <a:ln>
          <a:noFill/>
        </a:ln>
        <a:effectLst/>
      </xdr:spPr>
    </xdr:pic>
    <xdr:clientData/>
  </xdr:twoCellAnchor>
  <xdr:twoCellAnchor>
    <xdr:from>
      <xdr:col>5</xdr:col>
      <xdr:colOff>290195</xdr:colOff>
      <xdr:row>412</xdr:row>
      <xdr:rowOff>950595</xdr:rowOff>
    </xdr:from>
    <xdr:to>
      <xdr:col>5</xdr:col>
      <xdr:colOff>1393825</xdr:colOff>
      <xdr:row>414</xdr:row>
      <xdr:rowOff>9525</xdr:rowOff>
    </xdr:to>
    <xdr:pic>
      <xdr:nvPicPr>
        <xdr:cNvPr id="186" name="Picture 97" descr="自由门合页上下周"/>
        <xdr:cNvPicPr/>
      </xdr:nvPicPr>
      <xdr:blipFill>
        <a:blip r:embed="rId175"/>
        <a:srcRect/>
        <a:stretch>
          <a:fillRect/>
        </a:stretch>
      </xdr:blipFill>
      <xdr:spPr>
        <a:xfrm>
          <a:off x="8919845" y="142024100"/>
          <a:ext cx="1103630" cy="390525"/>
        </a:xfrm>
        <a:prstGeom prst="rect">
          <a:avLst/>
        </a:prstGeom>
        <a:noFill/>
        <a:ln>
          <a:noFill/>
        </a:ln>
        <a:effectLst/>
      </xdr:spPr>
    </xdr:pic>
    <xdr:clientData/>
  </xdr:twoCellAnchor>
  <xdr:twoCellAnchor>
    <xdr:from>
      <xdr:col>5</xdr:col>
      <xdr:colOff>590533</xdr:colOff>
      <xdr:row>414</xdr:row>
      <xdr:rowOff>160734</xdr:rowOff>
    </xdr:from>
    <xdr:to>
      <xdr:col>5</xdr:col>
      <xdr:colOff>1449490</xdr:colOff>
      <xdr:row>414</xdr:row>
      <xdr:rowOff>1026914</xdr:rowOff>
    </xdr:to>
    <xdr:pic>
      <xdr:nvPicPr>
        <xdr:cNvPr id="187" name="Picture 98" descr="电控"/>
        <xdr:cNvPicPr/>
      </xdr:nvPicPr>
      <xdr:blipFill>
        <a:blip r:embed="rId176"/>
        <a:srcRect/>
        <a:stretch>
          <a:fillRect/>
        </a:stretch>
      </xdr:blipFill>
      <xdr:spPr>
        <a:xfrm>
          <a:off x="9219565" y="142565755"/>
          <a:ext cx="834390" cy="220345"/>
        </a:xfrm>
        <a:prstGeom prst="rect">
          <a:avLst/>
        </a:prstGeom>
        <a:noFill/>
        <a:ln>
          <a:noFill/>
        </a:ln>
        <a:effectLst/>
      </xdr:spPr>
    </xdr:pic>
    <xdr:clientData/>
  </xdr:twoCellAnchor>
  <xdr:twoCellAnchor>
    <xdr:from>
      <xdr:col>5</xdr:col>
      <xdr:colOff>439869</xdr:colOff>
      <xdr:row>415</xdr:row>
      <xdr:rowOff>22572</xdr:rowOff>
    </xdr:from>
    <xdr:to>
      <xdr:col>5</xdr:col>
      <xdr:colOff>1494516</xdr:colOff>
      <xdr:row>415</xdr:row>
      <xdr:rowOff>773906</xdr:rowOff>
    </xdr:to>
    <xdr:pic>
      <xdr:nvPicPr>
        <xdr:cNvPr id="188" name="Picture 99" descr="锌合金防爆合页"/>
        <xdr:cNvPicPr/>
      </xdr:nvPicPr>
      <xdr:blipFill>
        <a:blip r:embed="rId177"/>
        <a:srcRect/>
        <a:stretch>
          <a:fillRect/>
        </a:stretch>
      </xdr:blipFill>
      <xdr:spPr>
        <a:xfrm>
          <a:off x="9069070" y="142808325"/>
          <a:ext cx="984885" cy="358775"/>
        </a:xfrm>
        <a:prstGeom prst="rect">
          <a:avLst/>
        </a:prstGeom>
        <a:noFill/>
        <a:ln>
          <a:noFill/>
        </a:ln>
        <a:effectLst/>
      </xdr:spPr>
    </xdr:pic>
    <xdr:clientData/>
  </xdr:twoCellAnchor>
  <xdr:twoCellAnchor>
    <xdr:from>
      <xdr:col>5</xdr:col>
      <xdr:colOff>377525</xdr:colOff>
      <xdr:row>416</xdr:row>
      <xdr:rowOff>85725</xdr:rowOff>
    </xdr:from>
    <xdr:to>
      <xdr:col>5</xdr:col>
      <xdr:colOff>1489321</xdr:colOff>
      <xdr:row>416</xdr:row>
      <xdr:rowOff>1038225</xdr:rowOff>
    </xdr:to>
    <xdr:pic>
      <xdr:nvPicPr>
        <xdr:cNvPr id="189" name="Picture 100" descr="不锈钢防爆合页"/>
        <xdr:cNvPicPr/>
      </xdr:nvPicPr>
      <xdr:blipFill>
        <a:blip r:embed="rId178"/>
        <a:srcRect/>
        <a:stretch>
          <a:fillRect/>
        </a:stretch>
      </xdr:blipFill>
      <xdr:spPr>
        <a:xfrm>
          <a:off x="9006840" y="143252825"/>
          <a:ext cx="1047115" cy="295275"/>
        </a:xfrm>
        <a:prstGeom prst="rect">
          <a:avLst/>
        </a:prstGeom>
        <a:noFill/>
        <a:ln>
          <a:noFill/>
        </a:ln>
        <a:effectLst/>
      </xdr:spPr>
    </xdr:pic>
    <xdr:clientData/>
  </xdr:twoCellAnchor>
  <xdr:twoCellAnchor>
    <xdr:from>
      <xdr:col>5</xdr:col>
      <xdr:colOff>375793</xdr:colOff>
      <xdr:row>416</xdr:row>
      <xdr:rowOff>1190625</xdr:rowOff>
    </xdr:from>
    <xdr:to>
      <xdr:col>5</xdr:col>
      <xdr:colOff>1304021</xdr:colOff>
      <xdr:row>417</xdr:row>
      <xdr:rowOff>1053703</xdr:rowOff>
    </xdr:to>
    <xdr:pic>
      <xdr:nvPicPr>
        <xdr:cNvPr id="190" name="Picture 101" descr="集装箱门锁"/>
        <xdr:cNvPicPr/>
      </xdr:nvPicPr>
      <xdr:blipFill>
        <a:blip r:embed="rId179"/>
        <a:srcRect/>
        <a:stretch>
          <a:fillRect/>
        </a:stretch>
      </xdr:blipFill>
      <xdr:spPr>
        <a:xfrm>
          <a:off x="9004935" y="143548100"/>
          <a:ext cx="928370" cy="381000"/>
        </a:xfrm>
        <a:prstGeom prst="rect">
          <a:avLst/>
        </a:prstGeom>
        <a:noFill/>
        <a:ln>
          <a:noFill/>
        </a:ln>
        <a:effectLst/>
      </xdr:spPr>
    </xdr:pic>
    <xdr:clientData/>
  </xdr:twoCellAnchor>
  <xdr:twoCellAnchor>
    <xdr:from>
      <xdr:col>5</xdr:col>
      <xdr:colOff>135077</xdr:colOff>
      <xdr:row>418</xdr:row>
      <xdr:rowOff>214610</xdr:rowOff>
    </xdr:from>
    <xdr:to>
      <xdr:col>5</xdr:col>
      <xdr:colOff>1511834</xdr:colOff>
      <xdr:row>418</xdr:row>
      <xdr:rowOff>1088380</xdr:rowOff>
    </xdr:to>
    <xdr:pic>
      <xdr:nvPicPr>
        <xdr:cNvPr id="191" name="Picture 102" descr="集装箱合页"/>
        <xdr:cNvPicPr/>
      </xdr:nvPicPr>
      <xdr:blipFill>
        <a:blip r:embed="rId180"/>
        <a:srcRect/>
        <a:stretch>
          <a:fillRect/>
        </a:stretch>
      </xdr:blipFill>
      <xdr:spPr>
        <a:xfrm>
          <a:off x="8764270" y="144143095"/>
          <a:ext cx="1289685" cy="167005"/>
        </a:xfrm>
        <a:prstGeom prst="rect">
          <a:avLst/>
        </a:prstGeom>
        <a:noFill/>
        <a:ln>
          <a:noFill/>
        </a:ln>
        <a:effectLst/>
      </xdr:spPr>
    </xdr:pic>
    <xdr:clientData/>
  </xdr:twoCellAnchor>
  <xdr:twoCellAnchor editAs="oneCell">
    <xdr:from>
      <xdr:col>5</xdr:col>
      <xdr:colOff>391795</xdr:colOff>
      <xdr:row>191</xdr:row>
      <xdr:rowOff>33020</xdr:rowOff>
    </xdr:from>
    <xdr:to>
      <xdr:col>5</xdr:col>
      <xdr:colOff>756920</xdr:colOff>
      <xdr:row>191</xdr:row>
      <xdr:rowOff>398780</xdr:rowOff>
    </xdr:to>
    <xdr:pic>
      <xdr:nvPicPr>
        <xdr:cNvPr id="10" name="Picture 9" descr="A-MAX 122 Fan Hook - A-MAX"/>
        <xdr:cNvPicPr>
          <a:picLocks noChangeAspect="1"/>
        </xdr:cNvPicPr>
      </xdr:nvPicPr>
      <xdr:blipFill>
        <a:blip r:embed="rId181" r:link="rId12"/>
        <a:srcRect l="6020" t="19034" r="6821" b="23040"/>
        <a:stretch>
          <a:fillRect/>
        </a:stretch>
      </xdr:blipFill>
      <xdr:spPr>
        <a:xfrm>
          <a:off x="9021445" y="66688970"/>
          <a:ext cx="365125" cy="365760"/>
        </a:xfrm>
        <a:prstGeom prst="rect">
          <a:avLst/>
        </a:prstGeom>
        <a:noFill/>
        <a:ln>
          <a:noFill/>
        </a:ln>
      </xdr:spPr>
    </xdr:pic>
    <xdr:clientData/>
  </xdr:twoCellAnchor>
  <xdr:twoCellAnchor editAs="oneCell">
    <xdr:from>
      <xdr:col>5</xdr:col>
      <xdr:colOff>281940</xdr:colOff>
      <xdr:row>188</xdr:row>
      <xdr:rowOff>85090</xdr:rowOff>
    </xdr:from>
    <xdr:to>
      <xdr:col>5</xdr:col>
      <xdr:colOff>815975</xdr:colOff>
      <xdr:row>190</xdr:row>
      <xdr:rowOff>162560</xdr:rowOff>
    </xdr:to>
    <xdr:pic>
      <xdr:nvPicPr>
        <xdr:cNvPr id="192" name="Picture 191" descr="10 mm Iron GI Wire Rope at 竄ｹ 35/meter in Nashik | ID: 21949189273"/>
        <xdr:cNvPicPr>
          <a:picLocks noChangeAspect="1"/>
        </xdr:cNvPicPr>
      </xdr:nvPicPr>
      <xdr:blipFill>
        <a:blip r:embed="rId182" r:link="rId12"/>
        <a:stretch>
          <a:fillRect/>
        </a:stretch>
      </xdr:blipFill>
      <xdr:spPr>
        <a:xfrm>
          <a:off x="8911590" y="65991740"/>
          <a:ext cx="534035" cy="598170"/>
        </a:xfrm>
        <a:prstGeom prst="rect">
          <a:avLst/>
        </a:prstGeom>
        <a:noFill/>
        <a:ln>
          <a:noFill/>
        </a:ln>
      </xdr:spPr>
    </xdr:pic>
    <xdr:clientData/>
  </xdr:twoCellAnchor>
</xdr:wsDr>
</file>

<file path=xl/drawings/drawing20.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251460</xdr:colOff>
      <xdr:row>35</xdr:row>
      <xdr:rowOff>10795</xdr:rowOff>
    </xdr:from>
    <xdr:to>
      <xdr:col>9</xdr:col>
      <xdr:colOff>1076960</xdr:colOff>
      <xdr:row>41</xdr:row>
      <xdr:rowOff>1270</xdr:rowOff>
    </xdr:to>
    <xdr:pic>
      <xdr:nvPicPr>
        <xdr:cNvPr id="3" name="Picture 2"/>
        <xdr:cNvPicPr>
          <a:picLocks noChangeAspect="1"/>
        </xdr:cNvPicPr>
      </xdr:nvPicPr>
      <xdr:blipFill>
        <a:blip r:embed="rId1"/>
        <a:stretch>
          <a:fillRect/>
        </a:stretch>
      </xdr:blipFill>
      <xdr:spPr>
        <a:xfrm>
          <a:off x="11300460" y="4236720"/>
          <a:ext cx="825500" cy="847725"/>
        </a:xfrm>
        <a:prstGeom prst="rect">
          <a:avLst/>
        </a:prstGeom>
        <a:noFill/>
        <a:ln w="9525">
          <a:noFill/>
        </a:ln>
      </xdr:spPr>
    </xdr:pic>
    <xdr:clientData/>
  </xdr:twoCellAnchor>
  <xdr:twoCellAnchor editAs="oneCell">
    <xdr:from>
      <xdr:col>9</xdr:col>
      <xdr:colOff>0</xdr:colOff>
      <xdr:row>9</xdr:row>
      <xdr:rowOff>166370</xdr:rowOff>
    </xdr:from>
    <xdr:to>
      <xdr:col>9</xdr:col>
      <xdr:colOff>694690</xdr:colOff>
      <xdr:row>17</xdr:row>
      <xdr:rowOff>11430</xdr:rowOff>
    </xdr:to>
    <xdr:pic>
      <xdr:nvPicPr>
        <xdr:cNvPr id="4" name="Picture 3"/>
        <xdr:cNvPicPr>
          <a:picLocks noChangeAspect="1"/>
        </xdr:cNvPicPr>
      </xdr:nvPicPr>
      <xdr:blipFill>
        <a:blip r:embed="rId2"/>
        <a:stretch>
          <a:fillRect/>
        </a:stretch>
      </xdr:blipFill>
      <xdr:spPr>
        <a:xfrm>
          <a:off x="11049000" y="654050"/>
          <a:ext cx="694690" cy="1011555"/>
        </a:xfrm>
        <a:prstGeom prst="rect">
          <a:avLst/>
        </a:prstGeom>
        <a:noFill/>
        <a:ln w="9525">
          <a:noFill/>
        </a:ln>
      </xdr:spPr>
    </xdr:pic>
    <xdr:clientData/>
  </xdr:twoCellAnchor>
  <xdr:twoCellAnchor editAs="oneCell">
    <xdr:from>
      <xdr:col>9</xdr:col>
      <xdr:colOff>27940</xdr:colOff>
      <xdr:row>27</xdr:row>
      <xdr:rowOff>99695</xdr:rowOff>
    </xdr:from>
    <xdr:to>
      <xdr:col>9</xdr:col>
      <xdr:colOff>1121410</xdr:colOff>
      <xdr:row>32</xdr:row>
      <xdr:rowOff>55880</xdr:rowOff>
    </xdr:to>
    <xdr:pic>
      <xdr:nvPicPr>
        <xdr:cNvPr id="5" name="Picture 4"/>
        <xdr:cNvPicPr>
          <a:picLocks noChangeAspect="1"/>
        </xdr:cNvPicPr>
      </xdr:nvPicPr>
      <xdr:blipFill>
        <a:blip r:embed="rId3"/>
        <a:stretch>
          <a:fillRect/>
        </a:stretch>
      </xdr:blipFill>
      <xdr:spPr>
        <a:xfrm>
          <a:off x="11076940" y="3182620"/>
          <a:ext cx="1093470" cy="670560"/>
        </a:xfrm>
        <a:prstGeom prst="rect">
          <a:avLst/>
        </a:prstGeom>
        <a:noFill/>
        <a:ln w="9525">
          <a:noFill/>
        </a:ln>
      </xdr:spPr>
    </xdr:pic>
    <xdr:clientData/>
  </xdr:twoCellAnchor>
  <xdr:twoCellAnchor editAs="oneCell">
    <xdr:from>
      <xdr:col>9</xdr:col>
      <xdr:colOff>211455</xdr:colOff>
      <xdr:row>14</xdr:row>
      <xdr:rowOff>79375</xdr:rowOff>
    </xdr:from>
    <xdr:to>
      <xdr:col>9</xdr:col>
      <xdr:colOff>1085215</xdr:colOff>
      <xdr:row>21</xdr:row>
      <xdr:rowOff>60960</xdr:rowOff>
    </xdr:to>
    <xdr:pic>
      <xdr:nvPicPr>
        <xdr:cNvPr id="6" name="Picture 5"/>
        <xdr:cNvPicPr>
          <a:picLocks noChangeAspect="1"/>
        </xdr:cNvPicPr>
      </xdr:nvPicPr>
      <xdr:blipFill>
        <a:blip r:embed="rId4"/>
        <a:stretch>
          <a:fillRect/>
        </a:stretch>
      </xdr:blipFill>
      <xdr:spPr>
        <a:xfrm>
          <a:off x="11260455" y="1304925"/>
          <a:ext cx="873760" cy="981710"/>
        </a:xfrm>
        <a:prstGeom prst="rect">
          <a:avLst/>
        </a:prstGeom>
        <a:noFill/>
        <a:ln w="9525">
          <a:noFill/>
        </a:ln>
      </xdr:spPr>
    </xdr:pic>
    <xdr:clientData/>
  </xdr:twoCellAnchor>
  <xdr:twoCellAnchor editAs="oneCell">
    <xdr:from>
      <xdr:col>9</xdr:col>
      <xdr:colOff>593725</xdr:colOff>
      <xdr:row>9</xdr:row>
      <xdr:rowOff>134620</xdr:rowOff>
    </xdr:from>
    <xdr:to>
      <xdr:col>9</xdr:col>
      <xdr:colOff>1322070</xdr:colOff>
      <xdr:row>17</xdr:row>
      <xdr:rowOff>29845</xdr:rowOff>
    </xdr:to>
    <xdr:pic>
      <xdr:nvPicPr>
        <xdr:cNvPr id="7" name="Picture 6"/>
        <xdr:cNvPicPr>
          <a:picLocks noChangeAspect="1"/>
        </xdr:cNvPicPr>
      </xdr:nvPicPr>
      <xdr:blipFill>
        <a:blip r:embed="rId5"/>
        <a:stretch>
          <a:fillRect/>
        </a:stretch>
      </xdr:blipFill>
      <xdr:spPr>
        <a:xfrm>
          <a:off x="11642725" y="645795"/>
          <a:ext cx="728345" cy="1038225"/>
        </a:xfrm>
        <a:prstGeom prst="rect">
          <a:avLst/>
        </a:prstGeom>
        <a:noFill/>
        <a:ln w="9525">
          <a:noFill/>
        </a:ln>
      </xdr:spPr>
    </xdr:pic>
    <xdr:clientData/>
  </xdr:twoCellAnchor>
  <xdr:twoCellAnchor editAs="oneCell">
    <xdr:from>
      <xdr:col>9</xdr:col>
      <xdr:colOff>88265</xdr:colOff>
      <xdr:row>18</xdr:row>
      <xdr:rowOff>60325</xdr:rowOff>
    </xdr:from>
    <xdr:to>
      <xdr:col>9</xdr:col>
      <xdr:colOff>1157605</xdr:colOff>
      <xdr:row>26</xdr:row>
      <xdr:rowOff>71120</xdr:rowOff>
    </xdr:to>
    <xdr:pic>
      <xdr:nvPicPr>
        <xdr:cNvPr id="8" name="Picture 7"/>
        <xdr:cNvPicPr>
          <a:picLocks noChangeAspect="1"/>
        </xdr:cNvPicPr>
      </xdr:nvPicPr>
      <xdr:blipFill>
        <a:blip r:embed="rId6"/>
        <a:stretch>
          <a:fillRect/>
        </a:stretch>
      </xdr:blipFill>
      <xdr:spPr>
        <a:xfrm>
          <a:off x="11137265" y="1857375"/>
          <a:ext cx="1069340" cy="1153795"/>
        </a:xfrm>
        <a:prstGeom prst="rect">
          <a:avLst/>
        </a:prstGeom>
        <a:noFill/>
        <a:ln w="9525">
          <a:noFill/>
        </a:ln>
      </xdr:spPr>
    </xdr:pic>
    <xdr:clientData/>
  </xdr:twoCellAnchor>
  <xdr:twoCellAnchor>
    <xdr:from>
      <xdr:col>6</xdr:col>
      <xdr:colOff>120650</xdr:colOff>
      <xdr:row>112</xdr:row>
      <xdr:rowOff>75565</xdr:rowOff>
    </xdr:from>
    <xdr:to>
      <xdr:col>6</xdr:col>
      <xdr:colOff>1134745</xdr:colOff>
      <xdr:row>117</xdr:row>
      <xdr:rowOff>21590</xdr:rowOff>
    </xdr:to>
    <xdr:pic>
      <xdr:nvPicPr>
        <xdr:cNvPr id="9" name="Picture 3" descr="Reach-In Refrigerator &amp; Freezer Shelves at WebstaurantStore"/>
        <xdr:cNvPicPr/>
      </xdr:nvPicPr>
      <xdr:blipFill>
        <a:blip r:embed="rId7"/>
        <a:srcRect/>
        <a:stretch>
          <a:fillRect/>
        </a:stretch>
      </xdr:blipFill>
      <xdr:spPr>
        <a:xfrm>
          <a:off x="8117840" y="16268065"/>
          <a:ext cx="1014095" cy="660400"/>
        </a:xfrm>
        <a:prstGeom prst="rect">
          <a:avLst/>
        </a:prstGeom>
        <a:noFill/>
        <a:ln>
          <a:noFill/>
        </a:ln>
        <a:effectLst/>
      </xdr:spPr>
    </xdr:pic>
    <xdr:clientData/>
  </xdr:twoCellAnchor>
  <xdr:twoCellAnchor>
    <xdr:from>
      <xdr:col>6</xdr:col>
      <xdr:colOff>149860</xdr:colOff>
      <xdr:row>117</xdr:row>
      <xdr:rowOff>231775</xdr:rowOff>
    </xdr:from>
    <xdr:to>
      <xdr:col>6</xdr:col>
      <xdr:colOff>1100455</xdr:colOff>
      <xdr:row>123</xdr:row>
      <xdr:rowOff>90805</xdr:rowOff>
    </xdr:to>
    <xdr:pic>
      <xdr:nvPicPr>
        <xdr:cNvPr id="10" name="Picture 9" descr="CPW-0511E11A SANDEN SHOWCASE CHILLER DOOR RUBBER DOOR GASKET FRIDGE &amp;  FREEZER SPARE PARTS Johor Bahru ("/>
        <xdr:cNvPicPr/>
      </xdr:nvPicPr>
      <xdr:blipFill>
        <a:blip r:embed="rId8"/>
        <a:srcRect l="19401" t="7276" r="19888" b="14817"/>
        <a:stretch>
          <a:fillRect/>
        </a:stretch>
      </xdr:blipFill>
      <xdr:spPr>
        <a:xfrm>
          <a:off x="8147050" y="17138650"/>
          <a:ext cx="950595" cy="859155"/>
        </a:xfrm>
        <a:prstGeom prst="rect">
          <a:avLst/>
        </a:prstGeom>
        <a:noFill/>
        <a:ln w="9525" cap="flat" cmpd="sng">
          <a:noFill/>
          <a:prstDash val="solid"/>
          <a:miter/>
        </a:ln>
        <a:effectLst/>
      </xdr:spPr>
    </xdr:pic>
    <xdr:clientData/>
  </xdr:twoCellAnchor>
  <xdr:twoCellAnchor editAs="oneCell">
    <xdr:from>
      <xdr:col>6</xdr:col>
      <xdr:colOff>274320</xdr:colOff>
      <xdr:row>194</xdr:row>
      <xdr:rowOff>57785</xdr:rowOff>
    </xdr:from>
    <xdr:to>
      <xdr:col>6</xdr:col>
      <xdr:colOff>794385</xdr:colOff>
      <xdr:row>197</xdr:row>
      <xdr:rowOff>107950</xdr:rowOff>
    </xdr:to>
    <xdr:pic>
      <xdr:nvPicPr>
        <xdr:cNvPr id="12" name="Picture 11"/>
        <xdr:cNvPicPr>
          <a:picLocks noChangeAspect="1"/>
        </xdr:cNvPicPr>
      </xdr:nvPicPr>
      <xdr:blipFill>
        <a:blip r:embed="rId9"/>
        <a:stretch>
          <a:fillRect/>
        </a:stretch>
      </xdr:blipFill>
      <xdr:spPr>
        <a:xfrm>
          <a:off x="8271510" y="36249610"/>
          <a:ext cx="520065" cy="478790"/>
        </a:xfrm>
        <a:prstGeom prst="rect">
          <a:avLst/>
        </a:prstGeom>
        <a:noFill/>
        <a:ln w="9525">
          <a:noFill/>
        </a:ln>
      </xdr:spPr>
    </xdr:pic>
    <xdr:clientData/>
  </xdr:twoCellAnchor>
  <xdr:twoCellAnchor editAs="oneCell">
    <xdr:from>
      <xdr:col>6</xdr:col>
      <xdr:colOff>226377</xdr:colOff>
      <xdr:row>168</xdr:row>
      <xdr:rowOff>82867</xdr:rowOff>
    </xdr:from>
    <xdr:to>
      <xdr:col>6</xdr:col>
      <xdr:colOff>1144587</xdr:colOff>
      <xdr:row>172</xdr:row>
      <xdr:rowOff>3492</xdr:rowOff>
    </xdr:to>
    <xdr:pic>
      <xdr:nvPicPr>
        <xdr:cNvPr id="13" name="Picture 12"/>
        <xdr:cNvPicPr>
          <a:picLocks noChangeAspect="1"/>
        </xdr:cNvPicPr>
      </xdr:nvPicPr>
      <xdr:blipFill>
        <a:blip r:embed="rId10"/>
        <a:stretch>
          <a:fillRect/>
        </a:stretch>
      </xdr:blipFill>
      <xdr:spPr>
        <a:xfrm rot="5400000">
          <a:off x="8435975" y="31819215"/>
          <a:ext cx="492125" cy="918210"/>
        </a:xfrm>
        <a:prstGeom prst="rect">
          <a:avLst/>
        </a:prstGeom>
        <a:noFill/>
        <a:ln w="9525">
          <a:noFill/>
        </a:ln>
      </xdr:spPr>
    </xdr:pic>
    <xdr:clientData/>
  </xdr:twoCellAnchor>
  <xdr:twoCellAnchor editAs="oneCell">
    <xdr:from>
      <xdr:col>6</xdr:col>
      <xdr:colOff>253682</xdr:colOff>
      <xdr:row>175</xdr:row>
      <xdr:rowOff>137477</xdr:rowOff>
    </xdr:from>
    <xdr:to>
      <xdr:col>6</xdr:col>
      <xdr:colOff>1032192</xdr:colOff>
      <xdr:row>181</xdr:row>
      <xdr:rowOff>10477</xdr:rowOff>
    </xdr:to>
    <xdr:pic>
      <xdr:nvPicPr>
        <xdr:cNvPr id="14" name="Picture 13"/>
        <xdr:cNvPicPr>
          <a:picLocks noChangeAspect="1"/>
        </xdr:cNvPicPr>
      </xdr:nvPicPr>
      <xdr:blipFill>
        <a:blip r:embed="rId11"/>
        <a:stretch>
          <a:fillRect/>
        </a:stretch>
      </xdr:blipFill>
      <xdr:spPr>
        <a:xfrm rot="5400000">
          <a:off x="8274685" y="33542605"/>
          <a:ext cx="730250" cy="778510"/>
        </a:xfrm>
        <a:prstGeom prst="rect">
          <a:avLst/>
        </a:prstGeom>
        <a:noFill/>
        <a:ln w="9525">
          <a:noFill/>
        </a:ln>
      </xdr:spPr>
    </xdr:pic>
    <xdr:clientData/>
  </xdr:twoCellAnchor>
  <xdr:oneCellAnchor>
    <xdr:from>
      <xdr:col>6</xdr:col>
      <xdr:colOff>377190</xdr:colOff>
      <xdr:row>242</xdr:row>
      <xdr:rowOff>64135</xdr:rowOff>
    </xdr:from>
    <xdr:ext cx="493395" cy="404495"/>
    <xdr:pic>
      <xdr:nvPicPr>
        <xdr:cNvPr id="16" name="image88.jpg"/>
        <xdr:cNvPicPr preferRelativeResize="0"/>
      </xdr:nvPicPr>
      <xdr:blipFill>
        <a:blip r:embed="rId12" cstate="print"/>
        <a:stretch>
          <a:fillRect/>
        </a:stretch>
      </xdr:blipFill>
      <xdr:spPr>
        <a:xfrm>
          <a:off x="8374380" y="46209585"/>
          <a:ext cx="493395" cy="404495"/>
        </a:xfrm>
        <a:prstGeom prst="rect">
          <a:avLst/>
        </a:prstGeom>
        <a:noFill/>
      </xdr:spPr>
    </xdr:pic>
    <xdr:clientData fLocksWithSheet="0"/>
  </xdr:oneCellAnchor>
  <xdr:oneCellAnchor>
    <xdr:from>
      <xdr:col>6</xdr:col>
      <xdr:colOff>365125</xdr:colOff>
      <xdr:row>245</xdr:row>
      <xdr:rowOff>45720</xdr:rowOff>
    </xdr:from>
    <xdr:ext cx="549910" cy="427990"/>
    <xdr:pic>
      <xdr:nvPicPr>
        <xdr:cNvPr id="17" name="image66.jpg"/>
        <xdr:cNvPicPr preferRelativeResize="0"/>
      </xdr:nvPicPr>
      <xdr:blipFill>
        <a:blip r:embed="rId13" cstate="print"/>
        <a:stretch>
          <a:fillRect/>
        </a:stretch>
      </xdr:blipFill>
      <xdr:spPr>
        <a:xfrm>
          <a:off x="8362315" y="47905670"/>
          <a:ext cx="549910" cy="427990"/>
        </a:xfrm>
        <a:prstGeom prst="rect">
          <a:avLst/>
        </a:prstGeom>
        <a:noFill/>
      </xdr:spPr>
    </xdr:pic>
    <xdr:clientData fLocksWithSheet="0"/>
  </xdr:oneCellAnchor>
  <xdr:oneCellAnchor>
    <xdr:from>
      <xdr:col>6</xdr:col>
      <xdr:colOff>258445</xdr:colOff>
      <xdr:row>253</xdr:row>
      <xdr:rowOff>142240</xdr:rowOff>
    </xdr:from>
    <xdr:ext cx="647700" cy="523875"/>
    <xdr:pic>
      <xdr:nvPicPr>
        <xdr:cNvPr id="18" name="image71.jpg"/>
        <xdr:cNvPicPr preferRelativeResize="0"/>
      </xdr:nvPicPr>
      <xdr:blipFill>
        <a:blip r:embed="rId14" cstate="print"/>
        <a:stretch>
          <a:fillRect/>
        </a:stretch>
      </xdr:blipFill>
      <xdr:spPr>
        <a:xfrm>
          <a:off x="8255635" y="50872390"/>
          <a:ext cx="647700" cy="523875"/>
        </a:xfrm>
        <a:prstGeom prst="rect">
          <a:avLst/>
        </a:prstGeom>
        <a:noFill/>
      </xdr:spPr>
    </xdr:pic>
    <xdr:clientData fLocksWithSheet="0"/>
  </xdr:oneCellAnchor>
  <xdr:oneCellAnchor>
    <xdr:from>
      <xdr:col>6</xdr:col>
      <xdr:colOff>180975</xdr:colOff>
      <xdr:row>208</xdr:row>
      <xdr:rowOff>12065</xdr:rowOff>
    </xdr:from>
    <xdr:ext cx="962025" cy="422910"/>
    <xdr:pic>
      <xdr:nvPicPr>
        <xdr:cNvPr id="19" name="image69.png" title="Image"/>
        <xdr:cNvPicPr preferRelativeResize="0"/>
      </xdr:nvPicPr>
      <xdr:blipFill>
        <a:blip r:embed="rId15" cstate="print"/>
        <a:stretch>
          <a:fillRect/>
        </a:stretch>
      </xdr:blipFill>
      <xdr:spPr>
        <a:xfrm>
          <a:off x="8178165" y="38337490"/>
          <a:ext cx="962025" cy="422910"/>
        </a:xfrm>
        <a:prstGeom prst="rect">
          <a:avLst/>
        </a:prstGeom>
        <a:noFill/>
      </xdr:spPr>
    </xdr:pic>
    <xdr:clientData fLocksWithSheet="0"/>
  </xdr:oneCellAnchor>
  <xdr:oneCellAnchor>
    <xdr:from>
      <xdr:col>6</xdr:col>
      <xdr:colOff>283210</xdr:colOff>
      <xdr:row>247</xdr:row>
      <xdr:rowOff>34290</xdr:rowOff>
    </xdr:from>
    <xdr:ext cx="557530" cy="398145"/>
    <xdr:pic>
      <xdr:nvPicPr>
        <xdr:cNvPr id="20" name="image84.png" title="Image"/>
        <xdr:cNvPicPr preferRelativeResize="0"/>
      </xdr:nvPicPr>
      <xdr:blipFill>
        <a:blip r:embed="rId16" cstate="print"/>
        <a:stretch>
          <a:fillRect/>
        </a:stretch>
      </xdr:blipFill>
      <xdr:spPr>
        <a:xfrm>
          <a:off x="8280400" y="49037240"/>
          <a:ext cx="557530" cy="398145"/>
        </a:xfrm>
        <a:prstGeom prst="rect">
          <a:avLst/>
        </a:prstGeom>
        <a:noFill/>
      </xdr:spPr>
    </xdr:pic>
    <xdr:clientData fLocksWithSheet="0"/>
  </xdr:oneCellAnchor>
  <xdr:oneCellAnchor>
    <xdr:from>
      <xdr:col>6</xdr:col>
      <xdr:colOff>307340</xdr:colOff>
      <xdr:row>235</xdr:row>
      <xdr:rowOff>48895</xdr:rowOff>
    </xdr:from>
    <xdr:ext cx="421640" cy="390525"/>
    <xdr:pic>
      <xdr:nvPicPr>
        <xdr:cNvPr id="21" name="image89.png"/>
        <xdr:cNvPicPr preferRelativeResize="0"/>
      </xdr:nvPicPr>
      <xdr:blipFill>
        <a:blip r:embed="rId17" cstate="print"/>
        <a:stretch>
          <a:fillRect/>
        </a:stretch>
      </xdr:blipFill>
      <xdr:spPr>
        <a:xfrm>
          <a:off x="8304530" y="42231945"/>
          <a:ext cx="421640" cy="390525"/>
        </a:xfrm>
        <a:prstGeom prst="rect">
          <a:avLst/>
        </a:prstGeom>
        <a:noFill/>
      </xdr:spPr>
    </xdr:pic>
    <xdr:clientData fLocksWithSheet="0"/>
  </xdr:oneCellAnchor>
  <xdr:oneCellAnchor>
    <xdr:from>
      <xdr:col>6</xdr:col>
      <xdr:colOff>294640</xdr:colOff>
      <xdr:row>236</xdr:row>
      <xdr:rowOff>10795</xdr:rowOff>
    </xdr:from>
    <xdr:ext cx="410845" cy="443230"/>
    <xdr:pic>
      <xdr:nvPicPr>
        <xdr:cNvPr id="22" name="image85.png"/>
        <xdr:cNvPicPr preferRelativeResize="0"/>
      </xdr:nvPicPr>
      <xdr:blipFill>
        <a:blip r:embed="rId18" cstate="print"/>
        <a:stretch>
          <a:fillRect/>
        </a:stretch>
      </xdr:blipFill>
      <xdr:spPr>
        <a:xfrm>
          <a:off x="8291830" y="42727245"/>
          <a:ext cx="410845" cy="443230"/>
        </a:xfrm>
        <a:prstGeom prst="rect">
          <a:avLst/>
        </a:prstGeom>
        <a:noFill/>
      </xdr:spPr>
    </xdr:pic>
    <xdr:clientData fLocksWithSheet="0"/>
  </xdr:oneCellAnchor>
  <xdr:oneCellAnchor>
    <xdr:from>
      <xdr:col>6</xdr:col>
      <xdr:colOff>232410</xdr:colOff>
      <xdr:row>237</xdr:row>
      <xdr:rowOff>126365</xdr:rowOff>
    </xdr:from>
    <xdr:ext cx="539115" cy="412750"/>
    <xdr:pic>
      <xdr:nvPicPr>
        <xdr:cNvPr id="23" name="image93.jpg"/>
        <xdr:cNvPicPr preferRelativeResize="0"/>
      </xdr:nvPicPr>
      <xdr:blipFill>
        <a:blip r:embed="rId19" cstate="print"/>
        <a:stretch>
          <a:fillRect/>
        </a:stretch>
      </xdr:blipFill>
      <xdr:spPr>
        <a:xfrm>
          <a:off x="8229600" y="43414315"/>
          <a:ext cx="539115" cy="412750"/>
        </a:xfrm>
        <a:prstGeom prst="rect">
          <a:avLst/>
        </a:prstGeom>
        <a:noFill/>
      </xdr:spPr>
    </xdr:pic>
    <xdr:clientData fLocksWithSheet="0"/>
  </xdr:oneCellAnchor>
  <xdr:oneCellAnchor>
    <xdr:from>
      <xdr:col>6</xdr:col>
      <xdr:colOff>216535</xdr:colOff>
      <xdr:row>238</xdr:row>
      <xdr:rowOff>121285</xdr:rowOff>
    </xdr:from>
    <xdr:ext cx="471170" cy="368935"/>
    <xdr:pic>
      <xdr:nvPicPr>
        <xdr:cNvPr id="24" name="image91.png"/>
        <xdr:cNvPicPr preferRelativeResize="0"/>
      </xdr:nvPicPr>
      <xdr:blipFill>
        <a:blip r:embed="rId20" cstate="print"/>
        <a:stretch>
          <a:fillRect/>
        </a:stretch>
      </xdr:blipFill>
      <xdr:spPr>
        <a:xfrm>
          <a:off x="8213725" y="43980735"/>
          <a:ext cx="471170" cy="368935"/>
        </a:xfrm>
        <a:prstGeom prst="rect">
          <a:avLst/>
        </a:prstGeom>
        <a:noFill/>
      </xdr:spPr>
    </xdr:pic>
    <xdr:clientData fLocksWithSheet="0"/>
  </xdr:oneCellAnchor>
  <xdr:oneCellAnchor>
    <xdr:from>
      <xdr:col>6</xdr:col>
      <xdr:colOff>271145</xdr:colOff>
      <xdr:row>239</xdr:row>
      <xdr:rowOff>130810</xdr:rowOff>
    </xdr:from>
    <xdr:ext cx="413385" cy="309880"/>
    <xdr:pic>
      <xdr:nvPicPr>
        <xdr:cNvPr id="25" name="image72.jpg"/>
        <xdr:cNvPicPr preferRelativeResize="0"/>
      </xdr:nvPicPr>
      <xdr:blipFill>
        <a:blip r:embed="rId21" cstate="print"/>
        <a:stretch>
          <a:fillRect/>
        </a:stretch>
      </xdr:blipFill>
      <xdr:spPr>
        <a:xfrm>
          <a:off x="8268335" y="44561760"/>
          <a:ext cx="413385" cy="309880"/>
        </a:xfrm>
        <a:prstGeom prst="rect">
          <a:avLst/>
        </a:prstGeom>
        <a:noFill/>
      </xdr:spPr>
    </xdr:pic>
    <xdr:clientData fLocksWithSheet="0"/>
  </xdr:oneCellAnchor>
  <xdr:oneCellAnchor>
    <xdr:from>
      <xdr:col>6</xdr:col>
      <xdr:colOff>157480</xdr:colOff>
      <xdr:row>240</xdr:row>
      <xdr:rowOff>48895</xdr:rowOff>
    </xdr:from>
    <xdr:ext cx="755650" cy="335915"/>
    <xdr:pic>
      <xdr:nvPicPr>
        <xdr:cNvPr id="26" name="image82.jpg"/>
        <xdr:cNvPicPr preferRelativeResize="0"/>
      </xdr:nvPicPr>
      <xdr:blipFill>
        <a:blip r:embed="rId22" cstate="print"/>
        <a:stretch>
          <a:fillRect/>
        </a:stretch>
      </xdr:blipFill>
      <xdr:spPr>
        <a:xfrm>
          <a:off x="8154670" y="45051345"/>
          <a:ext cx="755650" cy="335915"/>
        </a:xfrm>
        <a:prstGeom prst="rect">
          <a:avLst/>
        </a:prstGeom>
        <a:noFill/>
      </xdr:spPr>
    </xdr:pic>
    <xdr:clientData fLocksWithSheet="0"/>
  </xdr:oneCellAnchor>
  <xdr:oneCellAnchor>
    <xdr:from>
      <xdr:col>6</xdr:col>
      <xdr:colOff>348615</xdr:colOff>
      <xdr:row>240</xdr:row>
      <xdr:rowOff>544195</xdr:rowOff>
    </xdr:from>
    <xdr:ext cx="497205" cy="449580"/>
    <xdr:pic>
      <xdr:nvPicPr>
        <xdr:cNvPr id="27" name="image73.jpg"/>
        <xdr:cNvPicPr preferRelativeResize="0"/>
      </xdr:nvPicPr>
      <xdr:blipFill>
        <a:blip r:embed="rId23" cstate="print"/>
        <a:stretch>
          <a:fillRect/>
        </a:stretch>
      </xdr:blipFill>
      <xdr:spPr>
        <a:xfrm>
          <a:off x="8345805" y="45546645"/>
          <a:ext cx="497205" cy="449580"/>
        </a:xfrm>
        <a:prstGeom prst="rect">
          <a:avLst/>
        </a:prstGeom>
        <a:noFill/>
      </xdr:spPr>
    </xdr:pic>
    <xdr:clientData fLocksWithSheet="0"/>
  </xdr:oneCellAnchor>
  <xdr:oneCellAnchor>
    <xdr:from>
      <xdr:col>6</xdr:col>
      <xdr:colOff>412750</xdr:colOff>
      <xdr:row>243</xdr:row>
      <xdr:rowOff>44450</xdr:rowOff>
    </xdr:from>
    <xdr:ext cx="463550" cy="515620"/>
    <xdr:pic>
      <xdr:nvPicPr>
        <xdr:cNvPr id="28" name="image86.jpg"/>
        <xdr:cNvPicPr preferRelativeResize="0"/>
      </xdr:nvPicPr>
      <xdr:blipFill>
        <a:blip r:embed="rId24" cstate="print"/>
        <a:stretch>
          <a:fillRect/>
        </a:stretch>
      </xdr:blipFill>
      <xdr:spPr>
        <a:xfrm>
          <a:off x="8409940" y="46761400"/>
          <a:ext cx="463550" cy="515620"/>
        </a:xfrm>
        <a:prstGeom prst="rect">
          <a:avLst/>
        </a:prstGeom>
        <a:noFill/>
      </xdr:spPr>
    </xdr:pic>
    <xdr:clientData fLocksWithSheet="0"/>
  </xdr:oneCellAnchor>
  <xdr:oneCellAnchor>
    <xdr:from>
      <xdr:col>6</xdr:col>
      <xdr:colOff>294005</xdr:colOff>
      <xdr:row>246</xdr:row>
      <xdr:rowOff>116840</xdr:rowOff>
    </xdr:from>
    <xdr:ext cx="585470" cy="392430"/>
    <xdr:pic>
      <xdr:nvPicPr>
        <xdr:cNvPr id="29" name="image90.jpg"/>
        <xdr:cNvPicPr preferRelativeResize="0"/>
      </xdr:nvPicPr>
      <xdr:blipFill>
        <a:blip r:embed="rId25" cstate="print"/>
        <a:stretch>
          <a:fillRect/>
        </a:stretch>
      </xdr:blipFill>
      <xdr:spPr>
        <a:xfrm>
          <a:off x="8291195" y="48548290"/>
          <a:ext cx="585470" cy="392430"/>
        </a:xfrm>
        <a:prstGeom prst="rect">
          <a:avLst/>
        </a:prstGeom>
        <a:noFill/>
      </xdr:spPr>
    </xdr:pic>
    <xdr:clientData fLocksWithSheet="0"/>
  </xdr:oneCellAnchor>
  <xdr:twoCellAnchor editAs="oneCell">
    <xdr:from>
      <xdr:col>6</xdr:col>
      <xdr:colOff>294640</xdr:colOff>
      <xdr:row>253</xdr:row>
      <xdr:rowOff>659130</xdr:rowOff>
    </xdr:from>
    <xdr:to>
      <xdr:col>6</xdr:col>
      <xdr:colOff>962660</xdr:colOff>
      <xdr:row>255</xdr:row>
      <xdr:rowOff>43180</xdr:rowOff>
    </xdr:to>
    <xdr:pic>
      <xdr:nvPicPr>
        <xdr:cNvPr id="30" name="Picture 29"/>
        <xdr:cNvPicPr>
          <a:picLocks noChangeAspect="1"/>
        </xdr:cNvPicPr>
      </xdr:nvPicPr>
      <xdr:blipFill>
        <a:blip r:embed="rId26"/>
        <a:srcRect t="16836" b="27044"/>
        <a:stretch>
          <a:fillRect/>
        </a:stretch>
      </xdr:blipFill>
      <xdr:spPr>
        <a:xfrm>
          <a:off x="8291830" y="51389280"/>
          <a:ext cx="668020" cy="666750"/>
        </a:xfrm>
        <a:prstGeom prst="rect">
          <a:avLst/>
        </a:prstGeom>
        <a:noFill/>
        <a:ln w="9525">
          <a:noFill/>
        </a:ln>
      </xdr:spPr>
    </xdr:pic>
    <xdr:clientData/>
  </xdr:twoCellAnchor>
  <xdr:twoCellAnchor editAs="oneCell">
    <xdr:from>
      <xdr:col>6</xdr:col>
      <xdr:colOff>322580</xdr:colOff>
      <xdr:row>251</xdr:row>
      <xdr:rowOff>19685</xdr:rowOff>
    </xdr:from>
    <xdr:to>
      <xdr:col>6</xdr:col>
      <xdr:colOff>681355</xdr:colOff>
      <xdr:row>252</xdr:row>
      <xdr:rowOff>0</xdr:rowOff>
    </xdr:to>
    <xdr:pic>
      <xdr:nvPicPr>
        <xdr:cNvPr id="31" name="Picture 30"/>
        <xdr:cNvPicPr>
          <a:picLocks noChangeAspect="1"/>
        </xdr:cNvPicPr>
      </xdr:nvPicPr>
      <xdr:blipFill>
        <a:blip r:embed="rId27"/>
        <a:srcRect l="13899" t="18439" r="24091" b="8605"/>
        <a:stretch>
          <a:fillRect/>
        </a:stretch>
      </xdr:blipFill>
      <xdr:spPr>
        <a:xfrm>
          <a:off x="8319770" y="49594135"/>
          <a:ext cx="358775" cy="564515"/>
        </a:xfrm>
        <a:prstGeom prst="rect">
          <a:avLst/>
        </a:prstGeom>
        <a:noFill/>
        <a:ln w="9525">
          <a:noFill/>
        </a:ln>
      </xdr:spPr>
    </xdr:pic>
    <xdr:clientData/>
  </xdr:twoCellAnchor>
  <xdr:twoCellAnchor editAs="oneCell">
    <xdr:from>
      <xdr:col>6</xdr:col>
      <xdr:colOff>260985</xdr:colOff>
      <xdr:row>252</xdr:row>
      <xdr:rowOff>31750</xdr:rowOff>
    </xdr:from>
    <xdr:to>
      <xdr:col>6</xdr:col>
      <xdr:colOff>829310</xdr:colOff>
      <xdr:row>253</xdr:row>
      <xdr:rowOff>35560</xdr:rowOff>
    </xdr:to>
    <xdr:pic>
      <xdr:nvPicPr>
        <xdr:cNvPr id="32" name="Picture 31"/>
        <xdr:cNvPicPr>
          <a:picLocks noChangeAspect="1"/>
        </xdr:cNvPicPr>
      </xdr:nvPicPr>
      <xdr:blipFill>
        <a:blip r:embed="rId28"/>
        <a:srcRect t="10625" b="13423"/>
        <a:stretch>
          <a:fillRect/>
        </a:stretch>
      </xdr:blipFill>
      <xdr:spPr>
        <a:xfrm>
          <a:off x="8258175" y="50190400"/>
          <a:ext cx="568325" cy="575310"/>
        </a:xfrm>
        <a:prstGeom prst="rect">
          <a:avLst/>
        </a:prstGeom>
        <a:noFill/>
        <a:ln w="9525">
          <a:noFill/>
        </a:ln>
      </xdr:spPr>
    </xdr:pic>
    <xdr:clientData/>
  </xdr:twoCellAnchor>
  <xdr:twoCellAnchor editAs="oneCell">
    <xdr:from>
      <xdr:col>6</xdr:col>
      <xdr:colOff>285115</xdr:colOff>
      <xdr:row>255</xdr:row>
      <xdr:rowOff>198120</xdr:rowOff>
    </xdr:from>
    <xdr:to>
      <xdr:col>6</xdr:col>
      <xdr:colOff>878205</xdr:colOff>
      <xdr:row>255</xdr:row>
      <xdr:rowOff>694690</xdr:rowOff>
    </xdr:to>
    <xdr:pic>
      <xdr:nvPicPr>
        <xdr:cNvPr id="33" name="Picture 32"/>
        <xdr:cNvPicPr>
          <a:picLocks noChangeAspect="1"/>
        </xdr:cNvPicPr>
      </xdr:nvPicPr>
      <xdr:blipFill>
        <a:blip r:embed="rId29"/>
        <a:stretch>
          <a:fillRect/>
        </a:stretch>
      </xdr:blipFill>
      <xdr:spPr>
        <a:xfrm>
          <a:off x="8282305" y="52210970"/>
          <a:ext cx="593090" cy="496570"/>
        </a:xfrm>
        <a:prstGeom prst="rect">
          <a:avLst/>
        </a:prstGeom>
        <a:noFill/>
        <a:ln w="9525">
          <a:noFill/>
        </a:ln>
      </xdr:spPr>
    </xdr:pic>
    <xdr:clientData/>
  </xdr:twoCellAnchor>
  <xdr:twoCellAnchor editAs="oneCell">
    <xdr:from>
      <xdr:col>6</xdr:col>
      <xdr:colOff>365125</xdr:colOff>
      <xdr:row>256</xdr:row>
      <xdr:rowOff>148590</xdr:rowOff>
    </xdr:from>
    <xdr:to>
      <xdr:col>6</xdr:col>
      <xdr:colOff>817880</xdr:colOff>
      <xdr:row>256</xdr:row>
      <xdr:rowOff>519430</xdr:rowOff>
    </xdr:to>
    <xdr:pic>
      <xdr:nvPicPr>
        <xdr:cNvPr id="35" name="Picture 34"/>
        <xdr:cNvPicPr>
          <a:picLocks noChangeAspect="1"/>
        </xdr:cNvPicPr>
      </xdr:nvPicPr>
      <xdr:blipFill>
        <a:blip r:embed="rId30">
          <a:clrChange>
            <a:clrFrom>
              <a:srgbClr val="FFFFFF">
                <a:alpha val="100000"/>
              </a:srgbClr>
            </a:clrFrom>
            <a:clrTo>
              <a:srgbClr val="FFFFFF">
                <a:alpha val="100000"/>
                <a:alpha val="0"/>
              </a:srgbClr>
            </a:clrTo>
          </a:clrChange>
        </a:blip>
        <a:srcRect t="13629" b="25441"/>
        <a:stretch>
          <a:fillRect/>
        </a:stretch>
      </xdr:blipFill>
      <xdr:spPr>
        <a:xfrm>
          <a:off x="8362315" y="52859940"/>
          <a:ext cx="452755" cy="370840"/>
        </a:xfrm>
        <a:prstGeom prst="rect">
          <a:avLst/>
        </a:prstGeom>
        <a:noFill/>
        <a:ln w="9525">
          <a:noFill/>
        </a:ln>
      </xdr:spPr>
    </xdr:pic>
    <xdr:clientData/>
  </xdr:twoCellAnchor>
  <xdr:twoCellAnchor editAs="oneCell">
    <xdr:from>
      <xdr:col>6</xdr:col>
      <xdr:colOff>284480</xdr:colOff>
      <xdr:row>256</xdr:row>
      <xdr:rowOff>597535</xdr:rowOff>
    </xdr:from>
    <xdr:to>
      <xdr:col>6</xdr:col>
      <xdr:colOff>778510</xdr:colOff>
      <xdr:row>257</xdr:row>
      <xdr:rowOff>361950</xdr:rowOff>
    </xdr:to>
    <xdr:pic>
      <xdr:nvPicPr>
        <xdr:cNvPr id="36" name="Picture 35"/>
        <xdr:cNvPicPr>
          <a:picLocks noChangeAspect="1"/>
        </xdr:cNvPicPr>
      </xdr:nvPicPr>
      <xdr:blipFill>
        <a:blip r:embed="rId31">
          <a:clrChange>
            <a:clrFrom>
              <a:srgbClr val="FFFFFF">
                <a:alpha val="100000"/>
              </a:srgbClr>
            </a:clrFrom>
            <a:clrTo>
              <a:srgbClr val="FFFFFF">
                <a:alpha val="100000"/>
                <a:alpha val="0"/>
              </a:srgbClr>
            </a:clrTo>
          </a:clrChange>
        </a:blip>
        <a:srcRect t="18707" b="25174"/>
        <a:stretch>
          <a:fillRect/>
        </a:stretch>
      </xdr:blipFill>
      <xdr:spPr>
        <a:xfrm>
          <a:off x="8281670" y="53308885"/>
          <a:ext cx="494030" cy="374015"/>
        </a:xfrm>
        <a:prstGeom prst="rect">
          <a:avLst/>
        </a:prstGeom>
        <a:noFill/>
        <a:ln w="9525">
          <a:noFill/>
        </a:ln>
      </xdr:spPr>
    </xdr:pic>
    <xdr:clientData/>
  </xdr:twoCellAnchor>
  <xdr:twoCellAnchor editAs="oneCell">
    <xdr:from>
      <xdr:col>6</xdr:col>
      <xdr:colOff>360045</xdr:colOff>
      <xdr:row>257</xdr:row>
      <xdr:rowOff>398145</xdr:rowOff>
    </xdr:from>
    <xdr:to>
      <xdr:col>6</xdr:col>
      <xdr:colOff>721360</xdr:colOff>
      <xdr:row>258</xdr:row>
      <xdr:rowOff>389890</xdr:rowOff>
    </xdr:to>
    <xdr:pic>
      <xdr:nvPicPr>
        <xdr:cNvPr id="37" name="Picture 36"/>
        <xdr:cNvPicPr>
          <a:picLocks noChangeAspect="1"/>
        </xdr:cNvPicPr>
      </xdr:nvPicPr>
      <xdr:blipFill>
        <a:blip r:embed="rId32">
          <a:clrChange>
            <a:clrFrom>
              <a:srgbClr val="FFFFFF">
                <a:alpha val="100000"/>
              </a:srgbClr>
            </a:clrFrom>
            <a:clrTo>
              <a:srgbClr val="FFFFFF">
                <a:alpha val="100000"/>
                <a:alpha val="0"/>
              </a:srgbClr>
            </a:clrTo>
          </a:clrChange>
        </a:blip>
        <a:srcRect l="9629" t="13896" r="11198" b="16355"/>
        <a:stretch>
          <a:fillRect/>
        </a:stretch>
      </xdr:blipFill>
      <xdr:spPr>
        <a:xfrm>
          <a:off x="8357235" y="53719095"/>
          <a:ext cx="361315" cy="423545"/>
        </a:xfrm>
        <a:prstGeom prst="rect">
          <a:avLst/>
        </a:prstGeom>
        <a:noFill/>
        <a:ln w="9525">
          <a:noFill/>
        </a:ln>
      </xdr:spPr>
    </xdr:pic>
    <xdr:clientData/>
  </xdr:twoCellAnchor>
  <xdr:twoCellAnchor editAs="oneCell">
    <xdr:from>
      <xdr:col>6</xdr:col>
      <xdr:colOff>410210</xdr:colOff>
      <xdr:row>259</xdr:row>
      <xdr:rowOff>22225</xdr:rowOff>
    </xdr:from>
    <xdr:to>
      <xdr:col>6</xdr:col>
      <xdr:colOff>756285</xdr:colOff>
      <xdr:row>259</xdr:row>
      <xdr:rowOff>433705</xdr:rowOff>
    </xdr:to>
    <xdr:pic>
      <xdr:nvPicPr>
        <xdr:cNvPr id="38" name="Picture 37"/>
        <xdr:cNvPicPr>
          <a:picLocks noChangeAspect="1"/>
        </xdr:cNvPicPr>
      </xdr:nvPicPr>
      <xdr:blipFill>
        <a:blip r:embed="rId33">
          <a:clrChange>
            <a:clrFrom>
              <a:srgbClr val="FFFFFF">
                <a:alpha val="100000"/>
              </a:srgbClr>
            </a:clrFrom>
            <a:clrTo>
              <a:srgbClr val="FFFFFF">
                <a:alpha val="100000"/>
                <a:alpha val="0"/>
              </a:srgbClr>
            </a:clrTo>
          </a:clrChange>
        </a:blip>
        <a:srcRect l="9629" t="12293" r="10128" b="15553"/>
        <a:stretch>
          <a:fillRect/>
        </a:stretch>
      </xdr:blipFill>
      <xdr:spPr>
        <a:xfrm>
          <a:off x="8407400" y="54181375"/>
          <a:ext cx="346075" cy="411480"/>
        </a:xfrm>
        <a:prstGeom prst="rect">
          <a:avLst/>
        </a:prstGeom>
        <a:noFill/>
        <a:ln w="9525">
          <a:noFill/>
        </a:ln>
      </xdr:spPr>
    </xdr:pic>
    <xdr:clientData/>
  </xdr:twoCellAnchor>
  <xdr:twoCellAnchor editAs="oneCell">
    <xdr:from>
      <xdr:col>6</xdr:col>
      <xdr:colOff>342900</xdr:colOff>
      <xdr:row>259</xdr:row>
      <xdr:rowOff>481965</xdr:rowOff>
    </xdr:from>
    <xdr:to>
      <xdr:col>6</xdr:col>
      <xdr:colOff>720090</xdr:colOff>
      <xdr:row>261</xdr:row>
      <xdr:rowOff>6985</xdr:rowOff>
    </xdr:to>
    <xdr:pic>
      <xdr:nvPicPr>
        <xdr:cNvPr id="39" name="Picture 38"/>
        <xdr:cNvPicPr>
          <a:picLocks noChangeAspect="1"/>
        </xdr:cNvPicPr>
      </xdr:nvPicPr>
      <xdr:blipFill>
        <a:blip r:embed="rId34">
          <a:clrChange>
            <a:clrFrom>
              <a:srgbClr val="FFFFFF">
                <a:alpha val="100000"/>
              </a:srgbClr>
            </a:clrFrom>
            <a:clrTo>
              <a:srgbClr val="FFFFFF">
                <a:alpha val="100000"/>
                <a:alpha val="0"/>
              </a:srgbClr>
            </a:clrTo>
          </a:clrChange>
        </a:blip>
        <a:srcRect l="9636" t="12293" r="17559" b="18760"/>
        <a:stretch>
          <a:fillRect/>
        </a:stretch>
      </xdr:blipFill>
      <xdr:spPr>
        <a:xfrm>
          <a:off x="8340090" y="54641115"/>
          <a:ext cx="377190" cy="477520"/>
        </a:xfrm>
        <a:prstGeom prst="rect">
          <a:avLst/>
        </a:prstGeom>
        <a:noFill/>
        <a:ln w="9525">
          <a:noFill/>
        </a:ln>
      </xdr:spPr>
    </xdr:pic>
    <xdr:clientData/>
  </xdr:twoCellAnchor>
  <xdr:twoCellAnchor editAs="oneCell">
    <xdr:from>
      <xdr:col>6</xdr:col>
      <xdr:colOff>339725</xdr:colOff>
      <xdr:row>261</xdr:row>
      <xdr:rowOff>58420</xdr:rowOff>
    </xdr:from>
    <xdr:to>
      <xdr:col>6</xdr:col>
      <xdr:colOff>705485</xdr:colOff>
      <xdr:row>261</xdr:row>
      <xdr:rowOff>456565</xdr:rowOff>
    </xdr:to>
    <xdr:pic>
      <xdr:nvPicPr>
        <xdr:cNvPr id="40" name="Picture 39"/>
        <xdr:cNvPicPr>
          <a:picLocks noChangeAspect="1"/>
        </xdr:cNvPicPr>
      </xdr:nvPicPr>
      <xdr:blipFill>
        <a:blip r:embed="rId35">
          <a:clrChange>
            <a:clrFrom>
              <a:srgbClr val="FFFFFF">
                <a:alpha val="100000"/>
              </a:srgbClr>
            </a:clrFrom>
            <a:clrTo>
              <a:srgbClr val="FFFFFF">
                <a:alpha val="100000"/>
                <a:alpha val="0"/>
              </a:srgbClr>
            </a:clrTo>
          </a:clrChange>
        </a:blip>
        <a:srcRect l="13485" t="10114" r="16393" b="12240"/>
        <a:stretch>
          <a:fillRect/>
        </a:stretch>
      </xdr:blipFill>
      <xdr:spPr>
        <a:xfrm>
          <a:off x="8336915" y="55170070"/>
          <a:ext cx="365760" cy="398145"/>
        </a:xfrm>
        <a:prstGeom prst="rect">
          <a:avLst/>
        </a:prstGeom>
        <a:noFill/>
        <a:ln w="9525">
          <a:noFill/>
        </a:ln>
      </xdr:spPr>
    </xdr:pic>
    <xdr:clientData/>
  </xdr:twoCellAnchor>
  <xdr:twoCellAnchor editAs="oneCell">
    <xdr:from>
      <xdr:col>6</xdr:col>
      <xdr:colOff>336550</xdr:colOff>
      <xdr:row>159</xdr:row>
      <xdr:rowOff>31115</xdr:rowOff>
    </xdr:from>
    <xdr:to>
      <xdr:col>6</xdr:col>
      <xdr:colOff>800735</xdr:colOff>
      <xdr:row>162</xdr:row>
      <xdr:rowOff>7620</xdr:rowOff>
    </xdr:to>
    <xdr:pic>
      <xdr:nvPicPr>
        <xdr:cNvPr id="41" name="Picture 40"/>
        <xdr:cNvPicPr>
          <a:picLocks noChangeAspect="1"/>
        </xdr:cNvPicPr>
      </xdr:nvPicPr>
      <xdr:blipFill>
        <a:blip r:embed="rId36"/>
        <a:stretch>
          <a:fillRect/>
        </a:stretch>
      </xdr:blipFill>
      <xdr:spPr>
        <a:xfrm>
          <a:off x="8333740" y="29025215"/>
          <a:ext cx="464185" cy="433705"/>
        </a:xfrm>
        <a:prstGeom prst="rect">
          <a:avLst/>
        </a:prstGeom>
        <a:noFill/>
        <a:ln w="9525">
          <a:noFill/>
        </a:ln>
      </xdr:spPr>
    </xdr:pic>
    <xdr:clientData/>
  </xdr:twoCellAnchor>
  <xdr:twoCellAnchor editAs="oneCell">
    <xdr:from>
      <xdr:col>6</xdr:col>
      <xdr:colOff>135255</xdr:colOff>
      <xdr:row>162</xdr:row>
      <xdr:rowOff>165735</xdr:rowOff>
    </xdr:from>
    <xdr:to>
      <xdr:col>6</xdr:col>
      <xdr:colOff>1099820</xdr:colOff>
      <xdr:row>163</xdr:row>
      <xdr:rowOff>15875</xdr:rowOff>
    </xdr:to>
    <xdr:pic>
      <xdr:nvPicPr>
        <xdr:cNvPr id="42" name="Picture 41"/>
        <xdr:cNvPicPr>
          <a:picLocks noChangeAspect="1"/>
        </xdr:cNvPicPr>
      </xdr:nvPicPr>
      <xdr:blipFill>
        <a:blip r:embed="rId37"/>
        <a:srcRect t="17737" r="-3520" b="27337"/>
        <a:stretch>
          <a:fillRect/>
        </a:stretch>
      </xdr:blipFill>
      <xdr:spPr>
        <a:xfrm>
          <a:off x="8132445" y="29617035"/>
          <a:ext cx="964565" cy="383540"/>
        </a:xfrm>
        <a:prstGeom prst="rect">
          <a:avLst/>
        </a:prstGeom>
        <a:noFill/>
        <a:ln w="9525">
          <a:noFill/>
        </a:ln>
      </xdr:spPr>
    </xdr:pic>
    <xdr:clientData/>
  </xdr:twoCellAnchor>
  <xdr:twoCellAnchor editAs="oneCell">
    <xdr:from>
      <xdr:col>6</xdr:col>
      <xdr:colOff>425450</xdr:colOff>
      <xdr:row>163</xdr:row>
      <xdr:rowOff>141605</xdr:rowOff>
    </xdr:from>
    <xdr:to>
      <xdr:col>6</xdr:col>
      <xdr:colOff>895985</xdr:colOff>
      <xdr:row>163</xdr:row>
      <xdr:rowOff>794385</xdr:rowOff>
    </xdr:to>
    <xdr:pic>
      <xdr:nvPicPr>
        <xdr:cNvPr id="43" name="Picture 42"/>
        <xdr:cNvPicPr>
          <a:picLocks noChangeAspect="1"/>
        </xdr:cNvPicPr>
      </xdr:nvPicPr>
      <xdr:blipFill>
        <a:blip r:embed="rId38"/>
        <a:srcRect t="21910"/>
        <a:stretch>
          <a:fillRect/>
        </a:stretch>
      </xdr:blipFill>
      <xdr:spPr>
        <a:xfrm flipH="1">
          <a:off x="8422640" y="30126305"/>
          <a:ext cx="470535" cy="652780"/>
        </a:xfrm>
        <a:prstGeom prst="rect">
          <a:avLst/>
        </a:prstGeom>
        <a:noFill/>
        <a:ln w="9525">
          <a:noFill/>
        </a:ln>
      </xdr:spPr>
    </xdr:pic>
    <xdr:clientData/>
  </xdr:twoCellAnchor>
  <xdr:twoCellAnchor editAs="oneCell">
    <xdr:from>
      <xdr:col>6</xdr:col>
      <xdr:colOff>363220</xdr:colOff>
      <xdr:row>163</xdr:row>
      <xdr:rowOff>866140</xdr:rowOff>
    </xdr:from>
    <xdr:to>
      <xdr:col>6</xdr:col>
      <xdr:colOff>871855</xdr:colOff>
      <xdr:row>164</xdr:row>
      <xdr:rowOff>634365</xdr:rowOff>
    </xdr:to>
    <xdr:pic>
      <xdr:nvPicPr>
        <xdr:cNvPr id="44" name="Picture 43"/>
        <xdr:cNvPicPr>
          <a:picLocks noChangeAspect="1"/>
        </xdr:cNvPicPr>
      </xdr:nvPicPr>
      <xdr:blipFill>
        <a:blip r:embed="rId39"/>
        <a:stretch>
          <a:fillRect/>
        </a:stretch>
      </xdr:blipFill>
      <xdr:spPr>
        <a:xfrm>
          <a:off x="8360410" y="30850840"/>
          <a:ext cx="508635" cy="644525"/>
        </a:xfrm>
        <a:prstGeom prst="rect">
          <a:avLst/>
        </a:prstGeom>
        <a:noFill/>
        <a:ln w="9525">
          <a:noFill/>
        </a:ln>
      </xdr:spPr>
    </xdr:pic>
    <xdr:clientData/>
  </xdr:twoCellAnchor>
  <xdr:twoCellAnchor editAs="oneCell">
    <xdr:from>
      <xdr:col>6</xdr:col>
      <xdr:colOff>546100</xdr:colOff>
      <xdr:row>81</xdr:row>
      <xdr:rowOff>3810</xdr:rowOff>
    </xdr:from>
    <xdr:to>
      <xdr:col>6</xdr:col>
      <xdr:colOff>1026160</xdr:colOff>
      <xdr:row>83</xdr:row>
      <xdr:rowOff>112395</xdr:rowOff>
    </xdr:to>
    <xdr:pic>
      <xdr:nvPicPr>
        <xdr:cNvPr id="45" name="Picture 44" descr="Wholesale freezer in taiwan to Offer A Cool Space for Storing - Alibaba.com"/>
        <xdr:cNvPicPr>
          <a:picLocks noChangeAspect="1"/>
        </xdr:cNvPicPr>
      </xdr:nvPicPr>
      <xdr:blipFill>
        <a:blip r:embed="rId40" r:link="rId41"/>
        <a:srcRect l="25514" t="26072" r="21295"/>
        <a:stretch>
          <a:fillRect/>
        </a:stretch>
      </xdr:blipFill>
      <xdr:spPr>
        <a:xfrm>
          <a:off x="8543290" y="11767185"/>
          <a:ext cx="480060" cy="394335"/>
        </a:xfrm>
        <a:prstGeom prst="rect">
          <a:avLst/>
        </a:prstGeom>
        <a:noFill/>
        <a:ln>
          <a:noFill/>
        </a:ln>
      </xdr:spPr>
    </xdr:pic>
    <xdr:clientData/>
  </xdr:twoCellAnchor>
  <xdr:twoCellAnchor editAs="oneCell">
    <xdr:from>
      <xdr:col>6</xdr:col>
      <xdr:colOff>220345</xdr:colOff>
      <xdr:row>81</xdr:row>
      <xdr:rowOff>28575</xdr:rowOff>
    </xdr:from>
    <xdr:to>
      <xdr:col>6</xdr:col>
      <xdr:colOff>531495</xdr:colOff>
      <xdr:row>83</xdr:row>
      <xdr:rowOff>93980</xdr:rowOff>
    </xdr:to>
    <xdr:pic>
      <xdr:nvPicPr>
        <xdr:cNvPr id="46" name="Picture 45" descr="Pilaster Clip / Shelving Clip for Commercial Refrigerator / Chiller /  Freezer / Peti Ais Rack"/>
        <xdr:cNvPicPr>
          <a:picLocks noChangeAspect="1"/>
        </xdr:cNvPicPr>
      </xdr:nvPicPr>
      <xdr:blipFill>
        <a:blip r:embed="rId42" r:link="rId41"/>
        <a:srcRect l="22171" t="30641" r="20265" b="28802"/>
        <a:stretch>
          <a:fillRect/>
        </a:stretch>
      </xdr:blipFill>
      <xdr:spPr>
        <a:xfrm>
          <a:off x="8217535" y="11791950"/>
          <a:ext cx="311150" cy="351155"/>
        </a:xfrm>
        <a:prstGeom prst="rect">
          <a:avLst/>
        </a:prstGeom>
        <a:noFill/>
        <a:ln>
          <a:noFill/>
        </a:ln>
      </xdr:spPr>
    </xdr:pic>
    <xdr:clientData/>
  </xdr:twoCellAnchor>
  <xdr:twoCellAnchor editAs="oneCell">
    <xdr:from>
      <xdr:col>6</xdr:col>
      <xdr:colOff>45720</xdr:colOff>
      <xdr:row>93</xdr:row>
      <xdr:rowOff>36195</xdr:rowOff>
    </xdr:from>
    <xdr:to>
      <xdr:col>6</xdr:col>
      <xdr:colOff>967105</xdr:colOff>
      <xdr:row>97</xdr:row>
      <xdr:rowOff>53975</xdr:rowOff>
    </xdr:to>
    <xdr:pic>
      <xdr:nvPicPr>
        <xdr:cNvPr id="47" name="Picture 46" descr="Extra Shelf for PeakCold Commercial Refrigerator or Freezer"/>
        <xdr:cNvPicPr>
          <a:picLocks noChangeAspect="1"/>
        </xdr:cNvPicPr>
      </xdr:nvPicPr>
      <xdr:blipFill>
        <a:blip r:embed="rId43" r:link="rId41"/>
        <a:srcRect t="9580" b="10580"/>
        <a:stretch>
          <a:fillRect/>
        </a:stretch>
      </xdr:blipFill>
      <xdr:spPr>
        <a:xfrm>
          <a:off x="8042910" y="13514070"/>
          <a:ext cx="921385" cy="589280"/>
        </a:xfrm>
        <a:prstGeom prst="rect">
          <a:avLst/>
        </a:prstGeom>
        <a:noFill/>
        <a:ln>
          <a:noFill/>
        </a:ln>
      </xdr:spPr>
    </xdr:pic>
    <xdr:clientData/>
  </xdr:twoCellAnchor>
  <xdr:twoCellAnchor editAs="oneCell">
    <xdr:from>
      <xdr:col>6</xdr:col>
      <xdr:colOff>69850</xdr:colOff>
      <xdr:row>198</xdr:row>
      <xdr:rowOff>106045</xdr:rowOff>
    </xdr:from>
    <xdr:to>
      <xdr:col>6</xdr:col>
      <xdr:colOff>1041400</xdr:colOff>
      <xdr:row>201</xdr:row>
      <xdr:rowOff>62230</xdr:rowOff>
    </xdr:to>
    <xdr:pic>
      <xdr:nvPicPr>
        <xdr:cNvPr id="48" name="Picture 47" descr="Display / Drinks Fridge 2 Door 1000 Litre Black LG-1000BG"/>
        <xdr:cNvPicPr>
          <a:picLocks noChangeAspect="1"/>
        </xdr:cNvPicPr>
      </xdr:nvPicPr>
      <xdr:blipFill>
        <a:blip r:embed="rId44" r:link="rId41"/>
        <a:srcRect l="25980" t="8338" r="20378" b="70435"/>
        <a:stretch>
          <a:fillRect/>
        </a:stretch>
      </xdr:blipFill>
      <xdr:spPr>
        <a:xfrm>
          <a:off x="8067040" y="36869370"/>
          <a:ext cx="971550" cy="384810"/>
        </a:xfrm>
        <a:prstGeom prst="rect">
          <a:avLst/>
        </a:prstGeom>
        <a:noFill/>
        <a:ln>
          <a:noFill/>
        </a:ln>
      </xdr:spPr>
    </xdr:pic>
    <xdr:clientData/>
  </xdr:twoCellAnchor>
  <xdr:twoCellAnchor editAs="oneCell">
    <xdr:from>
      <xdr:col>6</xdr:col>
      <xdr:colOff>195580</xdr:colOff>
      <xdr:row>202</xdr:row>
      <xdr:rowOff>60960</xdr:rowOff>
    </xdr:from>
    <xdr:to>
      <xdr:col>6</xdr:col>
      <xdr:colOff>954405</xdr:colOff>
      <xdr:row>204</xdr:row>
      <xdr:rowOff>76835</xdr:rowOff>
    </xdr:to>
    <xdr:pic>
      <xdr:nvPicPr>
        <xdr:cNvPr id="49" name="Picture 48" descr="led lights for refrigerators, led lights for refrigerators Suppliers and  Manufacturers at Alibaba.com"/>
        <xdr:cNvPicPr>
          <a:picLocks noChangeAspect="1"/>
        </xdr:cNvPicPr>
      </xdr:nvPicPr>
      <xdr:blipFill>
        <a:blip r:embed="rId45" r:link="rId41"/>
        <a:stretch>
          <a:fillRect/>
        </a:stretch>
      </xdr:blipFill>
      <xdr:spPr>
        <a:xfrm>
          <a:off x="8192770" y="37395785"/>
          <a:ext cx="758825" cy="434975"/>
        </a:xfrm>
        <a:prstGeom prst="rect">
          <a:avLst/>
        </a:prstGeom>
        <a:noFill/>
        <a:ln>
          <a:noFill/>
        </a:ln>
      </xdr:spPr>
    </xdr:pic>
    <xdr:clientData/>
  </xdr:twoCellAnchor>
  <xdr:twoCellAnchor editAs="oneCell">
    <xdr:from>
      <xdr:col>6</xdr:col>
      <xdr:colOff>377825</xdr:colOff>
      <xdr:row>165</xdr:row>
      <xdr:rowOff>3810</xdr:rowOff>
    </xdr:from>
    <xdr:to>
      <xdr:col>6</xdr:col>
      <xdr:colOff>782320</xdr:colOff>
      <xdr:row>167</xdr:row>
      <xdr:rowOff>46355</xdr:rowOff>
    </xdr:to>
    <xdr:pic>
      <xdr:nvPicPr>
        <xdr:cNvPr id="50" name="Picture 49" descr="超市冰箱饮料冰柜价格标签牌展示牌塑料透明防水价签条牌卡条挂条Supermarket refrigerator, beverage freezer,  price tag display njnc115325.my20241013 | Shopee Malaysia"/>
        <xdr:cNvPicPr>
          <a:picLocks noChangeAspect="1"/>
        </xdr:cNvPicPr>
      </xdr:nvPicPr>
      <xdr:blipFill>
        <a:blip r:embed="rId46" r:link="rId41"/>
        <a:srcRect r="9469" b="21803"/>
        <a:stretch>
          <a:fillRect/>
        </a:stretch>
      </xdr:blipFill>
      <xdr:spPr>
        <a:xfrm>
          <a:off x="8375015" y="31525210"/>
          <a:ext cx="404495" cy="328295"/>
        </a:xfrm>
        <a:prstGeom prst="rect">
          <a:avLst/>
        </a:prstGeom>
        <a:noFill/>
        <a:ln>
          <a:noFill/>
        </a:ln>
      </xdr:spPr>
    </xdr:pic>
    <xdr:clientData/>
  </xdr:twoCellAnchor>
  <xdr:twoCellAnchor editAs="oneCell">
    <xdr:from>
      <xdr:col>6</xdr:col>
      <xdr:colOff>101917</xdr:colOff>
      <xdr:row>220</xdr:row>
      <xdr:rowOff>37147</xdr:rowOff>
    </xdr:from>
    <xdr:to>
      <xdr:col>6</xdr:col>
      <xdr:colOff>1022667</xdr:colOff>
      <xdr:row>224</xdr:row>
      <xdr:rowOff>35242</xdr:rowOff>
    </xdr:to>
    <xdr:pic>
      <xdr:nvPicPr>
        <xdr:cNvPr id="51" name="Picture 50"/>
        <xdr:cNvPicPr>
          <a:picLocks noChangeAspect="1" noChangeArrowheads="1"/>
        </xdr:cNvPicPr>
      </xdr:nvPicPr>
      <xdr:blipFill>
        <a:blip r:embed="rId47" cstate="print">
          <a:extLst>
            <a:ext uri="{28A0092B-C50C-407E-A947-70E740481C1C}">
              <a14:useLocalDpi xmlns:a14="http://schemas.microsoft.com/office/drawing/2010/main" val="0"/>
            </a:ext>
          </a:extLst>
        </a:blip>
        <a:srcRect/>
        <a:stretch>
          <a:fillRect/>
        </a:stretch>
      </xdr:blipFill>
      <xdr:spPr>
        <a:xfrm rot="5400000">
          <a:off x="8274050" y="39900860"/>
          <a:ext cx="569595" cy="92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363855</xdr:colOff>
      <xdr:row>243</xdr:row>
      <xdr:rowOff>567055</xdr:rowOff>
    </xdr:from>
    <xdr:to>
      <xdr:col>6</xdr:col>
      <xdr:colOff>915035</xdr:colOff>
      <xdr:row>244</xdr:row>
      <xdr:rowOff>535305</xdr:rowOff>
    </xdr:to>
    <xdr:pic>
      <xdr:nvPicPr>
        <xdr:cNvPr id="52" name="Picture 51" descr="3&quot; /4&quot; /6&quot; VIDEO FAN GUARD STAINLESS STEEL COOLER COOLING FAN GUARD 3INCH /  4INCH / 6INCH FAN WIRE GUARD FANS &amp; VENTILATION Johor Bahru (JB), Malaysia  Supplier, Dealer, Provider | T.E."/>
        <xdr:cNvPicPr>
          <a:picLocks noChangeAspect="1"/>
        </xdr:cNvPicPr>
      </xdr:nvPicPr>
      <xdr:blipFill>
        <a:blip r:embed="rId48" r:link="rId41"/>
        <a:srcRect t="20767" b="5511"/>
        <a:stretch>
          <a:fillRect/>
        </a:stretch>
      </xdr:blipFill>
      <xdr:spPr>
        <a:xfrm>
          <a:off x="8361045" y="47284005"/>
          <a:ext cx="551180" cy="539750"/>
        </a:xfrm>
        <a:prstGeom prst="rect">
          <a:avLst/>
        </a:prstGeom>
        <a:noFill/>
        <a:ln>
          <a:noFill/>
        </a:ln>
      </xdr:spPr>
    </xdr:pic>
    <xdr:clientData/>
  </xdr:twoCellAnchor>
  <xdr:twoCellAnchor editAs="oneCell">
    <xdr:from>
      <xdr:col>6</xdr:col>
      <xdr:colOff>208597</xdr:colOff>
      <xdr:row>262</xdr:row>
      <xdr:rowOff>130492</xdr:rowOff>
    </xdr:from>
    <xdr:to>
      <xdr:col>6</xdr:col>
      <xdr:colOff>961707</xdr:colOff>
      <xdr:row>262</xdr:row>
      <xdr:rowOff>527367</xdr:rowOff>
    </xdr:to>
    <xdr:pic>
      <xdr:nvPicPr>
        <xdr:cNvPr id="53" name="Picture 52"/>
        <xdr:cNvPicPr>
          <a:picLocks noChangeAspect="1" noChangeArrowheads="1"/>
        </xdr:cNvPicPr>
      </xdr:nvPicPr>
      <xdr:blipFill>
        <a:blip r:embed="rId49" cstate="print">
          <a:extLst>
            <a:ext uri="{28A0092B-C50C-407E-A947-70E740481C1C}">
              <a14:useLocalDpi xmlns:a14="http://schemas.microsoft.com/office/drawing/2010/main" val="0"/>
            </a:ext>
          </a:extLst>
        </a:blip>
        <a:srcRect/>
        <a:stretch>
          <a:fillRect/>
        </a:stretch>
      </xdr:blipFill>
      <xdr:spPr>
        <a:xfrm rot="5400000">
          <a:off x="8383270" y="55558690"/>
          <a:ext cx="396875" cy="753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387350</xdr:colOff>
      <xdr:row>173</xdr:row>
      <xdr:rowOff>10795</xdr:rowOff>
    </xdr:from>
    <xdr:to>
      <xdr:col>6</xdr:col>
      <xdr:colOff>949960</xdr:colOff>
      <xdr:row>173</xdr:row>
      <xdr:rowOff>508000</xdr:rowOff>
    </xdr:to>
    <xdr:pic>
      <xdr:nvPicPr>
        <xdr:cNvPr id="2" name="Picture 1"/>
        <xdr:cNvPicPr>
          <a:picLocks noChangeAspect="1"/>
        </xdr:cNvPicPr>
      </xdr:nvPicPr>
      <xdr:blipFill>
        <a:blip r:embed="rId50"/>
        <a:stretch>
          <a:fillRect/>
        </a:stretch>
      </xdr:blipFill>
      <xdr:spPr>
        <a:xfrm>
          <a:off x="8384540" y="32675195"/>
          <a:ext cx="562610" cy="497205"/>
        </a:xfrm>
        <a:prstGeom prst="rect">
          <a:avLst/>
        </a:prstGeom>
        <a:noFill/>
        <a:ln w="9525">
          <a:noFill/>
        </a:ln>
      </xdr:spPr>
    </xdr:pic>
    <xdr:clientData/>
  </xdr:twoCellAnchor>
  <xdr:twoCellAnchor editAs="oneCell">
    <xdr:from>
      <xdr:col>6</xdr:col>
      <xdr:colOff>224155</xdr:colOff>
      <xdr:row>262</xdr:row>
      <xdr:rowOff>527050</xdr:rowOff>
    </xdr:from>
    <xdr:to>
      <xdr:col>6</xdr:col>
      <xdr:colOff>880745</xdr:colOff>
      <xdr:row>263</xdr:row>
      <xdr:rowOff>621665</xdr:rowOff>
    </xdr:to>
    <xdr:pic>
      <xdr:nvPicPr>
        <xdr:cNvPr id="11" name="Picture 10" descr="Buy In Bulk Adjustable Bullet Feet Adjustable Range: 10-15mm | Alibaba.com"/>
        <xdr:cNvPicPr>
          <a:picLocks noChangeAspect="1"/>
        </xdr:cNvPicPr>
      </xdr:nvPicPr>
      <xdr:blipFill>
        <a:blip r:embed="rId51" r:link="rId41"/>
        <a:stretch>
          <a:fillRect/>
        </a:stretch>
      </xdr:blipFill>
      <xdr:spPr>
        <a:xfrm>
          <a:off x="8221345" y="56134000"/>
          <a:ext cx="656590" cy="653415"/>
        </a:xfrm>
        <a:prstGeom prst="rect">
          <a:avLst/>
        </a:prstGeom>
        <a:noFill/>
        <a:ln>
          <a:noFill/>
        </a:ln>
      </xdr:spPr>
    </xdr:pic>
    <xdr:clientData/>
  </xdr:twoCellAnchor>
  <xdr:twoCellAnchor editAs="oneCell">
    <xdr:from>
      <xdr:col>6</xdr:col>
      <xdr:colOff>35560</xdr:colOff>
      <xdr:row>76</xdr:row>
      <xdr:rowOff>99060</xdr:rowOff>
    </xdr:from>
    <xdr:to>
      <xdr:col>6</xdr:col>
      <xdr:colOff>522605</xdr:colOff>
      <xdr:row>79</xdr:row>
      <xdr:rowOff>110490</xdr:rowOff>
    </xdr:to>
    <xdr:pic>
      <xdr:nvPicPr>
        <xdr:cNvPr id="15" name="Picture 14" descr="SOFT-RUBBER (TPR) WHEEL CASTERS - (up to 325lbs Capacity/each) – TACT  Industrial Products"/>
        <xdr:cNvPicPr>
          <a:picLocks noChangeAspect="1"/>
        </xdr:cNvPicPr>
      </xdr:nvPicPr>
      <xdr:blipFill>
        <a:blip r:embed="rId52" r:link="rId41"/>
        <a:stretch>
          <a:fillRect/>
        </a:stretch>
      </xdr:blipFill>
      <xdr:spPr>
        <a:xfrm>
          <a:off x="8032750" y="11148060"/>
          <a:ext cx="487045" cy="440055"/>
        </a:xfrm>
        <a:prstGeom prst="rect">
          <a:avLst/>
        </a:prstGeom>
        <a:noFill/>
        <a:ln>
          <a:noFill/>
        </a:ln>
      </xdr:spPr>
    </xdr:pic>
    <xdr:clientData/>
  </xdr:twoCellAnchor>
  <xdr:twoCellAnchor editAs="oneCell">
    <xdr:from>
      <xdr:col>6</xdr:col>
      <xdr:colOff>651510</xdr:colOff>
      <xdr:row>76</xdr:row>
      <xdr:rowOff>92075</xdr:rowOff>
    </xdr:from>
    <xdr:to>
      <xdr:col>6</xdr:col>
      <xdr:colOff>1123315</xdr:colOff>
      <xdr:row>80</xdr:row>
      <xdr:rowOff>4445</xdr:rowOff>
    </xdr:to>
    <xdr:pic>
      <xdr:nvPicPr>
        <xdr:cNvPr id="55" name="Picture 54" descr="Wholesale Factory selling Tpr Castor Wheel - Light Duty 3 Inch Black PU  Swivel Castor with Side Brake EB1 Series-Top plate type-Swivel/Rigid(Zinc  plating) – GLOBE Manufacturer and Supplier | GLOBE"/>
        <xdr:cNvPicPr>
          <a:picLocks noChangeAspect="1"/>
        </xdr:cNvPicPr>
      </xdr:nvPicPr>
      <xdr:blipFill>
        <a:blip r:embed="rId53" r:link="rId41"/>
        <a:stretch>
          <a:fillRect/>
        </a:stretch>
      </xdr:blipFill>
      <xdr:spPr>
        <a:xfrm>
          <a:off x="8648700" y="11141075"/>
          <a:ext cx="471805" cy="483870"/>
        </a:xfrm>
        <a:prstGeom prst="rect">
          <a:avLst/>
        </a:prstGeom>
        <a:noFill/>
        <a:ln>
          <a:noFill/>
        </a:ln>
      </xdr:spPr>
    </xdr:pic>
    <xdr:clientData/>
  </xdr:twoCellAnchor>
  <xdr:twoCellAnchor>
    <xdr:from>
      <xdr:col>6</xdr:col>
      <xdr:colOff>182245</xdr:colOff>
      <xdr:row>57</xdr:row>
      <xdr:rowOff>33020</xdr:rowOff>
    </xdr:from>
    <xdr:to>
      <xdr:col>6</xdr:col>
      <xdr:colOff>1047750</xdr:colOff>
      <xdr:row>57</xdr:row>
      <xdr:rowOff>508635</xdr:rowOff>
    </xdr:to>
    <xdr:pic>
      <xdr:nvPicPr>
        <xdr:cNvPr id="56" name="Picture 7" descr=" "/>
        <xdr:cNvPicPr/>
      </xdr:nvPicPr>
      <xdr:blipFill>
        <a:blip r:embed="rId54"/>
        <a:srcRect/>
        <a:stretch>
          <a:fillRect/>
        </a:stretch>
      </xdr:blipFill>
      <xdr:spPr>
        <a:xfrm>
          <a:off x="8179435" y="7402195"/>
          <a:ext cx="865505" cy="475615"/>
        </a:xfrm>
        <a:prstGeom prst="rect">
          <a:avLst/>
        </a:prstGeom>
        <a:noFill/>
        <a:ln w="9525" cap="flat" cmpd="sng">
          <a:noFill/>
          <a:prstDash val="solid"/>
          <a:miter/>
        </a:ln>
        <a:effectLst/>
      </xdr:spPr>
    </xdr:pic>
    <xdr:clientData/>
  </xdr:twoCellAnchor>
</xdr:wsDr>
</file>

<file path=xl/drawings/drawing21.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404495</xdr:colOff>
      <xdr:row>13</xdr:row>
      <xdr:rowOff>100330</xdr:rowOff>
    </xdr:from>
    <xdr:to>
      <xdr:col>4</xdr:col>
      <xdr:colOff>1501140</xdr:colOff>
      <xdr:row>13</xdr:row>
      <xdr:rowOff>955040</xdr:rowOff>
    </xdr:to>
    <xdr:pic>
      <xdr:nvPicPr>
        <xdr:cNvPr id="2" name="图片 1"/>
        <xdr:cNvPicPr>
          <a:picLocks noChangeAspect="1"/>
        </xdr:cNvPicPr>
      </xdr:nvPicPr>
      <xdr:blipFill>
        <a:blip r:embed="rId1"/>
        <a:srcRect l="4525" t="11271" r="2536" b="10845"/>
        <a:stretch>
          <a:fillRect/>
        </a:stretch>
      </xdr:blipFill>
      <xdr:spPr>
        <a:xfrm>
          <a:off x="4141470" y="5920105"/>
          <a:ext cx="1096645" cy="854710"/>
        </a:xfrm>
        <a:prstGeom prst="rect">
          <a:avLst/>
        </a:prstGeom>
        <a:noFill/>
        <a:ln w="9525">
          <a:noFill/>
        </a:ln>
      </xdr:spPr>
    </xdr:pic>
    <xdr:clientData/>
  </xdr:twoCellAnchor>
  <xdr:twoCellAnchor editAs="oneCell">
    <xdr:from>
      <xdr:col>4</xdr:col>
      <xdr:colOff>584200</xdr:colOff>
      <xdr:row>6</xdr:row>
      <xdr:rowOff>27305</xdr:rowOff>
    </xdr:from>
    <xdr:to>
      <xdr:col>4</xdr:col>
      <xdr:colOff>1312545</xdr:colOff>
      <xdr:row>7</xdr:row>
      <xdr:rowOff>17780</xdr:rowOff>
    </xdr:to>
    <xdr:pic>
      <xdr:nvPicPr>
        <xdr:cNvPr id="3" name="Picture 2"/>
        <xdr:cNvPicPr>
          <a:picLocks noChangeAspect="1"/>
        </xdr:cNvPicPr>
      </xdr:nvPicPr>
      <xdr:blipFill>
        <a:blip r:embed="rId2"/>
        <a:stretch>
          <a:fillRect/>
        </a:stretch>
      </xdr:blipFill>
      <xdr:spPr>
        <a:xfrm>
          <a:off x="4321175" y="1948180"/>
          <a:ext cx="728345" cy="854075"/>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Weller16%20PC\Google%20Drive\DARREN\ALL%20PRICE\WELLER2%208.6.15.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My%20Drive\DARREN\ALL%20PRICE\WELLER2%208.6.15.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CU "/>
      <sheetName val="CUST LIST"/>
      <sheetName val="ECO "/>
      <sheetName val="Weiguang"/>
      <sheetName val="ZIEHL"/>
      <sheetName val="QC"/>
      <sheetName val=""/>
      <sheetName val="2ND COND&amp;BLOWER"/>
      <sheetName val="Heat plate"/>
      <sheetName val="BITZER"/>
      <sheetName val="REFCOMP"/>
      <sheetName val="WELZER"/>
      <sheetName val="multi"/>
      <sheetName val="RECOND COMP"/>
      <sheetName val="COND"/>
      <sheetName val="ALL NEW COMP"/>
      <sheetName val="Small comp"/>
      <sheetName val="Switch board"/>
      <sheetName val="FLAKE ICE"/>
      <sheetName val="aluminium plate"/>
      <sheetName val="danfoss,saginomiya,sporlan etc"/>
      <sheetName val="VALVE"/>
      <sheetName val="Oil separator"/>
      <sheetName val="HUB"/>
      <sheetName val="Fitting"/>
      <sheetName val="Brass fit"/>
      <sheetName val="Panasonic"/>
      <sheetName val="AIRCOND"/>
      <sheetName val="Sheet1"/>
      <sheetName val="Sheet4"/>
      <sheetName val="5H COMP"/>
      <sheetName val="Sheet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row r="8">
          <cell r="B8" t="str">
            <v>MODEL</v>
          </cell>
          <cell r="C8" t="str">
            <v>EQUAVELANT MODEL</v>
          </cell>
          <cell r="D8" t="str">
            <v>HP</v>
          </cell>
        </row>
        <row r="8">
          <cell r="L8" t="str">
            <v>Dealer (RM) CASH -10%</v>
          </cell>
        </row>
        <row r="8">
          <cell r="R8" t="str">
            <v>CU QC MODEL</v>
          </cell>
        </row>
        <row r="8">
          <cell r="U8" t="str">
            <v>Cond QC (RM) </v>
          </cell>
        </row>
        <row r="8">
          <cell r="X8" t="str">
            <v>HTC MODEL</v>
          </cell>
        </row>
        <row r="8">
          <cell r="AA8" t="str">
            <v>HTC cond (RM) </v>
          </cell>
        </row>
      </sheetData>
      <sheetData sheetId="12" refreshError="1"/>
      <sheetData sheetId="13" refreshError="1"/>
      <sheetData sheetId="14" refreshError="1"/>
      <sheetData sheetId="15" refreshError="1">
        <row r="8">
          <cell r="S8" t="str">
            <v>CU QC MODEL</v>
          </cell>
        </row>
        <row r="8">
          <cell r="AG8" t="str">
            <v>HTC MODEL</v>
          </cell>
        </row>
      </sheetData>
      <sheetData sheetId="16" refreshError="1"/>
      <sheetData sheetId="17" refreshError="1"/>
      <sheetData sheetId="18" refreshError="1"/>
      <sheetData sheetId="19" refreshError="1"/>
      <sheetData sheetId="20" refreshError="1"/>
      <sheetData sheetId="21" refreshError="1">
        <row r="8">
          <cell r="D8" t="str">
            <v>DESCRIPTION</v>
          </cell>
        </row>
      </sheetData>
      <sheetData sheetId="22" refreshError="1">
        <row r="8">
          <cell r="C8" t="str">
            <v>AIRMENDER ORIGINAL SPARE PARTS</v>
          </cell>
        </row>
      </sheetData>
      <sheetData sheetId="23" refreshError="1">
        <row r="8">
          <cell r="M8" t="str">
            <v>Picture</v>
          </cell>
        </row>
      </sheetData>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CU "/>
      <sheetName val="Weiguang"/>
      <sheetName val="ZIEHL"/>
      <sheetName val="QC"/>
      <sheetName val="Sheet2"/>
      <sheetName val="Switch board"/>
      <sheetName val="aluminium plate"/>
      <sheetName val="ALL NEW COMP"/>
      <sheetName val="ZX"/>
      <sheetName val="Small comp"/>
      <sheetName val="WELZER"/>
      <sheetName val="FLAKE ICE"/>
      <sheetName val="BITZER"/>
      <sheetName val="Heat plate"/>
      <sheetName val="REFCOMP"/>
      <sheetName val="RECOND COMP"/>
      <sheetName val="danfoss,sagi"/>
      <sheetName val="VALVE"/>
      <sheetName val="Oil separator"/>
      <sheetName val="HUB"/>
      <sheetName val="Fitting"/>
      <sheetName val="Wefoam"/>
      <sheetName val="wefoam2"/>
      <sheetName val="Quickool"/>
      <sheetName val="colourbond"/>
      <sheetName val="coldroom cal"/>
      <sheetName val="calculate"/>
      <sheetName val="Rack"/>
      <sheetName val="Sheet4"/>
      <sheetName val="Density panel"/>
      <sheetName val="Brass fit"/>
      <sheetName val="2ND COND&amp;BLOWER"/>
      <sheetName val="multi"/>
      <sheetName val="COND"/>
      <sheetName val="Panasonic"/>
      <sheetName val="AIRCOND"/>
      <sheetName val="Sheet1"/>
      <sheetName val="Sheet5"/>
      <sheetName val="Sheet7"/>
      <sheetName val="Sheet3"/>
    </sheetNames>
    <sheetDataSet>
      <sheetData sheetId="0">
        <row r="8">
          <cell r="A8" t="str">
            <v>ITEM CODE</v>
          </cell>
          <cell r="B8" t="str">
            <v>MODEL CONDENSER</v>
          </cell>
          <cell r="C8" t="str">
            <v>BRAND</v>
          </cell>
          <cell r="D8" t="str">
            <v>H/P</v>
          </cell>
          <cell r="E8" t="str">
            <v>DIMENSION LxWxH</v>
          </cell>
          <cell r="F8" t="str">
            <v>FAN SETS</v>
          </cell>
          <cell r="G8" t="str">
            <v>RECEIVER TANK</v>
          </cell>
          <cell r="H8" t="str">
            <v>Compressor to match</v>
          </cell>
          <cell r="I8" t="str">
            <v>roll</v>
          </cell>
        </row>
        <row r="8">
          <cell r="Q8" t="str">
            <v>(RM) condenser only</v>
          </cell>
        </row>
        <row r="8">
          <cell r="U8" t="str">
            <v>(RM) c/w set axial fan sets</v>
          </cell>
        </row>
        <row r="8">
          <cell r="Y8" t="str">
            <v>(RM) HEAVY DUTY FAN</v>
          </cell>
        </row>
        <row r="9">
          <cell r="A9" t="str">
            <v>CU001</v>
          </cell>
          <cell r="B9" t="str">
            <v>CU - 15 QC  </v>
          </cell>
        </row>
        <row r="9">
          <cell r="D9" t="str">
            <v>1.5hp</v>
          </cell>
          <cell r="E9" t="str">
            <v>440x170x425</v>
          </cell>
          <cell r="F9" t="str">
            <v>1 x 14</v>
          </cell>
          <cell r="G9" t="str">
            <v>CR-101-3 ,RT-2</v>
          </cell>
        </row>
        <row r="9">
          <cell r="I9" t="str">
            <v>3*16</v>
          </cell>
        </row>
        <row r="9">
          <cell r="Q9">
            <v>389.9652260308</v>
          </cell>
        </row>
        <row r="9">
          <cell r="U9">
            <v>780.492726345023</v>
          </cell>
        </row>
        <row r="9">
          <cell r="Y9" t="str">
            <v>~</v>
          </cell>
        </row>
        <row r="10">
          <cell r="A10" t="str">
            <v>CU002</v>
          </cell>
          <cell r="B10" t="str">
            <v>CU - 22  QC</v>
          </cell>
        </row>
        <row r="10">
          <cell r="D10" t="str">
            <v>2hp</v>
          </cell>
          <cell r="E10" t="str">
            <v>450*180*470</v>
          </cell>
          <cell r="F10" t="str">
            <v>1 x 14</v>
          </cell>
          <cell r="G10" t="str">
            <v>CR-102 ,RT-2</v>
          </cell>
          <cell r="H10" t="str">
            <v>MT22</v>
          </cell>
          <cell r="I10" t="str">
            <v>4*16</v>
          </cell>
        </row>
        <row r="10">
          <cell r="Q10">
            <v>566.318926974665</v>
          </cell>
        </row>
        <row r="10">
          <cell r="U10">
            <v>956.846427288887</v>
          </cell>
        </row>
        <row r="10">
          <cell r="Y10" t="str">
            <v>~</v>
          </cell>
        </row>
        <row r="11">
          <cell r="A11" t="str">
            <v>CU003</v>
          </cell>
          <cell r="B11" t="str">
            <v>CU - 32  QC</v>
          </cell>
        </row>
        <row r="11">
          <cell r="D11" t="str">
            <v>2.5hp</v>
          </cell>
          <cell r="E11" t="str">
            <v>450*180*470</v>
          </cell>
          <cell r="F11" t="str">
            <v>1 x 14</v>
          </cell>
          <cell r="G11" t="str">
            <v>CR-102 ,RT-3</v>
          </cell>
          <cell r="H11" t="str">
            <v>MT32</v>
          </cell>
          <cell r="I11" t="str">
            <v>4*18</v>
          </cell>
        </row>
        <row r="11">
          <cell r="Q11">
            <v>630.899155489319</v>
          </cell>
        </row>
        <row r="11">
          <cell r="U11">
            <v>1021.42665580354</v>
          </cell>
        </row>
        <row r="11">
          <cell r="Y11" t="str">
            <v>~</v>
          </cell>
        </row>
        <row r="12">
          <cell r="A12" t="str">
            <v>CU004</v>
          </cell>
          <cell r="B12" t="str">
            <v>CU - 36  QC</v>
          </cell>
        </row>
        <row r="12">
          <cell r="D12" t="str">
            <v>3hp</v>
          </cell>
          <cell r="E12" t="str">
            <v>500*200*520</v>
          </cell>
          <cell r="F12" t="str">
            <v>1 x 16</v>
          </cell>
          <cell r="G12" t="str">
            <v>CR-102 ,RT-3</v>
          </cell>
          <cell r="H12" t="str">
            <v>MT36</v>
          </cell>
          <cell r="I12" t="str">
            <v>4*20</v>
          </cell>
        </row>
        <row r="12">
          <cell r="Q12">
            <v>761.301539990065</v>
          </cell>
        </row>
        <row r="12">
          <cell r="U12">
            <v>1198.2028755858</v>
          </cell>
        </row>
        <row r="12">
          <cell r="Y12" t="str">
            <v>~</v>
          </cell>
        </row>
        <row r="13">
          <cell r="A13" t="str">
            <v>CU005</v>
          </cell>
          <cell r="B13" t="str">
            <v>CU - 40  QC</v>
          </cell>
        </row>
        <row r="13">
          <cell r="D13" t="str">
            <v>3.5hp</v>
          </cell>
          <cell r="E13" t="str">
            <v>550*200*520</v>
          </cell>
          <cell r="F13" t="str">
            <v>1 x 16</v>
          </cell>
          <cell r="G13" t="str">
            <v>CR103,RT-4 </v>
          </cell>
          <cell r="H13" t="str">
            <v>MT40</v>
          </cell>
          <cell r="I13" t="str">
            <v>5*20</v>
          </cell>
        </row>
        <row r="13">
          <cell r="Q13">
            <v>953.800298062593</v>
          </cell>
        </row>
        <row r="13">
          <cell r="U13">
            <v>1335.74955559945</v>
          </cell>
        </row>
        <row r="13">
          <cell r="Y13" t="str">
            <v>~</v>
          </cell>
        </row>
        <row r="14">
          <cell r="A14" t="str">
            <v>CU006</v>
          </cell>
          <cell r="B14" t="str">
            <v>CU - 50  QC</v>
          </cell>
        </row>
        <row r="14">
          <cell r="D14" t="str">
            <v>4hp</v>
          </cell>
          <cell r="E14" t="str">
            <v>660*200*570</v>
          </cell>
          <cell r="F14" t="str">
            <v>1 x 18</v>
          </cell>
          <cell r="G14" t="str">
            <v>CR103,RT-4 </v>
          </cell>
          <cell r="H14" t="str">
            <v>4FES-3(Y)</v>
          </cell>
          <cell r="I14" t="str">
            <v>5*20</v>
          </cell>
        </row>
        <row r="14">
          <cell r="Q14">
            <v>1163.68604073522</v>
          </cell>
        </row>
        <row r="14">
          <cell r="U14">
            <v>1630.98653930177</v>
          </cell>
        </row>
        <row r="14">
          <cell r="Y14">
            <v>1793.28943990567</v>
          </cell>
        </row>
        <row r="15">
          <cell r="A15" t="str">
            <v>CU007</v>
          </cell>
          <cell r="B15" t="str">
            <v>CU - 64 QC</v>
          </cell>
        </row>
        <row r="15">
          <cell r="D15" t="str">
            <v>5hp</v>
          </cell>
          <cell r="E15" t="str">
            <v>960*200*520</v>
          </cell>
          <cell r="F15" t="str">
            <v>2 x 16</v>
          </cell>
          <cell r="G15" t="str">
            <v>CR-104 ,RT-6</v>
          </cell>
          <cell r="H15" t="str">
            <v>4EES-4(Y)</v>
          </cell>
          <cell r="I15" t="str">
            <v>4*20</v>
          </cell>
        </row>
        <row r="15">
          <cell r="Q15">
            <v>1382.88623944362</v>
          </cell>
        </row>
        <row r="15">
          <cell r="U15">
            <v>2192.73604178263</v>
          </cell>
        </row>
        <row r="15">
          <cell r="Y15" t="str">
            <v>~</v>
          </cell>
        </row>
        <row r="16">
          <cell r="A16" t="str">
            <v>CU008</v>
          </cell>
          <cell r="B16" t="str">
            <v>CU - 64B QC</v>
          </cell>
        </row>
        <row r="16">
          <cell r="D16" t="str">
            <v>5hp</v>
          </cell>
          <cell r="E16" t="str">
            <v>710*220*660</v>
          </cell>
          <cell r="F16" t="str">
            <v>1 x 20</v>
          </cell>
          <cell r="G16" t="str">
            <v>CR-104 ,RT-6</v>
          </cell>
          <cell r="H16" t="str">
            <v>4EES-4(Y)</v>
          </cell>
          <cell r="I16" t="str">
            <v>4*26</v>
          </cell>
        </row>
        <row r="16">
          <cell r="Q16">
            <v>1230.75012419275</v>
          </cell>
        </row>
        <row r="16">
          <cell r="U16">
            <v>1870.25895010743</v>
          </cell>
        </row>
        <row r="16">
          <cell r="Y16">
            <v>1962.43091666218</v>
          </cell>
        </row>
        <row r="17">
          <cell r="A17" t="str">
            <v>CU009</v>
          </cell>
          <cell r="B17" t="str">
            <v>CU - 72 QC</v>
          </cell>
        </row>
        <row r="17">
          <cell r="D17" t="str">
            <v>6hp</v>
          </cell>
          <cell r="E17" t="str">
            <v>960*220*520</v>
          </cell>
          <cell r="F17" t="str">
            <v>2 x 16</v>
          </cell>
          <cell r="G17" t="str">
            <v>CR-104 ,RT-6</v>
          </cell>
          <cell r="H17" t="str">
            <v>4DES-5(Y)</v>
          </cell>
          <cell r="I17" t="str">
            <v>5*20 </v>
          </cell>
        </row>
        <row r="17">
          <cell r="Q17">
            <v>1670.39244908097</v>
          </cell>
        </row>
        <row r="17">
          <cell r="U17">
            <v>2480.24225141998</v>
          </cell>
        </row>
        <row r="17">
          <cell r="Y17" t="str">
            <v>~</v>
          </cell>
        </row>
        <row r="18">
          <cell r="A18" t="str">
            <v>CU010</v>
          </cell>
          <cell r="B18" t="str">
            <v>CU - 72B QC</v>
          </cell>
        </row>
        <row r="18">
          <cell r="D18" t="str">
            <v>6hp</v>
          </cell>
          <cell r="E18" t="str">
            <v>710*240*660</v>
          </cell>
          <cell r="F18" t="str">
            <v>1 x 20</v>
          </cell>
          <cell r="G18" t="str">
            <v>CR-104 ,RT-6</v>
          </cell>
          <cell r="H18" t="str">
            <v>4DES-5(Y)</v>
          </cell>
          <cell r="I18" t="str">
            <v>5*26</v>
          </cell>
        </row>
        <row r="18">
          <cell r="Q18">
            <v>1463.61152508693</v>
          </cell>
        </row>
        <row r="18">
          <cell r="U18">
            <v>2103.12035100162</v>
          </cell>
        </row>
        <row r="18">
          <cell r="Y18">
            <v>2195.29231755637</v>
          </cell>
        </row>
        <row r="19">
          <cell r="A19" t="str">
            <v>CU011</v>
          </cell>
          <cell r="B19" t="str">
            <v>CU - 72BP QC</v>
          </cell>
        </row>
        <row r="19">
          <cell r="D19" t="str">
            <v>6hp</v>
          </cell>
          <cell r="E19" t="str">
            <v>710*240*660</v>
          </cell>
          <cell r="F19" t="str">
            <v>1 x 20</v>
          </cell>
          <cell r="G19" t="str">
            <v>CR-104 ,RT-6</v>
          </cell>
          <cell r="H19" t="str">
            <v>4DES-5(Y)</v>
          </cell>
          <cell r="I19" t="str">
            <v>5*26</v>
          </cell>
        </row>
        <row r="19">
          <cell r="Q19">
            <v>1599.60258320914</v>
          </cell>
        </row>
        <row r="19">
          <cell r="U19">
            <v>2103.12035100162</v>
          </cell>
        </row>
        <row r="19">
          <cell r="Y19">
            <v>2195.29231755637</v>
          </cell>
        </row>
        <row r="20">
          <cell r="A20" t="str">
            <v>CU012</v>
          </cell>
          <cell r="B20" t="str">
            <v>CU - 90 QC</v>
          </cell>
        </row>
        <row r="20">
          <cell r="D20" t="str">
            <v>7.5hp</v>
          </cell>
          <cell r="E20" t="str">
            <v>1060*220*570</v>
          </cell>
          <cell r="F20" t="str">
            <v>2 x 18</v>
          </cell>
          <cell r="G20" t="str">
            <v>CR-104 ,RT-8</v>
          </cell>
          <cell r="H20" t="str">
            <v>4CES-6(Y)</v>
          </cell>
          <cell r="I20" t="str">
            <v>5*22</v>
          </cell>
        </row>
        <row r="20">
          <cell r="Q20">
            <v>1952.30998509687</v>
          </cell>
        </row>
        <row r="20">
          <cell r="U20">
            <v>2829.58358097068</v>
          </cell>
        </row>
        <row r="20">
          <cell r="Y20">
            <v>3044.28522606073</v>
          </cell>
        </row>
        <row r="21">
          <cell r="A21" t="str">
            <v>CU013</v>
          </cell>
          <cell r="B21" t="str">
            <v>CU - 100 QC</v>
          </cell>
        </row>
        <row r="21">
          <cell r="D21" t="str">
            <v>8.5hp</v>
          </cell>
          <cell r="E21" t="str">
            <v>1060*240*670</v>
          </cell>
          <cell r="F21" t="str">
            <v>2 x 18</v>
          </cell>
          <cell r="G21" t="str">
            <v>CR-104 ,RT-8</v>
          </cell>
          <cell r="H21" t="str">
            <v>4VES-7(Y)</v>
          </cell>
          <cell r="I21" t="str">
            <v>5*26</v>
          </cell>
        </row>
        <row r="21">
          <cell r="Q21">
            <v>2079.35916542474</v>
          </cell>
        </row>
        <row r="21">
          <cell r="U21">
            <v>2956.63276129855</v>
          </cell>
        </row>
        <row r="21">
          <cell r="Y21">
            <v>3171.33440638859</v>
          </cell>
        </row>
        <row r="22">
          <cell r="A22" t="str">
            <v>CU013.1</v>
          </cell>
          <cell r="B22" t="str">
            <v>CU - 125BP QC</v>
          </cell>
        </row>
        <row r="22">
          <cell r="D22" t="str">
            <v>10hp</v>
          </cell>
        </row>
        <row r="22">
          <cell r="F22" t="str">
            <v>1 x 26</v>
          </cell>
          <cell r="G22" t="str">
            <v>CR-105 ,RT-10</v>
          </cell>
          <cell r="H22" t="str">
            <v>4TES-9(Y)</v>
          </cell>
          <cell r="I22" t="str">
            <v>4*40</v>
          </cell>
        </row>
        <row r="22">
          <cell r="Q22">
            <v>2899.90064580229</v>
          </cell>
        </row>
        <row r="22">
          <cell r="U22">
            <v>3937.30380074695</v>
          </cell>
        </row>
        <row r="22">
          <cell r="Y22">
            <v>4282.05089643223</v>
          </cell>
        </row>
        <row r="23">
          <cell r="A23" t="str">
            <v>CU013.2</v>
          </cell>
          <cell r="B23" t="str">
            <v>CU - 144BP QC</v>
          </cell>
        </row>
        <row r="23">
          <cell r="D23" t="str">
            <v>12hp</v>
          </cell>
        </row>
        <row r="23">
          <cell r="F23" t="str">
            <v>1 x 26</v>
          </cell>
          <cell r="G23" t="str">
            <v>CR-105 ,RT-12</v>
          </cell>
          <cell r="H23" t="str">
            <v>4PES-12(Y)</v>
          </cell>
          <cell r="I23" t="str">
            <v>5*40</v>
          </cell>
        </row>
        <row r="23">
          <cell r="Q23">
            <v>3206.6567312469</v>
          </cell>
        </row>
        <row r="23">
          <cell r="U23">
            <v>4331.65312389648</v>
          </cell>
        </row>
        <row r="23">
          <cell r="Y23">
            <v>4676.40021958175</v>
          </cell>
        </row>
        <row r="24">
          <cell r="A24" t="str">
            <v>CU014</v>
          </cell>
          <cell r="B24" t="str">
            <v>CU - 125 QC</v>
          </cell>
        </row>
        <row r="24">
          <cell r="D24" t="str">
            <v>10hp</v>
          </cell>
          <cell r="E24" t="str">
            <v>1390*250*725</v>
          </cell>
          <cell r="F24" t="str">
            <v>2 x 20</v>
          </cell>
          <cell r="G24" t="str">
            <v>CR-105 ,RT-10</v>
          </cell>
          <cell r="H24" t="str">
            <v>4TES-9(Y)</v>
          </cell>
          <cell r="I24" t="str">
            <v>4*28</v>
          </cell>
        </row>
        <row r="24">
          <cell r="Q24">
            <v>2961.99701937407</v>
          </cell>
        </row>
        <row r="24">
          <cell r="U24">
            <v>4026.7567732808</v>
          </cell>
        </row>
        <row r="24">
          <cell r="Y24">
            <v>4208.12741714659</v>
          </cell>
        </row>
        <row r="25">
          <cell r="A25" t="str">
            <v>CU015</v>
          </cell>
          <cell r="B25" t="str">
            <v>CU - 144 QC</v>
          </cell>
        </row>
        <row r="25">
          <cell r="D25" t="str">
            <v>12hp</v>
          </cell>
          <cell r="E25" t="str">
            <v>1390*250*725</v>
          </cell>
          <cell r="F25" t="str">
            <v>2 x 20</v>
          </cell>
          <cell r="G25" t="str">
            <v>CR-106 ,RT-12</v>
          </cell>
          <cell r="H25" t="str">
            <v>4PES-12(Y)</v>
          </cell>
          <cell r="I25" t="str">
            <v>5*28</v>
          </cell>
        </row>
        <row r="25">
          <cell r="Q25">
            <v>3623.94436164928</v>
          </cell>
        </row>
        <row r="25">
          <cell r="U25">
            <v>4764.20798906771</v>
          </cell>
        </row>
        <row r="25">
          <cell r="Y25">
            <v>4945.57863293349</v>
          </cell>
        </row>
        <row r="26">
          <cell r="A26" t="str">
            <v>CU016</v>
          </cell>
          <cell r="B26" t="str">
            <v>CU - 160 QC</v>
          </cell>
        </row>
        <row r="26">
          <cell r="D26" t="str">
            <v>15hp</v>
          </cell>
          <cell r="E26" t="str">
            <v>1390*250*850</v>
          </cell>
          <cell r="F26" t="str">
            <v>2 x 20</v>
          </cell>
          <cell r="G26" t="str">
            <v>CR-107 ,RT-14</v>
          </cell>
          <cell r="H26" t="str">
            <v>4NES-14(Y)</v>
          </cell>
          <cell r="I26" t="str">
            <v>5*32</v>
          </cell>
        </row>
        <row r="26">
          <cell r="Q26">
            <v>4035.02235469449</v>
          </cell>
        </row>
        <row r="26">
          <cell r="U26">
            <v>5303.6300870638</v>
          </cell>
        </row>
        <row r="26">
          <cell r="Y26">
            <v>5485.00073092959</v>
          </cell>
        </row>
        <row r="27">
          <cell r="A27" t="str">
            <v>CU017</v>
          </cell>
          <cell r="B27" t="str">
            <v>CU - 200 QC</v>
          </cell>
        </row>
        <row r="27">
          <cell r="D27" t="str">
            <v>20hp</v>
          </cell>
          <cell r="E27" t="str">
            <v>1600*270*940</v>
          </cell>
          <cell r="F27" t="str">
            <v>2 x 20</v>
          </cell>
          <cell r="G27" t="str">
            <v>CR-108 </v>
          </cell>
          <cell r="H27" t="str">
            <v>4HE-18(Y)</v>
          </cell>
          <cell r="I27" t="str">
            <v>5*36</v>
          </cell>
        </row>
        <row r="27">
          <cell r="Q27">
            <v>5312.96572280179</v>
          </cell>
        </row>
        <row r="27">
          <cell r="U27">
            <v>6800.13061858872</v>
          </cell>
        </row>
        <row r="27">
          <cell r="Y27">
            <v>6981.50126245451</v>
          </cell>
        </row>
        <row r="28">
          <cell r="A28" t="str">
            <v>CU018</v>
          </cell>
          <cell r="B28" t="str">
            <v>CU - 250 QC</v>
          </cell>
        </row>
        <row r="28">
          <cell r="D28" t="str">
            <v>25hp</v>
          </cell>
          <cell r="E28" t="str">
            <v>2120*270*940</v>
          </cell>
          <cell r="F28" t="str">
            <v>3 x 20</v>
          </cell>
          <cell r="G28" t="str">
            <v>HT- 25L</v>
          </cell>
          <cell r="H28" t="str">
            <v>4GE-23(Y)</v>
          </cell>
          <cell r="I28" t="str">
            <v>5*36</v>
          </cell>
        </row>
        <row r="28">
          <cell r="Q28">
            <v>7952.06159960258</v>
          </cell>
        </row>
        <row r="28">
          <cell r="U28">
            <v>9758.17119070132</v>
          </cell>
        </row>
        <row r="28">
          <cell r="Y28">
            <v>10025.9088078365</v>
          </cell>
        </row>
        <row r="29">
          <cell r="A29" t="str">
            <v>CU018.1</v>
          </cell>
          <cell r="B29" t="str">
            <v>CU - 250B QC </v>
          </cell>
        </row>
        <row r="29">
          <cell r="D29" t="str">
            <v>25hp</v>
          </cell>
          <cell r="E29" t="str">
            <v>1630*350*1500</v>
          </cell>
          <cell r="F29" t="str">
            <v>4 x 20</v>
          </cell>
          <cell r="G29" t="str">
            <v>HT- 25L</v>
          </cell>
          <cell r="H29" t="str">
            <v>4GE-23(Y)</v>
          </cell>
          <cell r="I29" t="str">
            <v>4*60</v>
          </cell>
        </row>
        <row r="29">
          <cell r="Q29">
            <v>7882.51366120219</v>
          </cell>
        </row>
        <row r="29">
          <cell r="U29">
            <v>9955.87339924689</v>
          </cell>
        </row>
        <row r="29">
          <cell r="Y29">
            <v>10312.8568887605</v>
          </cell>
        </row>
        <row r="30">
          <cell r="A30" t="str">
            <v>CU019</v>
          </cell>
          <cell r="B30" t="str">
            <v>CU - 300 QC</v>
          </cell>
        </row>
        <row r="30">
          <cell r="D30" t="str">
            <v>30hp</v>
          </cell>
          <cell r="E30" t="str">
            <v>1630*350*1660</v>
          </cell>
          <cell r="F30" t="str">
            <v>4 x 20</v>
          </cell>
          <cell r="G30" t="str">
            <v>HT- 30L</v>
          </cell>
          <cell r="H30" t="str">
            <v>6HE-28(Y)</v>
          </cell>
          <cell r="I30" t="str">
            <v>4*64</v>
          </cell>
        </row>
        <row r="30">
          <cell r="Q30">
            <v>8607.79930452062</v>
          </cell>
        </row>
        <row r="30">
          <cell r="U30">
            <v>10980.0344234079</v>
          </cell>
        </row>
        <row r="30">
          <cell r="Y30">
            <v>11177.9177538214</v>
          </cell>
        </row>
        <row r="31">
          <cell r="A31" t="str">
            <v>CU020</v>
          </cell>
          <cell r="B31" t="str">
            <v>CU - 350 QC</v>
          </cell>
        </row>
        <row r="31">
          <cell r="D31" t="str">
            <v>35hp</v>
          </cell>
          <cell r="E31" t="str">
            <v>1630*350*1660</v>
          </cell>
          <cell r="F31" t="str">
            <v>4 x 20</v>
          </cell>
          <cell r="G31" t="str">
            <v>HT- 35L</v>
          </cell>
          <cell r="H31" t="str">
            <v>S6F-30.2 / 6GE34Y</v>
          </cell>
          <cell r="I31" t="str">
            <v>5*64</v>
          </cell>
        </row>
        <row r="31">
          <cell r="Q31">
            <v>10254.5951316443</v>
          </cell>
        </row>
        <row r="31">
          <cell r="U31">
            <v>12574.5510179245</v>
          </cell>
        </row>
        <row r="31">
          <cell r="Y31">
            <v>12931.5345074381</v>
          </cell>
        </row>
        <row r="32">
          <cell r="A32" t="str">
            <v>CU022</v>
          </cell>
          <cell r="B32" t="str">
            <v>CU - 400 QC</v>
          </cell>
        </row>
        <row r="32">
          <cell r="D32" t="str">
            <v>40hp</v>
          </cell>
          <cell r="E32" t="str">
            <v>1630*350*1860</v>
          </cell>
          <cell r="F32" t="str">
            <v>4 x 26</v>
          </cell>
          <cell r="G32" t="str">
            <v>HT- 40L</v>
          </cell>
          <cell r="H32" t="str">
            <v>6FE44Y</v>
          </cell>
          <cell r="I32" t="str">
            <v>5*73</v>
          </cell>
        </row>
        <row r="32">
          <cell r="Q32">
            <v>10988.5742672628</v>
          </cell>
        </row>
        <row r="32">
          <cell r="U32">
            <v>14102.7644695459</v>
          </cell>
        </row>
        <row r="32">
          <cell r="Y32">
            <v>15437.9754433111</v>
          </cell>
        </row>
        <row r="33">
          <cell r="A33" t="str">
            <v>CU023</v>
          </cell>
          <cell r="B33" t="str">
            <v>CU - 500 QC</v>
          </cell>
        </row>
        <row r="33">
          <cell r="D33" t="str">
            <v>50hp</v>
          </cell>
          <cell r="E33" t="str">
            <v>1630*350*1930</v>
          </cell>
          <cell r="F33" t="str">
            <v>4 x 26</v>
          </cell>
          <cell r="G33" t="str">
            <v>HT- 50L</v>
          </cell>
          <cell r="H33" t="str">
            <v>6FE50Y</v>
          </cell>
          <cell r="I33" t="str">
            <v>6*76</v>
          </cell>
        </row>
        <row r="33">
          <cell r="Q33">
            <v>14294.5851962245</v>
          </cell>
        </row>
        <row r="33">
          <cell r="U33">
            <v>17440.392450031</v>
          </cell>
        </row>
        <row r="33">
          <cell r="Y33">
            <v>18775.6034237962</v>
          </cell>
        </row>
        <row r="34">
          <cell r="A34" t="str">
            <v>CU20.25</v>
          </cell>
          <cell r="B34" t="str">
            <v>16" * 18"</v>
          </cell>
        </row>
        <row r="34">
          <cell r="D34" t="str">
            <v>1/2hp</v>
          </cell>
          <cell r="E34" t="str">
            <v>CS030-CS060</v>
          </cell>
        </row>
        <row r="34">
          <cell r="Q34">
            <v>27.8688524590164</v>
          </cell>
        </row>
        <row r="35">
          <cell r="A35" t="str">
            <v>CU20.26</v>
          </cell>
          <cell r="B35" t="str">
            <v>20" * 17"</v>
          </cell>
        </row>
        <row r="35">
          <cell r="D35" t="str">
            <v>3/4hp-1.5hp</v>
          </cell>
          <cell r="E35" t="str">
            <v>CS075-CS125</v>
          </cell>
        </row>
        <row r="35">
          <cell r="Q35">
            <v>40.9836065573771</v>
          </cell>
        </row>
        <row r="36">
          <cell r="A36" t="str">
            <v>CU21</v>
          </cell>
          <cell r="B36" t="str">
            <v>530W*430L</v>
          </cell>
        </row>
        <row r="36">
          <cell r="D36" t="str">
            <v>3/4hp</v>
          </cell>
          <cell r="E36" t="str">
            <v>CS075</v>
          </cell>
          <cell r="F36">
            <v>50</v>
          </cell>
        </row>
        <row r="36">
          <cell r="Q36">
            <v>57.3770491803279</v>
          </cell>
        </row>
        <row r="37">
          <cell r="A37" t="str">
            <v>CU23</v>
          </cell>
          <cell r="B37" t="str">
            <v>600W*550L</v>
          </cell>
        </row>
        <row r="37">
          <cell r="D37" t="str">
            <v>2hp</v>
          </cell>
          <cell r="E37" t="str">
            <v>CU-22</v>
          </cell>
          <cell r="F37">
            <v>58</v>
          </cell>
        </row>
        <row r="37">
          <cell r="Q37">
            <v>73.7704918032787</v>
          </cell>
        </row>
        <row r="38">
          <cell r="A38" t="str">
            <v>CU27</v>
          </cell>
          <cell r="B38" t="str">
            <v>650*W900L</v>
          </cell>
        </row>
        <row r="38">
          <cell r="D38" t="str">
            <v>CS150</v>
          </cell>
          <cell r="E38" t="str">
            <v>CS150-CS200</v>
          </cell>
          <cell r="F38">
            <v>19</v>
          </cell>
        </row>
        <row r="38">
          <cell r="Q38">
            <v>139.344262295082</v>
          </cell>
        </row>
        <row r="39">
          <cell r="A39" t="str">
            <v>CU024</v>
          </cell>
          <cell r="B39" t="str">
            <v>CUB15-32</v>
          </cell>
        </row>
        <row r="39">
          <cell r="D39" t="str">
            <v>CU15-32QC</v>
          </cell>
          <cell r="E39" t="str">
            <v>30" W * 21.5"L</v>
          </cell>
        </row>
        <row r="39">
          <cell r="Q39">
            <v>81.1475409836066</v>
          </cell>
        </row>
        <row r="40">
          <cell r="A40" t="str">
            <v>CU025</v>
          </cell>
          <cell r="B40" t="str">
            <v>CUB36</v>
          </cell>
        </row>
        <row r="40">
          <cell r="D40" t="str">
            <v>CU36QC</v>
          </cell>
          <cell r="E40" t="str">
            <v>30" W * 23.5"L</v>
          </cell>
        </row>
        <row r="40">
          <cell r="Q40">
            <v>103.27868852459</v>
          </cell>
        </row>
        <row r="41">
          <cell r="A41" t="str">
            <v>CU026</v>
          </cell>
          <cell r="B41" t="str">
            <v>CUB40</v>
          </cell>
        </row>
        <row r="41">
          <cell r="D41" t="str">
            <v>CU40QC</v>
          </cell>
          <cell r="E41" t="str">
            <v>30" W * 26"L</v>
          </cell>
        </row>
        <row r="41">
          <cell r="Q41">
            <v>103.27868852459</v>
          </cell>
        </row>
        <row r="42">
          <cell r="A42" t="str">
            <v>CU027</v>
          </cell>
          <cell r="B42" t="str">
            <v>CUB50</v>
          </cell>
        </row>
        <row r="42">
          <cell r="D42" t="str">
            <v>CU50QC</v>
          </cell>
          <cell r="E42" t="str">
            <v>33" W* 28.5"L</v>
          </cell>
        </row>
        <row r="42">
          <cell r="Q42">
            <v>162.295081967213</v>
          </cell>
        </row>
        <row r="43">
          <cell r="A43" t="str">
            <v>CU028</v>
          </cell>
          <cell r="B43" t="str">
            <v>CUB64B-72B</v>
          </cell>
        </row>
        <row r="43">
          <cell r="D43" t="str">
            <v>CU64B-72BQC</v>
          </cell>
          <cell r="E43" t="str">
            <v>33" W* 30"L</v>
          </cell>
        </row>
        <row r="43">
          <cell r="Q43">
            <v>162.295081967213</v>
          </cell>
        </row>
        <row r="44">
          <cell r="A44" t="str">
            <v>CU029</v>
          </cell>
          <cell r="B44" t="str">
            <v>CUB64-72 </v>
          </cell>
        </row>
        <row r="44">
          <cell r="D44" t="str">
            <v>CU64-72QC </v>
          </cell>
          <cell r="E44" t="str">
            <v>34" W* 41"L</v>
          </cell>
        </row>
        <row r="44">
          <cell r="Q44">
            <v>221.311475409836</v>
          </cell>
        </row>
        <row r="45">
          <cell r="A45" t="str">
            <v>CU030</v>
          </cell>
          <cell r="B45" t="str">
            <v>CUB80-100</v>
          </cell>
        </row>
        <row r="45">
          <cell r="D45" t="str">
            <v>CU80-100QC</v>
          </cell>
          <cell r="E45" t="str">
            <v>34" W* 44"L</v>
          </cell>
        </row>
        <row r="45">
          <cell r="Q45">
            <v>236.065573770492</v>
          </cell>
        </row>
        <row r="46">
          <cell r="A46" t="str">
            <v>CU031</v>
          </cell>
          <cell r="B46" t="str">
            <v>CUB125-160</v>
          </cell>
        </row>
        <row r="46">
          <cell r="D46" t="str">
            <v>CU125-160QC</v>
          </cell>
          <cell r="E46" t="str">
            <v>35" W* 56.5"L</v>
          </cell>
        </row>
        <row r="46">
          <cell r="Q46">
            <v>339.344262295082</v>
          </cell>
        </row>
        <row r="47">
          <cell r="A47" t="str">
            <v>CU032</v>
          </cell>
          <cell r="B47" t="str">
            <v>CUB200</v>
          </cell>
        </row>
        <row r="47">
          <cell r="D47" t="str">
            <v>CU200QC</v>
          </cell>
          <cell r="E47" t="str">
            <v>42"W * 64"L</v>
          </cell>
        </row>
        <row r="47">
          <cell r="Q47">
            <v>575.409836065574</v>
          </cell>
        </row>
        <row r="48">
          <cell r="A48" t="str">
            <v>CU033</v>
          </cell>
          <cell r="B48" t="str">
            <v>CUB250</v>
          </cell>
        </row>
        <row r="48">
          <cell r="D48" t="str">
            <v>CU250QC</v>
          </cell>
          <cell r="E48" t="str">
            <v>45"W * 85"L</v>
          </cell>
        </row>
        <row r="48">
          <cell r="Q48">
            <v>649.180327868852</v>
          </cell>
        </row>
        <row r="49">
          <cell r="A49" t="str">
            <v>CU034</v>
          </cell>
          <cell r="B49" t="str">
            <v>CUB300-400</v>
          </cell>
        </row>
        <row r="49">
          <cell r="D49" t="str">
            <v>CU300-400QC</v>
          </cell>
          <cell r="E49" t="str">
            <v>50"W * 64"L</v>
          </cell>
        </row>
        <row r="49">
          <cell r="Q49">
            <v>634.426229508197</v>
          </cell>
        </row>
        <row r="50">
          <cell r="A50" t="str">
            <v>CU035</v>
          </cell>
          <cell r="B50" t="str">
            <v>HTB3-5</v>
          </cell>
        </row>
        <row r="50">
          <cell r="D50" t="str">
            <v>HTC3-5</v>
          </cell>
          <cell r="E50" t="str">
            <v>36L*20W</v>
          </cell>
        </row>
        <row r="50">
          <cell r="Q50">
            <v>190.451538682772</v>
          </cell>
        </row>
        <row r="51">
          <cell r="A51" t="str">
            <v>CU036</v>
          </cell>
          <cell r="B51" t="str">
            <v>HTB8-10</v>
          </cell>
        </row>
        <row r="51">
          <cell r="D51" t="str">
            <v>HTC8-10</v>
          </cell>
          <cell r="E51" t="str">
            <v>55L*26W</v>
          </cell>
        </row>
        <row r="51">
          <cell r="Q51">
            <v>238.064423353466</v>
          </cell>
        </row>
        <row r="52">
          <cell r="A52" t="str">
            <v>CU037</v>
          </cell>
          <cell r="B52" t="str">
            <v>HTB12-15</v>
          </cell>
        </row>
        <row r="52">
          <cell r="D52" t="str">
            <v>HTC12-15</v>
          </cell>
          <cell r="E52" t="str">
            <v>60L*26W</v>
          </cell>
        </row>
        <row r="52">
          <cell r="Q52">
            <v>397.433132010354</v>
          </cell>
        </row>
        <row r="53">
          <cell r="A53" t="str">
            <v>CU038</v>
          </cell>
          <cell r="B53" t="str">
            <v>HTB20-30</v>
          </cell>
        </row>
        <row r="53">
          <cell r="D53" t="str">
            <v>HTC20-30</v>
          </cell>
          <cell r="E53" t="str">
            <v>68L*28W</v>
          </cell>
        </row>
        <row r="53">
          <cell r="Q53">
            <v>434.431981593328</v>
          </cell>
        </row>
        <row r="54">
          <cell r="A54" t="str">
            <v>CU039</v>
          </cell>
          <cell r="B54" t="str">
            <v>HTB35-40</v>
          </cell>
        </row>
        <row r="54">
          <cell r="D54" t="str">
            <v>HTC35-40</v>
          </cell>
          <cell r="E54" t="str">
            <v>72L*32W</v>
          </cell>
        </row>
        <row r="54">
          <cell r="Q54">
            <v>463.316077077941</v>
          </cell>
        </row>
        <row r="55">
          <cell r="A55" t="str">
            <v>CU040</v>
          </cell>
          <cell r="B55" t="str">
            <v>HTB40L</v>
          </cell>
        </row>
        <row r="55">
          <cell r="D55" t="str">
            <v>HTC40L</v>
          </cell>
          <cell r="E55" t="str">
            <v>80L*32W</v>
          </cell>
        </row>
        <row r="55">
          <cell r="Q55">
            <v>502.703480011505</v>
          </cell>
        </row>
        <row r="56">
          <cell r="A56" t="str">
            <v>CU043</v>
          </cell>
          <cell r="B56" t="str">
            <v>HT- 25L</v>
          </cell>
        </row>
        <row r="56">
          <cell r="D56" t="str">
            <v>25HP</v>
          </cell>
          <cell r="E56" t="str">
            <v>850mm x 219mm</v>
          </cell>
          <cell r="F56" t="str">
            <v>25L(7/8")</v>
          </cell>
        </row>
        <row r="56">
          <cell r="Q56">
            <v>611.410447476021</v>
          </cell>
        </row>
        <row r="57">
          <cell r="A57" t="str">
            <v>CU044</v>
          </cell>
          <cell r="B57" t="str">
            <v>HT- 30L</v>
          </cell>
        </row>
        <row r="57">
          <cell r="D57" t="str">
            <v>30HP</v>
          </cell>
          <cell r="E57" t="str">
            <v>900mm x 219mm</v>
          </cell>
          <cell r="F57" t="str">
            <v>30L(7/8")</v>
          </cell>
        </row>
        <row r="57">
          <cell r="Q57">
            <v>779.548320531927</v>
          </cell>
        </row>
        <row r="58">
          <cell r="A58" t="str">
            <v>CU045</v>
          </cell>
          <cell r="B58" t="str">
            <v>HT- 35L</v>
          </cell>
        </row>
        <row r="58">
          <cell r="D58" t="str">
            <v>35HP</v>
          </cell>
          <cell r="E58" t="str">
            <v>1000mm x 219mm</v>
          </cell>
          <cell r="F58" t="str">
            <v>35L(7/8")</v>
          </cell>
        </row>
        <row r="58">
          <cell r="Q58">
            <v>943.864878291108</v>
          </cell>
        </row>
        <row r="59">
          <cell r="A59" t="str">
            <v>CU046</v>
          </cell>
          <cell r="B59" t="str">
            <v>HT- 40L</v>
          </cell>
        </row>
        <row r="59">
          <cell r="D59" t="str">
            <v>40HP</v>
          </cell>
          <cell r="E59" t="str">
            <v>1180mm x 219mm</v>
          </cell>
          <cell r="F59" t="str">
            <v>40L(1 1/8")</v>
          </cell>
        </row>
        <row r="59">
          <cell r="Q59">
            <v>1007.73543396494</v>
          </cell>
        </row>
        <row r="60">
          <cell r="A60" t="str">
            <v>CU046.01</v>
          </cell>
          <cell r="B60" t="str">
            <v>HT- 50L</v>
          </cell>
        </row>
        <row r="60">
          <cell r="D60" t="str">
            <v>50HP</v>
          </cell>
          <cell r="E60" t="str">
            <v>1050mm x 280mm</v>
          </cell>
          <cell r="F60" t="str">
            <v>50L(1 1/8")</v>
          </cell>
        </row>
        <row r="60">
          <cell r="Q60">
            <v>1148.78291107799</v>
          </cell>
        </row>
        <row r="61">
          <cell r="A61" t="str">
            <v>CU046.03</v>
          </cell>
          <cell r="B61" t="str">
            <v>HT-80L</v>
          </cell>
        </row>
        <row r="61">
          <cell r="D61" t="str">
            <v>80HP</v>
          </cell>
          <cell r="E61" t="str">
            <v>1092mm*325mm</v>
          </cell>
          <cell r="F61" t="str">
            <v>80l(</v>
          </cell>
        </row>
        <row r="61">
          <cell r="Q61">
            <v>1986.53198653199</v>
          </cell>
        </row>
        <row r="62">
          <cell r="A62" t="str">
            <v>CU046.04</v>
          </cell>
          <cell r="B62" t="str">
            <v>HT-100L</v>
          </cell>
        </row>
        <row r="62">
          <cell r="D62" t="str">
            <v>100HP</v>
          </cell>
          <cell r="E62" t="str">
            <v>1372mm*325mm</v>
          </cell>
          <cell r="F62" t="str">
            <v>100l(2 1/8*1 3/8)</v>
          </cell>
        </row>
        <row r="62">
          <cell r="Q62">
            <v>2282.82828282828</v>
          </cell>
        </row>
        <row r="63">
          <cell r="A63" t="str">
            <v>CU047</v>
          </cell>
          <cell r="B63" t="str">
            <v>CR-101-2 receiver flare type</v>
          </cell>
        </row>
        <row r="63">
          <cell r="D63" t="str">
            <v>1hp</v>
          </cell>
          <cell r="E63" t="str">
            <v>3.35"(a) x 7.87"(b)</v>
          </cell>
          <cell r="F63" t="str">
            <v>1L</v>
          </cell>
        </row>
        <row r="63">
          <cell r="Q63">
            <v>119.329918032787</v>
          </cell>
        </row>
        <row r="64">
          <cell r="A64" t="str">
            <v>CU048</v>
          </cell>
          <cell r="B64" t="str">
            <v>CR-101-3 receiver flare type</v>
          </cell>
        </row>
        <row r="64">
          <cell r="D64" t="str">
            <v>1.5hp</v>
          </cell>
          <cell r="E64" t="str">
            <v>3.35"(a) x 7.87"(b)</v>
          </cell>
          <cell r="F64" t="str">
            <v>1L</v>
          </cell>
        </row>
        <row r="64">
          <cell r="Q64">
            <v>119.329918032787</v>
          </cell>
        </row>
        <row r="65">
          <cell r="A65" t="str">
            <v>CU049</v>
          </cell>
          <cell r="B65" t="str">
            <v>CR-102 receiver flare type</v>
          </cell>
        </row>
        <row r="65">
          <cell r="D65" t="str">
            <v>2hp-3hp</v>
          </cell>
          <cell r="E65" t="str">
            <v>5"(a) x 10.24"(b)</v>
          </cell>
          <cell r="F65" t="str">
            <v>3L</v>
          </cell>
        </row>
        <row r="65">
          <cell r="Q65">
            <v>129.824180327869</v>
          </cell>
        </row>
        <row r="66">
          <cell r="A66" t="str">
            <v>CU050</v>
          </cell>
          <cell r="B66" t="str">
            <v>CR-103 receiver flare type</v>
          </cell>
        </row>
        <row r="66">
          <cell r="D66" t="str">
            <v>3.5hp-4hp</v>
          </cell>
          <cell r="E66" t="str">
            <v>5"(a) x 11.81"(b)</v>
          </cell>
          <cell r="F66" t="str">
            <v>4L</v>
          </cell>
        </row>
        <row r="66">
          <cell r="Q66">
            <v>133.717213114754</v>
          </cell>
        </row>
        <row r="67">
          <cell r="A67" t="str">
            <v>CU051</v>
          </cell>
          <cell r="B67" t="str">
            <v>CR-104 receiver flare type</v>
          </cell>
        </row>
        <row r="67">
          <cell r="D67" t="str">
            <v>5hp-7.5hp</v>
          </cell>
          <cell r="E67" t="str">
            <v>6"(a) x 13.78"(b)</v>
          </cell>
          <cell r="F67" t="str">
            <v>6L</v>
          </cell>
        </row>
        <row r="67">
          <cell r="Q67">
            <v>188.727459016393</v>
          </cell>
        </row>
        <row r="68">
          <cell r="A68" t="str">
            <v>CU052</v>
          </cell>
          <cell r="B68" t="str">
            <v>CR-105 receiver flare type</v>
          </cell>
        </row>
        <row r="68">
          <cell r="D68" t="str">
            <v>8.5hp-10hp</v>
          </cell>
          <cell r="E68" t="str">
            <v>7"(a) x 16.15"(b)</v>
          </cell>
          <cell r="F68" t="str">
            <v>10L</v>
          </cell>
        </row>
        <row r="68">
          <cell r="Q68">
            <v>214.455327868852</v>
          </cell>
        </row>
        <row r="69">
          <cell r="A69" t="str">
            <v>CU053</v>
          </cell>
          <cell r="B69" t="str">
            <v>CR-106 receiver flare type</v>
          </cell>
        </row>
        <row r="69">
          <cell r="D69" t="str">
            <v>12hp</v>
          </cell>
          <cell r="E69" t="str">
            <v>8"(a) x 14.96"(b)</v>
          </cell>
          <cell r="F69" t="str">
            <v>12L</v>
          </cell>
        </row>
        <row r="69">
          <cell r="Q69">
            <v>302.04856557377</v>
          </cell>
        </row>
        <row r="70">
          <cell r="A70" t="str">
            <v>CU054</v>
          </cell>
          <cell r="B70" t="str">
            <v>CR-107 receiver flare type</v>
          </cell>
        </row>
        <row r="70">
          <cell r="D70" t="str">
            <v>15hp</v>
          </cell>
          <cell r="E70" t="str">
            <v>9"(a) x 15.74"(b)</v>
          </cell>
          <cell r="F70" t="str">
            <v>16L</v>
          </cell>
        </row>
        <row r="70">
          <cell r="Q70">
            <v>439.235655737705</v>
          </cell>
        </row>
        <row r="71">
          <cell r="A71" t="str">
            <v>CU055</v>
          </cell>
          <cell r="B71" t="str">
            <v>CR-108 receiver flare type</v>
          </cell>
        </row>
        <row r="71">
          <cell r="D71" t="str">
            <v>20hp</v>
          </cell>
        </row>
        <row r="71">
          <cell r="F71" t="str">
            <v>20L</v>
          </cell>
        </row>
        <row r="71">
          <cell r="Q71">
            <v>446.260040983607</v>
          </cell>
        </row>
        <row r="72">
          <cell r="A72" t="str">
            <v>CU055.1</v>
          </cell>
          <cell r="B72" t="str">
            <v>RT-1 receiver welding type</v>
          </cell>
        </row>
        <row r="72">
          <cell r="D72" t="str">
            <v>1hp</v>
          </cell>
          <cell r="E72" t="str">
            <v>cs165</v>
          </cell>
          <cell r="F72" t="str">
            <v>1L</v>
          </cell>
        </row>
        <row r="72">
          <cell r="Q72">
            <v>57.3533804640048</v>
          </cell>
        </row>
        <row r="73">
          <cell r="A73" t="str">
            <v>CU055.2</v>
          </cell>
          <cell r="B73" t="str">
            <v>RT-2 receiver welding type</v>
          </cell>
        </row>
        <row r="73">
          <cell r="D73" t="str">
            <v>1.5hp-2hp</v>
          </cell>
          <cell r="E73" t="str">
            <v>cu15-22</v>
          </cell>
          <cell r="F73" t="str">
            <v>2l</v>
          </cell>
        </row>
        <row r="73">
          <cell r="Q73">
            <v>65.0536028411165</v>
          </cell>
        </row>
        <row r="74">
          <cell r="A74" t="str">
            <v>CU055.3</v>
          </cell>
          <cell r="B74" t="str">
            <v>RT-3 receiver welding type</v>
          </cell>
        </row>
        <row r="74">
          <cell r="D74" t="str">
            <v>2.5hp-3hp</v>
          </cell>
          <cell r="E74" t="str">
            <v>cu32-36</v>
          </cell>
          <cell r="F74" t="str">
            <v>3l</v>
          </cell>
        </row>
        <row r="74">
          <cell r="Q74">
            <v>80.3212851405623</v>
          </cell>
        </row>
        <row r="75">
          <cell r="A75" t="str">
            <v>CU055.4</v>
          </cell>
          <cell r="B75" t="str">
            <v>RT-4 receiver welding type</v>
          </cell>
        </row>
        <row r="75">
          <cell r="D75" t="str">
            <v>3.5hp-4hp</v>
          </cell>
          <cell r="E75" t="str">
            <v>cu40-50</v>
          </cell>
          <cell r="F75" t="str">
            <v>4l</v>
          </cell>
        </row>
        <row r="75">
          <cell r="Q75">
            <v>87.3576952437851</v>
          </cell>
        </row>
        <row r="76">
          <cell r="A76" t="str">
            <v>CU055.5</v>
          </cell>
          <cell r="B76" t="str">
            <v>RT-6 receiver welding type</v>
          </cell>
        </row>
        <row r="76">
          <cell r="D76" t="str">
            <v>5hp</v>
          </cell>
          <cell r="E76" t="str">
            <v>cu64</v>
          </cell>
          <cell r="F76" t="str">
            <v>6l</v>
          </cell>
        </row>
        <row r="76">
          <cell r="Q76">
            <v>95.588967440008</v>
          </cell>
        </row>
        <row r="77">
          <cell r="A77" t="str">
            <v>CU055.6</v>
          </cell>
          <cell r="B77" t="str">
            <v>RT-8 receiver welding type</v>
          </cell>
        </row>
        <row r="77">
          <cell r="D77" t="str">
            <v>6hp</v>
          </cell>
          <cell r="E77" t="str">
            <v>cu72-90</v>
          </cell>
          <cell r="F77" t="str">
            <v>8l</v>
          </cell>
        </row>
        <row r="77">
          <cell r="Q77">
            <v>116.830960204454</v>
          </cell>
        </row>
        <row r="78">
          <cell r="A78" t="str">
            <v>CU055.7</v>
          </cell>
          <cell r="B78" t="str">
            <v>RT-10 receiver welding type</v>
          </cell>
        </row>
        <row r="78">
          <cell r="D78" t="str">
            <v>8hp</v>
          </cell>
          <cell r="E78" t="str">
            <v>cu100-125</v>
          </cell>
          <cell r="F78" t="str">
            <v>10l</v>
          </cell>
        </row>
        <row r="78">
          <cell r="Q78">
            <v>138.0729529689</v>
          </cell>
        </row>
        <row r="79">
          <cell r="A79" t="str">
            <v>CU055.8</v>
          </cell>
          <cell r="B79" t="str">
            <v>RT-12 receiver welding type</v>
          </cell>
        </row>
        <row r="79">
          <cell r="D79" t="str">
            <v>10hp</v>
          </cell>
          <cell r="E79" t="str">
            <v>cu144</v>
          </cell>
          <cell r="F79" t="str">
            <v>12l</v>
          </cell>
        </row>
        <row r="79">
          <cell r="Q79">
            <v>159.314945733347</v>
          </cell>
        </row>
        <row r="80">
          <cell r="A80" t="str">
            <v>CU055.9</v>
          </cell>
          <cell r="B80" t="str">
            <v>RT-14 receiver welding type</v>
          </cell>
        </row>
        <row r="80">
          <cell r="D80" t="str">
            <v>12hp</v>
          </cell>
          <cell r="E80" t="str">
            <v>cu160</v>
          </cell>
          <cell r="F80" t="str">
            <v>14l</v>
          </cell>
        </row>
        <row r="80">
          <cell r="Q80">
            <v>167.280693020014</v>
          </cell>
        </row>
        <row r="81">
          <cell r="A81" t="str">
            <v>CU055.10</v>
          </cell>
          <cell r="B81" t="str">
            <v>SCL-5-3 receiver tank</v>
          </cell>
        </row>
        <row r="81">
          <cell r="D81" t="str">
            <v>6hp</v>
          </cell>
          <cell r="E81" t="str">
            <v>cu72-90</v>
          </cell>
          <cell r="F81" t="str">
            <v>8l</v>
          </cell>
        </row>
        <row r="81">
          <cell r="Q81">
            <v>131.434830230011</v>
          </cell>
        </row>
        <row r="82">
          <cell r="A82" t="str">
            <v>CU055.11</v>
          </cell>
          <cell r="B82" t="str">
            <v>SCL-10-4 receiver tank</v>
          </cell>
        </row>
        <row r="82">
          <cell r="D82" t="str">
            <v>8-12hp</v>
          </cell>
          <cell r="E82" t="str">
            <v>cu100-144</v>
          </cell>
          <cell r="F82" t="str">
            <v>12l</v>
          </cell>
        </row>
        <row r="82">
          <cell r="Q82">
            <v>203.126555810017</v>
          </cell>
        </row>
        <row r="83">
          <cell r="A83" t="str">
            <v>CU055.12</v>
          </cell>
          <cell r="B83" t="str">
            <v>SCL-15-4 receiver tank</v>
          </cell>
        </row>
        <row r="83">
          <cell r="D83" t="str">
            <v>15hp</v>
          </cell>
          <cell r="E83" t="str">
            <v>cu160</v>
          </cell>
          <cell r="F83" t="str">
            <v>16l</v>
          </cell>
        </row>
        <row r="83">
          <cell r="Q83">
            <v>323.110624315444</v>
          </cell>
        </row>
        <row r="84">
          <cell r="A84" t="str">
            <v>CU055.13</v>
          </cell>
          <cell r="B84" t="str">
            <v>SCL-20-3 receiver tank</v>
          </cell>
        </row>
        <row r="84">
          <cell r="D84" t="str">
            <v>20hp</v>
          </cell>
          <cell r="E84" t="str">
            <v>cu200</v>
          </cell>
          <cell r="F84" t="str">
            <v>20l</v>
          </cell>
        </row>
        <row r="84">
          <cell r="Q84">
            <v>426.229229815669</v>
          </cell>
        </row>
        <row r="85">
          <cell r="A85" t="str">
            <v>CU055.18</v>
          </cell>
          <cell r="B85" t="str">
            <v>L-29L (7/8" * 7/8")</v>
          </cell>
        </row>
        <row r="85">
          <cell r="D85" t="str">
            <v>30hp</v>
          </cell>
          <cell r="E85" t="str">
            <v>30L,with two valves,with sight glass</v>
          </cell>
          <cell r="F85" t="str">
            <v>30L</v>
          </cell>
        </row>
        <row r="85">
          <cell r="Q85">
            <v>821.548821548822</v>
          </cell>
        </row>
        <row r="86">
          <cell r="A86" t="str">
            <v>CU056</v>
          </cell>
          <cell r="B86" t="str">
            <v>L-40L (1 1/8" * 1 1/8")</v>
          </cell>
        </row>
        <row r="86">
          <cell r="D86" t="str">
            <v>40hp</v>
          </cell>
          <cell r="E86" t="str">
            <v>40L,with two valves,with sight glass</v>
          </cell>
          <cell r="F86" t="str">
            <v>40L</v>
          </cell>
        </row>
        <row r="86">
          <cell r="Q86">
            <v>1400.6734006734</v>
          </cell>
        </row>
        <row r="87">
          <cell r="A87" t="str">
            <v>CU057</v>
          </cell>
          <cell r="B87" t="str">
            <v>L-60L (1 3/8" * 1 1/8")</v>
          </cell>
        </row>
        <row r="87">
          <cell r="D87" t="str">
            <v>60hp</v>
          </cell>
          <cell r="E87" t="str">
            <v>60L,with two valves,with sight glass</v>
          </cell>
          <cell r="F87" t="str">
            <v>60L</v>
          </cell>
        </row>
        <row r="87">
          <cell r="Q87">
            <v>1831.64983164983</v>
          </cell>
        </row>
        <row r="88">
          <cell r="A88" t="str">
            <v>CU058</v>
          </cell>
          <cell r="B88" t="str">
            <v>L-80L (1 5/8" * 1 3/8")</v>
          </cell>
        </row>
        <row r="88">
          <cell r="D88" t="str">
            <v>80hp</v>
          </cell>
          <cell r="E88" t="str">
            <v>80L,with two valves,with sight glass</v>
          </cell>
          <cell r="F88" t="str">
            <v>80L</v>
          </cell>
        </row>
        <row r="88">
          <cell r="Q88">
            <v>2087.54208754209</v>
          </cell>
        </row>
        <row r="89">
          <cell r="A89" t="str">
            <v>CU059</v>
          </cell>
          <cell r="B89" t="str">
            <v>L-100L (1 5/8" * 1 3/8")</v>
          </cell>
        </row>
        <row r="89">
          <cell r="D89" t="str">
            <v>100hp</v>
          </cell>
          <cell r="E89" t="str">
            <v>100L,with two valves,with sight glass</v>
          </cell>
          <cell r="F89" t="str">
            <v>100L</v>
          </cell>
        </row>
        <row r="89">
          <cell r="Q89">
            <v>2282.82828282828</v>
          </cell>
        </row>
        <row r="90">
          <cell r="A90" t="str">
            <v>CU060</v>
          </cell>
          <cell r="B90" t="str">
            <v>L-120L (1 5/8" * 1 3/8")</v>
          </cell>
        </row>
        <row r="90">
          <cell r="D90" t="str">
            <v>120hp</v>
          </cell>
          <cell r="E90" t="str">
            <v>120L,with two valves,with sight glass</v>
          </cell>
          <cell r="F90" t="str">
            <v>120L</v>
          </cell>
        </row>
        <row r="90">
          <cell r="Q90">
            <v>2592.59259259259</v>
          </cell>
        </row>
        <row r="91">
          <cell r="A91" t="str">
            <v>CU061</v>
          </cell>
          <cell r="B91" t="str">
            <v>L-150L (2 1/8" * 1 5/8")</v>
          </cell>
        </row>
        <row r="91">
          <cell r="D91" t="str">
            <v>150hp</v>
          </cell>
          <cell r="E91" t="str">
            <v>150L,with two valves,with sight glass</v>
          </cell>
          <cell r="F91" t="str">
            <v>150L</v>
          </cell>
        </row>
        <row r="91">
          <cell r="Q91" t="str">
            <v>~</v>
          </cell>
        </row>
        <row r="92">
          <cell r="A92" t="str">
            <v>CU062</v>
          </cell>
          <cell r="B92" t="str">
            <v>HTC-3</v>
          </cell>
        </row>
        <row r="92">
          <cell r="D92" t="str">
            <v>3hp</v>
          </cell>
          <cell r="E92" t="str">
            <v>800*159D</v>
          </cell>
          <cell r="F92" t="str">
            <v>2DES2Y</v>
          </cell>
        </row>
        <row r="92">
          <cell r="Q92">
            <v>2111.27670144064</v>
          </cell>
        </row>
        <row r="93">
          <cell r="A93" t="str">
            <v>CU063</v>
          </cell>
          <cell r="B93" t="str">
            <v>HTC-4</v>
          </cell>
        </row>
        <row r="93">
          <cell r="D93" t="str">
            <v>4hp</v>
          </cell>
          <cell r="E93" t="str">
            <v>800*159D</v>
          </cell>
          <cell r="F93" t="str">
            <v>4CES3Y</v>
          </cell>
        </row>
        <row r="93">
          <cell r="Q93">
            <v>2235.4694485842</v>
          </cell>
        </row>
        <row r="94">
          <cell r="A94" t="str">
            <v>CU064</v>
          </cell>
          <cell r="B94" t="str">
            <v>HTC-5</v>
          </cell>
        </row>
        <row r="94">
          <cell r="D94" t="str">
            <v>5hp</v>
          </cell>
          <cell r="E94" t="str">
            <v>930*219D</v>
          </cell>
          <cell r="F94" t="str">
            <v>4EES4Y</v>
          </cell>
        </row>
        <row r="94">
          <cell r="Q94">
            <v>2359.66219572777</v>
          </cell>
        </row>
        <row r="95">
          <cell r="A95" t="str">
            <v>CU064.01</v>
          </cell>
          <cell r="B95" t="str">
            <v>HTC-6</v>
          </cell>
        </row>
        <row r="95">
          <cell r="D95" t="str">
            <v>6hp</v>
          </cell>
          <cell r="E95" t="str">
            <v>1080*165D</v>
          </cell>
          <cell r="F95" t="str">
            <v>4DES5Y</v>
          </cell>
        </row>
        <row r="95">
          <cell r="Q95">
            <v>2608.0476900149</v>
          </cell>
        </row>
        <row r="96">
          <cell r="A96" t="str">
            <v>CU065</v>
          </cell>
          <cell r="B96" t="str">
            <v>HTC-8</v>
          </cell>
        </row>
        <row r="96">
          <cell r="D96" t="str">
            <v>8hp</v>
          </cell>
          <cell r="E96" t="str">
            <v>980*219D</v>
          </cell>
          <cell r="F96" t="str">
            <v>4CES6Y</v>
          </cell>
        </row>
        <row r="96">
          <cell r="Q96">
            <v>2980.6259314456</v>
          </cell>
        </row>
        <row r="97">
          <cell r="A97" t="str">
            <v>CU066</v>
          </cell>
          <cell r="B97" t="str">
            <v>HTC-10</v>
          </cell>
        </row>
        <row r="97">
          <cell r="D97" t="str">
            <v>10hp</v>
          </cell>
          <cell r="E97" t="str">
            <v>1080*219D</v>
          </cell>
          <cell r="F97" t="str">
            <v>4TES9Y</v>
          </cell>
        </row>
        <row r="97">
          <cell r="Q97">
            <v>3353.2041728763</v>
          </cell>
        </row>
        <row r="98">
          <cell r="A98" t="str">
            <v>CU067</v>
          </cell>
          <cell r="B98" t="str">
            <v>HTC-12</v>
          </cell>
        </row>
        <row r="98">
          <cell r="D98" t="str">
            <v>12.5hp</v>
          </cell>
          <cell r="E98" t="str">
            <v>1280*219D</v>
          </cell>
          <cell r="F98" t="str">
            <v>4PES12Y</v>
          </cell>
        </row>
        <row r="98">
          <cell r="Q98">
            <v>3477.39692001987</v>
          </cell>
        </row>
        <row r="99">
          <cell r="A99" t="str">
            <v>CU068</v>
          </cell>
          <cell r="B99" t="str">
            <v>HTC-15</v>
          </cell>
        </row>
        <row r="99">
          <cell r="D99" t="str">
            <v>15hp</v>
          </cell>
          <cell r="E99" t="str">
            <v>1220*219D</v>
          </cell>
          <cell r="F99" t="str">
            <v>4JE13Y</v>
          </cell>
        </row>
        <row r="99">
          <cell r="Q99">
            <v>3974.16790859414</v>
          </cell>
        </row>
        <row r="100">
          <cell r="A100" t="str">
            <v>CU069</v>
          </cell>
          <cell r="B100" t="str">
            <v>HTC-20</v>
          </cell>
        </row>
        <row r="100">
          <cell r="D100" t="str">
            <v>20hp</v>
          </cell>
          <cell r="E100" t="str">
            <v>1430*219D</v>
          </cell>
          <cell r="F100" t="str">
            <v>4HE18Y</v>
          </cell>
        </row>
        <row r="100">
          <cell r="Q100">
            <v>4719.32439145554</v>
          </cell>
        </row>
        <row r="101">
          <cell r="A101" t="str">
            <v>CU070</v>
          </cell>
          <cell r="B101" t="str">
            <v>HTC-25</v>
          </cell>
        </row>
        <row r="101">
          <cell r="D101" t="str">
            <v>25hp</v>
          </cell>
          <cell r="E101" t="str">
            <v>1430*273D</v>
          </cell>
          <cell r="F101" t="str">
            <v>4GE23Y</v>
          </cell>
        </row>
        <row r="101">
          <cell r="Q101">
            <v>5588.67362146051</v>
          </cell>
        </row>
        <row r="102">
          <cell r="A102" t="str">
            <v>CU071</v>
          </cell>
          <cell r="B102" t="str">
            <v>HTC-30</v>
          </cell>
        </row>
        <row r="102">
          <cell r="D102" t="str">
            <v>30hp</v>
          </cell>
          <cell r="E102" t="str">
            <v>1620*273D</v>
          </cell>
          <cell r="F102" t="str">
            <v>6HE28Y</v>
          </cell>
        </row>
        <row r="102">
          <cell r="Q102">
            <v>6582.21559860904</v>
          </cell>
        </row>
        <row r="103">
          <cell r="A103" t="str">
            <v>CU072</v>
          </cell>
          <cell r="B103" t="str">
            <v>HTC-35</v>
          </cell>
        </row>
        <row r="103">
          <cell r="D103" t="str">
            <v>35hp</v>
          </cell>
          <cell r="E103" t="str">
            <v>1620*273D</v>
          </cell>
          <cell r="F103" t="str">
            <v>6GE34Y/S6F30.2Y</v>
          </cell>
        </row>
        <row r="103">
          <cell r="Q103">
            <v>7078.98658718331</v>
          </cell>
        </row>
        <row r="104">
          <cell r="A104" t="str">
            <v>CU073</v>
          </cell>
          <cell r="B104" t="str">
            <v>HTC-40</v>
          </cell>
        </row>
        <row r="104">
          <cell r="D104" t="str">
            <v>40hp</v>
          </cell>
          <cell r="E104" t="str">
            <v>1620*279D</v>
          </cell>
          <cell r="F104" t="str">
            <v>6FE44Y</v>
          </cell>
        </row>
        <row r="104">
          <cell r="Q104">
            <v>7451.56482861401</v>
          </cell>
        </row>
        <row r="105">
          <cell r="A105" t="str">
            <v>CU073.01</v>
          </cell>
          <cell r="B105" t="str">
            <v>HTC-45</v>
          </cell>
        </row>
        <row r="105">
          <cell r="D105" t="str">
            <v>45hp</v>
          </cell>
          <cell r="E105" t="str">
            <v>2150*273D</v>
          </cell>
          <cell r="F105" t="str">
            <v>6GE40Y /SW3L3000</v>
          </cell>
        </row>
        <row r="105">
          <cell r="Q105">
            <v>8442.70243417784</v>
          </cell>
        </row>
        <row r="106">
          <cell r="A106" t="str">
            <v>CU074</v>
          </cell>
          <cell r="B106" t="str">
            <v>HTC-50</v>
          </cell>
        </row>
        <row r="106">
          <cell r="D106" t="str">
            <v>50hp</v>
          </cell>
          <cell r="E106" t="str">
            <v>2150*273D</v>
          </cell>
          <cell r="F106" t="str">
            <v>6FE50Y /SW3L4000</v>
          </cell>
        </row>
        <row r="106">
          <cell r="Q106">
            <v>9347.27769498261</v>
          </cell>
        </row>
        <row r="107">
          <cell r="A107" t="str">
            <v>CU074.01</v>
          </cell>
          <cell r="B107" t="str">
            <v>HTC-55</v>
          </cell>
        </row>
        <row r="107">
          <cell r="D107" t="str">
            <v>55hp</v>
          </cell>
          <cell r="E107" t="str">
            <v>2150*273D</v>
          </cell>
          <cell r="F107" t="str">
            <v>SW3L5000</v>
          </cell>
        </row>
        <row r="107">
          <cell r="Q107">
            <v>10854.9031296572</v>
          </cell>
        </row>
        <row r="108">
          <cell r="A108" t="str">
            <v>CU075</v>
          </cell>
          <cell r="B108" t="str">
            <v>HTC-60</v>
          </cell>
        </row>
        <row r="108">
          <cell r="D108" t="str">
            <v>60hp</v>
          </cell>
          <cell r="E108" t="str">
            <v>2170*325D</v>
          </cell>
          <cell r="F108" t="str">
            <v>SW3L6000</v>
          </cell>
        </row>
        <row r="108">
          <cell r="Q108">
            <v>12362.5285643318</v>
          </cell>
        </row>
        <row r="109">
          <cell r="A109" t="str">
            <v>CU075.01</v>
          </cell>
          <cell r="B109" t="str">
            <v>HTC-70</v>
          </cell>
        </row>
        <row r="109">
          <cell r="D109" t="str">
            <v>70hp</v>
          </cell>
          <cell r="E109" t="str">
            <v>2220*325D</v>
          </cell>
          <cell r="F109" t="str">
            <v>SW3L7000</v>
          </cell>
        </row>
        <row r="109">
          <cell r="Q109">
            <v>14211.783407849</v>
          </cell>
        </row>
        <row r="110">
          <cell r="A110" t="str">
            <v>CU076</v>
          </cell>
          <cell r="B110" t="str">
            <v>HTC-80</v>
          </cell>
        </row>
        <row r="110">
          <cell r="D110" t="str">
            <v>80hp</v>
          </cell>
          <cell r="E110" t="str">
            <v>2220*325D</v>
          </cell>
        </row>
        <row r="110">
          <cell r="Q110">
            <v>15756.5424739195</v>
          </cell>
        </row>
        <row r="111">
          <cell r="A111" t="str">
            <v>CU076.01</v>
          </cell>
          <cell r="B111" t="str">
            <v>HTC-90</v>
          </cell>
        </row>
        <row r="111">
          <cell r="D111" t="str">
            <v>90HP</v>
          </cell>
          <cell r="E111" t="str">
            <v>2370*325D</v>
          </cell>
          <cell r="F111" t="str">
            <v>SW3L8000</v>
          </cell>
        </row>
        <row r="111">
          <cell r="Q111">
            <v>17555.2955787382</v>
          </cell>
        </row>
        <row r="112">
          <cell r="A112" t="str">
            <v>CU076.02</v>
          </cell>
          <cell r="B112" t="str">
            <v>HTC-110</v>
          </cell>
        </row>
        <row r="112">
          <cell r="D112" t="str">
            <v>110HP</v>
          </cell>
          <cell r="E112" t="str">
            <v>2370*325D</v>
          </cell>
          <cell r="F112" t="str">
            <v>SW3L9500</v>
          </cell>
        </row>
        <row r="112">
          <cell r="Q112">
            <v>20205.1515151515</v>
          </cell>
        </row>
        <row r="113">
          <cell r="A113" t="str">
            <v>CU076.03</v>
          </cell>
          <cell r="B113" t="str">
            <v>HTC-120</v>
          </cell>
        </row>
        <row r="113">
          <cell r="D113" t="str">
            <v>120HP</v>
          </cell>
          <cell r="E113" t="str">
            <v>2880*377D</v>
          </cell>
          <cell r="F113" t="str">
            <v>SW3L11500</v>
          </cell>
        </row>
        <row r="113">
          <cell r="Q113">
            <v>24463.6363636364</v>
          </cell>
        </row>
        <row r="114">
          <cell r="A114" t="str">
            <v>CU076.04</v>
          </cell>
          <cell r="B114" t="str">
            <v>HTC-130</v>
          </cell>
        </row>
        <row r="114">
          <cell r="Q114" t="str">
            <v>~</v>
          </cell>
        </row>
        <row r="115">
          <cell r="A115" t="str">
            <v>CU076.05</v>
          </cell>
          <cell r="B115" t="str">
            <v>HTC-160</v>
          </cell>
        </row>
        <row r="115">
          <cell r="Q115" t="str">
            <v>~</v>
          </cell>
        </row>
        <row r="116">
          <cell r="A116" t="str">
            <v>CU077.01</v>
          </cell>
          <cell r="B116" t="str">
            <v>CS055 (4*11*290)5mm</v>
          </cell>
        </row>
        <row r="116">
          <cell r="D116" t="str">
            <v>1/2hp</v>
          </cell>
        </row>
        <row r="116">
          <cell r="F116" t="str">
            <v>φ250 BLADE 28°</v>
          </cell>
        </row>
        <row r="116">
          <cell r="Q116">
            <v>263.301043219076</v>
          </cell>
        </row>
        <row r="117">
          <cell r="A117" t="str">
            <v>CU077.02</v>
          </cell>
          <cell r="B117" t="str">
            <v>CS085 (4*11*410)5mm</v>
          </cell>
        </row>
        <row r="117">
          <cell r="D117" t="str">
            <v>3/4hp</v>
          </cell>
        </row>
        <row r="117">
          <cell r="F117" t="str">
            <v>φ250 BLADE 28°</v>
          </cell>
        </row>
        <row r="117">
          <cell r="Q117">
            <v>343.683681073025</v>
          </cell>
        </row>
        <row r="118">
          <cell r="A118" t="str">
            <v>CU077.03</v>
          </cell>
          <cell r="B118" t="str">
            <v>CS0135 (4*11*610)5mm</v>
          </cell>
        </row>
        <row r="118">
          <cell r="D118" t="str">
            <v>1-1.5HP</v>
          </cell>
        </row>
        <row r="118">
          <cell r="F118" t="str">
            <v>φ250 BLADE 28°</v>
          </cell>
        </row>
        <row r="118">
          <cell r="Q118">
            <v>488.237332339791</v>
          </cell>
        </row>
        <row r="119">
          <cell r="A119" t="str">
            <v>CU077.04</v>
          </cell>
          <cell r="B119" t="str">
            <v>CSB-1/4HP-1/3HP</v>
          </cell>
        </row>
        <row r="119">
          <cell r="D119" t="str">
            <v>1/4hp</v>
          </cell>
          <cell r="E119" t="str">
            <v>270*120*240</v>
          </cell>
          <cell r="F119" t="str">
            <v>φ200 BLADE 28°</v>
          </cell>
          <cell r="G119" t="str">
            <v>5watts</v>
          </cell>
          <cell r="H119" t="str">
            <v>FN5106A</v>
          </cell>
        </row>
        <row r="119">
          <cell r="Q119">
            <v>62.1212121212121</v>
          </cell>
        </row>
        <row r="120">
          <cell r="A120" t="str">
            <v>CU077.05</v>
          </cell>
          <cell r="B120" t="str">
            <v>CSB-3/8HP</v>
          </cell>
        </row>
        <row r="120">
          <cell r="D120" t="str">
            <v>1/4Bhp</v>
          </cell>
          <cell r="E120" t="str">
            <v>270*120*240</v>
          </cell>
          <cell r="F120" t="str">
            <v>φ230 BLADE 22°</v>
          </cell>
          <cell r="G120" t="str">
            <v>10watts</v>
          </cell>
          <cell r="H120" t="str">
            <v>FN5126A</v>
          </cell>
        </row>
        <row r="120">
          <cell r="Q120">
            <v>69.6969696969697</v>
          </cell>
        </row>
        <row r="121">
          <cell r="A121" t="str">
            <v>CU077.06</v>
          </cell>
          <cell r="B121" t="str">
            <v>CSB-1/2HP</v>
          </cell>
        </row>
        <row r="121">
          <cell r="D121" t="str">
            <v>1/3hp</v>
          </cell>
          <cell r="E121" t="str">
            <v>320*140*290</v>
          </cell>
          <cell r="F121" t="str">
            <v>φ230 BLADE 28°</v>
          </cell>
          <cell r="G121" t="str">
            <v>10watts</v>
          </cell>
          <cell r="H121" t="str">
            <v>FN5108A</v>
          </cell>
        </row>
        <row r="121">
          <cell r="Q121">
            <v>87.8787878787879</v>
          </cell>
        </row>
        <row r="122">
          <cell r="A122" t="str">
            <v>CU077.07</v>
          </cell>
          <cell r="B122" t="str">
            <v>CSB-1/2HP(S)</v>
          </cell>
        </row>
        <row r="122">
          <cell r="D122" t="str">
            <v>3/8hp</v>
          </cell>
          <cell r="E122" t="str">
            <v>400*150*260</v>
          </cell>
          <cell r="F122" t="str">
            <v>φ230 BLADE 28°</v>
          </cell>
          <cell r="G122" t="str">
            <v>10watts</v>
          </cell>
        </row>
        <row r="122">
          <cell r="Q122">
            <v>89.6694214876033</v>
          </cell>
        </row>
        <row r="123">
          <cell r="A123" t="str">
            <v>CU077.08</v>
          </cell>
          <cell r="B123" t="str">
            <v>CSB-1/2HP(B)</v>
          </cell>
        </row>
        <row r="123">
          <cell r="D123" t="str">
            <v>1/2hp</v>
          </cell>
          <cell r="E123" t="str">
            <v>490*150*230</v>
          </cell>
          <cell r="F123" t="str">
            <v>φ200 BLADE 28°</v>
          </cell>
          <cell r="G123" t="str">
            <v>10watts</v>
          </cell>
        </row>
        <row r="123">
          <cell r="Q123">
            <v>110.537190082645</v>
          </cell>
        </row>
        <row r="124">
          <cell r="A124" t="str">
            <v>CU077.09</v>
          </cell>
          <cell r="B124" t="str">
            <v>CSB-3/4HP</v>
          </cell>
        </row>
        <row r="124">
          <cell r="D124" t="str">
            <v>3/4hp</v>
          </cell>
          <cell r="E124" t="str">
            <v>490*150*260</v>
          </cell>
          <cell r="F124" t="str">
            <v>φ230 BLADE 28°</v>
          </cell>
          <cell r="G124" t="str">
            <v>10watts</v>
          </cell>
        </row>
        <row r="124">
          <cell r="Q124">
            <v>121.212121212121</v>
          </cell>
        </row>
        <row r="125">
          <cell r="A125" t="str">
            <v>CU077.10</v>
          </cell>
          <cell r="B125" t="str">
            <v>CS039 (4*9*175)</v>
          </cell>
        </row>
        <row r="125">
          <cell r="D125" t="str">
            <v>1/3hp</v>
          </cell>
          <cell r="E125" t="str">
            <v>267*170*235</v>
          </cell>
          <cell r="F125" t="str">
            <v>φ200b BLADE 28°</v>
          </cell>
          <cell r="G125" t="str">
            <v>10watts</v>
          </cell>
        </row>
        <row r="125">
          <cell r="Q125">
            <v>191.460055096419</v>
          </cell>
        </row>
        <row r="126">
          <cell r="A126" t="str">
            <v>CU077.11</v>
          </cell>
          <cell r="B126" t="str">
            <v>CS054 (5*10*175)</v>
          </cell>
        </row>
        <row r="126">
          <cell r="D126" t="str">
            <v>1/2hp</v>
          </cell>
          <cell r="E126" t="str">
            <v>267*170*235</v>
          </cell>
          <cell r="F126" t="str">
            <v>φ200b BLADE 28°</v>
          </cell>
          <cell r="G126" t="str">
            <v>10watts</v>
          </cell>
        </row>
        <row r="126">
          <cell r="Q126">
            <v>227.272727272727</v>
          </cell>
        </row>
        <row r="127">
          <cell r="A127" t="str">
            <v>CU077.12</v>
          </cell>
          <cell r="B127" t="str">
            <v>CS066 (5*12*188)</v>
          </cell>
        </row>
        <row r="127">
          <cell r="D127" t="str">
            <v>5/8hp</v>
          </cell>
          <cell r="E127" t="str">
            <v>280*170*310</v>
          </cell>
          <cell r="F127" t="str">
            <v>φ200b BLADE 28°</v>
          </cell>
          <cell r="G127" t="str">
            <v>10watts</v>
          </cell>
        </row>
        <row r="127">
          <cell r="Q127">
            <v>274.104683195592</v>
          </cell>
        </row>
        <row r="128">
          <cell r="A128" t="str">
            <v>CU077.13</v>
          </cell>
          <cell r="B128" t="str">
            <v>CS083 (5*12*225)</v>
          </cell>
        </row>
        <row r="128">
          <cell r="D128" t="str">
            <v>3/4hp</v>
          </cell>
          <cell r="E128" t="str">
            <v>317*170*310</v>
          </cell>
          <cell r="F128" t="str">
            <v>φ250b BLADE 28°</v>
          </cell>
          <cell r="G128" t="str">
            <v>16watts</v>
          </cell>
        </row>
        <row r="128">
          <cell r="Q128">
            <v>320.936639118457</v>
          </cell>
        </row>
        <row r="129">
          <cell r="A129" t="str">
            <v>CU077.20</v>
          </cell>
          <cell r="B129" t="str">
            <v>CS025</v>
          </cell>
        </row>
        <row r="129">
          <cell r="D129" t="str">
            <v>1/4hp</v>
          </cell>
          <cell r="E129" t="str">
            <v>8 X 9  X 2R</v>
          </cell>
          <cell r="F129" t="str">
            <v>φ200 BLADE 28°</v>
          </cell>
          <cell r="G129" t="str">
            <v>5watts</v>
          </cell>
        </row>
        <row r="129">
          <cell r="Q129">
            <v>53.4028812717337</v>
          </cell>
        </row>
        <row r="130">
          <cell r="A130" t="str">
            <v>CU078</v>
          </cell>
          <cell r="B130" t="str">
            <v>CS030</v>
          </cell>
        </row>
        <row r="130">
          <cell r="D130" t="str">
            <v>1/3hp</v>
          </cell>
          <cell r="E130" t="str">
            <v>9 X 9  X 3R</v>
          </cell>
          <cell r="F130" t="str">
            <v>φ200 BLADE 28°</v>
          </cell>
          <cell r="G130" t="str">
            <v>10watts</v>
          </cell>
        </row>
        <row r="130">
          <cell r="Q130">
            <v>119.225037257824</v>
          </cell>
        </row>
        <row r="131">
          <cell r="A131" t="str">
            <v>CU079</v>
          </cell>
          <cell r="B131" t="str">
            <v>CS033 (10 u)</v>
          </cell>
        </row>
        <row r="131">
          <cell r="D131" t="str">
            <v>1/3hp</v>
          </cell>
          <cell r="E131" t="str">
            <v>10 X 11 X 2R</v>
          </cell>
          <cell r="F131" t="str">
            <v>φ250 BLADE 22°</v>
          </cell>
          <cell r="G131" t="str">
            <v>10watts</v>
          </cell>
        </row>
        <row r="131">
          <cell r="Q131">
            <v>157.72478887233</v>
          </cell>
        </row>
        <row r="132">
          <cell r="A132" t="str">
            <v>CU080</v>
          </cell>
          <cell r="B132" t="str">
            <v>CS050 (15 u)</v>
          </cell>
        </row>
        <row r="132">
          <cell r="D132" t="str">
            <v>1/2hp</v>
          </cell>
          <cell r="E132" t="str">
            <v>10 X 11 X 3R</v>
          </cell>
          <cell r="F132" t="str">
            <v>φ250 BLADE 22°</v>
          </cell>
          <cell r="G132" t="str">
            <v>10watts</v>
          </cell>
        </row>
        <row r="132">
          <cell r="Q132">
            <v>187.531048186786</v>
          </cell>
        </row>
        <row r="133">
          <cell r="A133" t="str">
            <v>CU081</v>
          </cell>
          <cell r="B133" t="str">
            <v>CS060 (16 u)</v>
          </cell>
        </row>
        <row r="133">
          <cell r="D133" t="str">
            <v>1/2hp(big)</v>
          </cell>
          <cell r="E133" t="str">
            <v>11 X 13 X 3R</v>
          </cell>
          <cell r="F133" t="str">
            <v>φ250 BLADE 28°</v>
          </cell>
          <cell r="G133" t="str">
            <v>16watts</v>
          </cell>
        </row>
        <row r="133">
          <cell r="Q133">
            <v>203.67610531545</v>
          </cell>
        </row>
        <row r="134">
          <cell r="A134" t="str">
            <v>CU082</v>
          </cell>
          <cell r="B134" t="str">
            <v>CS075</v>
          </cell>
        </row>
        <row r="134">
          <cell r="D134" t="str">
            <v>3/4hp</v>
          </cell>
          <cell r="E134" t="str">
            <v>13 X 15 X 3R</v>
          </cell>
          <cell r="F134" t="str">
            <v>φ300 BLADE 22°</v>
          </cell>
          <cell r="G134" t="str">
            <v>18watts</v>
          </cell>
        </row>
        <row r="134">
          <cell r="Q134">
            <v>254.595131644312</v>
          </cell>
        </row>
        <row r="135">
          <cell r="A135" t="str">
            <v>CU082.01</v>
          </cell>
          <cell r="B135" t="str">
            <v>CS090</v>
          </cell>
        </row>
        <row r="135">
          <cell r="D135" t="str">
            <v>7/8HP</v>
          </cell>
          <cell r="E135" t="str">
            <v>11*15*4R</v>
          </cell>
          <cell r="F135" t="str">
            <v>φ250 BLADE 28°</v>
          </cell>
          <cell r="G135" t="str">
            <v>16watts</v>
          </cell>
        </row>
        <row r="135">
          <cell r="Q135">
            <v>311.723795330353</v>
          </cell>
        </row>
        <row r="136">
          <cell r="A136" t="str">
            <v>CU083</v>
          </cell>
          <cell r="B136" t="str">
            <v>CS100</v>
          </cell>
        </row>
        <row r="136">
          <cell r="D136" t="str">
            <v>1hp</v>
          </cell>
          <cell r="E136" t="str">
            <v>13 X 18 X 3R</v>
          </cell>
          <cell r="F136" t="str">
            <v>φ300 BLADE 22°</v>
          </cell>
          <cell r="G136" t="str">
            <v>18watts</v>
          </cell>
        </row>
        <row r="136">
          <cell r="Q136">
            <v>315.44957774466</v>
          </cell>
        </row>
        <row r="137">
          <cell r="A137" t="str">
            <v>CU084</v>
          </cell>
          <cell r="B137" t="str">
            <v>CS125</v>
          </cell>
        </row>
        <row r="137">
          <cell r="D137" t="str">
            <v>1.3hp</v>
          </cell>
          <cell r="E137" t="str">
            <v>13 X 15 X 4R</v>
          </cell>
          <cell r="F137" t="str">
            <v>φ300 BLADE 25°</v>
          </cell>
          <cell r="G137" t="str">
            <v>25watts</v>
          </cell>
        </row>
        <row r="137">
          <cell r="Q137">
            <v>334.078489816195</v>
          </cell>
        </row>
        <row r="138">
          <cell r="A138" t="str">
            <v>CU085</v>
          </cell>
          <cell r="B138" t="str">
            <v>CS145</v>
          </cell>
        </row>
        <row r="138">
          <cell r="D138" t="str">
            <v>1.4HP</v>
          </cell>
          <cell r="E138" t="str">
            <v>13 X 18 X 4R</v>
          </cell>
          <cell r="F138" t="str">
            <v>φ300 BLADE 25°</v>
          </cell>
          <cell r="G138" t="str">
            <v>25watts</v>
          </cell>
        </row>
        <row r="138">
          <cell r="Q138">
            <v>442.126179831098</v>
          </cell>
        </row>
        <row r="139">
          <cell r="A139" t="str">
            <v>CU086</v>
          </cell>
          <cell r="B139" t="str">
            <v>CS150</v>
          </cell>
        </row>
        <row r="139">
          <cell r="D139" t="str">
            <v>1.4hp</v>
          </cell>
          <cell r="E139" t="str">
            <v>11 X 26 X 3R</v>
          </cell>
          <cell r="F139" t="str">
            <v>φ250 BLADE 28°</v>
          </cell>
          <cell r="G139" t="str">
            <v>16watts</v>
          </cell>
        </row>
        <row r="139">
          <cell r="Q139">
            <v>394.262295081967</v>
          </cell>
        </row>
        <row r="140">
          <cell r="A140" t="str">
            <v>CU087</v>
          </cell>
          <cell r="B140" t="str">
            <v>CS165</v>
          </cell>
        </row>
        <row r="140">
          <cell r="D140" t="str">
            <v>1.5hp</v>
          </cell>
          <cell r="E140" t="str">
            <v>13 X 30 X 3R</v>
          </cell>
          <cell r="F140" t="str">
            <v>φ300 BLADE 22°</v>
          </cell>
          <cell r="G140" t="str">
            <v>18watts</v>
          </cell>
        </row>
        <row r="140">
          <cell r="Q140">
            <v>532.116244411326</v>
          </cell>
        </row>
        <row r="141">
          <cell r="A141" t="str">
            <v>CU087.01</v>
          </cell>
          <cell r="B141" t="str">
            <v>CS170</v>
          </cell>
        </row>
        <row r="141">
          <cell r="D141" t="str">
            <v>1.5hp</v>
          </cell>
          <cell r="E141" t="str">
            <v>13 X 24 X 4R</v>
          </cell>
          <cell r="F141" t="str">
            <v>φ300 BLADE 25°</v>
          </cell>
          <cell r="G141" t="str">
            <v>25watts</v>
          </cell>
        </row>
        <row r="141">
          <cell r="Q141">
            <v>529.682066567313</v>
          </cell>
        </row>
        <row r="142">
          <cell r="A142" t="str">
            <v>CU088</v>
          </cell>
          <cell r="B142" t="str">
            <v>CS200</v>
          </cell>
        </row>
        <row r="142">
          <cell r="D142" t="str">
            <v>2hp</v>
          </cell>
          <cell r="E142" t="str">
            <v>13 X 30 X 4R</v>
          </cell>
          <cell r="F142" t="str">
            <v>φ300 BLADE 28°</v>
          </cell>
          <cell r="G142" t="str">
            <v>34watts</v>
          </cell>
        </row>
        <row r="142">
          <cell r="Q142">
            <v>691.753601589667</v>
          </cell>
        </row>
        <row r="143">
          <cell r="A143" t="str">
            <v>CU089</v>
          </cell>
          <cell r="B143" t="str">
            <v>CS250</v>
          </cell>
        </row>
        <row r="143">
          <cell r="D143" t="str">
            <v>2.5hp</v>
          </cell>
          <cell r="E143" t="str">
            <v>13 X 30 X 5R</v>
          </cell>
          <cell r="F143" t="str">
            <v>φ300 BLADE 28°</v>
          </cell>
          <cell r="G143" t="str">
            <v>34watts</v>
          </cell>
        </row>
        <row r="143">
          <cell r="Q143">
            <v>737.518628912072</v>
          </cell>
        </row>
        <row r="144">
          <cell r="A144" t="str">
            <v>CU089.01</v>
          </cell>
          <cell r="B144" t="str">
            <v>WCU-1HP</v>
          </cell>
        </row>
        <row r="144">
          <cell r="D144" t="str">
            <v>1hp</v>
          </cell>
          <cell r="E144" t="str">
            <v>930*280*550</v>
          </cell>
          <cell r="F144" t="str">
            <v>1 X 16"</v>
          </cell>
        </row>
        <row r="144">
          <cell r="Q144">
            <v>643.318430203676</v>
          </cell>
        </row>
        <row r="145">
          <cell r="A145" t="str">
            <v>CU089.02</v>
          </cell>
          <cell r="B145" t="str">
            <v>WCU-1.5HP</v>
          </cell>
        </row>
        <row r="145">
          <cell r="D145" t="str">
            <v>1.5hp</v>
          </cell>
          <cell r="E145" t="str">
            <v>930*280*550</v>
          </cell>
          <cell r="F145" t="str">
            <v>1 X 16"</v>
          </cell>
        </row>
        <row r="145">
          <cell r="Q145">
            <v>839.542970690512</v>
          </cell>
        </row>
        <row r="146">
          <cell r="A146" t="str">
            <v>CU089.03</v>
          </cell>
          <cell r="B146" t="str">
            <v>WCU-2HP</v>
          </cell>
        </row>
        <row r="146">
          <cell r="D146" t="str">
            <v>2hp</v>
          </cell>
          <cell r="E146" t="str">
            <v>1000*300*620</v>
          </cell>
          <cell r="F146" t="str">
            <v>1 X 16"</v>
          </cell>
        </row>
        <row r="146">
          <cell r="Q146">
            <v>1034.52558370591</v>
          </cell>
        </row>
        <row r="147">
          <cell r="A147" t="str">
            <v>CU089.04</v>
          </cell>
          <cell r="B147" t="str">
            <v>WCU-3HP</v>
          </cell>
        </row>
        <row r="147">
          <cell r="D147" t="str">
            <v>3hp</v>
          </cell>
          <cell r="E147" t="str">
            <v>1110*400*752</v>
          </cell>
          <cell r="F147" t="str">
            <v>1 X 20"</v>
          </cell>
        </row>
        <row r="147">
          <cell r="Q147">
            <v>1614.56780923994</v>
          </cell>
        </row>
        <row r="148">
          <cell r="A148" t="str">
            <v>CU089.05</v>
          </cell>
          <cell r="B148" t="str">
            <v>WCU-4HP</v>
          </cell>
        </row>
        <row r="148">
          <cell r="D148" t="str">
            <v>4hp</v>
          </cell>
          <cell r="E148" t="str">
            <v>1110*400*752</v>
          </cell>
          <cell r="F148" t="str">
            <v>1 X 20"</v>
          </cell>
        </row>
        <row r="148">
          <cell r="Q148">
            <v>1815.69796323895</v>
          </cell>
        </row>
        <row r="149">
          <cell r="A149" t="str">
            <v>CU089.06</v>
          </cell>
          <cell r="B149" t="str">
            <v>BCU - 10</v>
          </cell>
        </row>
        <row r="149">
          <cell r="D149" t="str">
            <v>1hp</v>
          </cell>
          <cell r="E149" t="str">
            <v>767*268*530</v>
          </cell>
          <cell r="F149" t="str">
            <v>1 X 16"</v>
          </cell>
        </row>
        <row r="149">
          <cell r="Q149">
            <v>516.927471435668</v>
          </cell>
        </row>
        <row r="150">
          <cell r="A150" t="str">
            <v>CU089.07</v>
          </cell>
          <cell r="B150" t="str">
            <v>BCU - 15</v>
          </cell>
        </row>
        <row r="150">
          <cell r="D150" t="str">
            <v>1.5hp</v>
          </cell>
          <cell r="E150" t="str">
            <v>767*268*530</v>
          </cell>
          <cell r="F150" t="str">
            <v>1 X 16"</v>
          </cell>
        </row>
        <row r="150">
          <cell r="Q150">
            <v>702.968206656731</v>
          </cell>
        </row>
        <row r="151">
          <cell r="A151" t="str">
            <v>CU089.08</v>
          </cell>
          <cell r="B151" t="str">
            <v>BCU - 22</v>
          </cell>
        </row>
        <row r="151">
          <cell r="D151" t="str">
            <v>2hp</v>
          </cell>
          <cell r="E151" t="str">
            <v>845*290*595</v>
          </cell>
          <cell r="F151" t="str">
            <v>1 X 16"</v>
          </cell>
        </row>
        <row r="151">
          <cell r="Q151">
            <v>970.0695479384</v>
          </cell>
        </row>
        <row r="152">
          <cell r="A152" t="str">
            <v>CU089.09</v>
          </cell>
          <cell r="B152" t="str">
            <v>BCU - 36  </v>
          </cell>
        </row>
        <row r="152">
          <cell r="D152" t="str">
            <v>3hp</v>
          </cell>
          <cell r="E152" t="str">
            <v>830*310*715</v>
          </cell>
          <cell r="F152" t="str">
            <v>1 X 20"</v>
          </cell>
        </row>
        <row r="152">
          <cell r="Q152">
            <v>1261.79831097864</v>
          </cell>
        </row>
        <row r="153">
          <cell r="A153" t="str">
            <v>CU089.10</v>
          </cell>
          <cell r="B153" t="str">
            <v>BCU - 40  </v>
          </cell>
        </row>
        <row r="153">
          <cell r="D153" t="str">
            <v>3.5hp</v>
          </cell>
          <cell r="E153" t="str">
            <v>960*370*810</v>
          </cell>
          <cell r="F153" t="str">
            <v>1 X 20"</v>
          </cell>
        </row>
        <row r="153">
          <cell r="Q153">
            <v>1425.73273720815</v>
          </cell>
        </row>
        <row r="154">
          <cell r="A154" t="str">
            <v>CU089.11</v>
          </cell>
          <cell r="B154" t="str">
            <v>BCU - 50  </v>
          </cell>
        </row>
        <row r="154">
          <cell r="D154" t="str">
            <v>4hp</v>
          </cell>
          <cell r="E154" t="str">
            <v>960*370*810</v>
          </cell>
          <cell r="F154" t="str">
            <v>1 X 20"</v>
          </cell>
        </row>
        <row r="154">
          <cell r="Q154">
            <v>1583.45752608048</v>
          </cell>
        </row>
        <row r="155">
          <cell r="A155" t="str">
            <v>CU089.12</v>
          </cell>
          <cell r="B155" t="str">
            <v>BCU - 55</v>
          </cell>
        </row>
        <row r="155">
          <cell r="D155" t="str">
            <v>4.5HP</v>
          </cell>
          <cell r="E155" t="str">
            <v>960*370*810</v>
          </cell>
          <cell r="F155" t="str">
            <v>1 X 20"</v>
          </cell>
        </row>
        <row r="155">
          <cell r="Q155">
            <v>1744.90809736711</v>
          </cell>
        </row>
        <row r="156">
          <cell r="A156" t="str">
            <v>CU089.13</v>
          </cell>
          <cell r="B156" t="str">
            <v>BCU - 64  </v>
          </cell>
        </row>
        <row r="156">
          <cell r="D156" t="str">
            <v>5hp</v>
          </cell>
          <cell r="E156" t="str">
            <v>960*370*1260</v>
          </cell>
          <cell r="F156" t="str">
            <v>2 X 20"</v>
          </cell>
        </row>
        <row r="156">
          <cell r="Q156">
            <v>2255.34028812717</v>
          </cell>
        </row>
        <row r="157">
          <cell r="A157" t="str">
            <v>CU089.14</v>
          </cell>
          <cell r="B157" t="str">
            <v>BCU - 72</v>
          </cell>
        </row>
        <row r="157">
          <cell r="D157" t="str">
            <v>6hp</v>
          </cell>
          <cell r="E157" t="str">
            <v>960*370*1260</v>
          </cell>
          <cell r="F157" t="str">
            <v>2 X 20"</v>
          </cell>
        </row>
        <row r="157">
          <cell r="Q157">
            <v>2640.33780427223</v>
          </cell>
        </row>
        <row r="158">
          <cell r="A158" t="str">
            <v>CU089.15</v>
          </cell>
          <cell r="B158" t="str">
            <v>BCU - 100</v>
          </cell>
        </row>
        <row r="158">
          <cell r="D158" t="str">
            <v>8hp</v>
          </cell>
          <cell r="E158" t="str">
            <v>960*370*1260</v>
          </cell>
          <cell r="F158" t="str">
            <v>2 X 20"</v>
          </cell>
        </row>
        <row r="158">
          <cell r="Q158">
            <v>2801.78837555887</v>
          </cell>
        </row>
        <row r="159">
          <cell r="A159" t="str">
            <v>CU089.151</v>
          </cell>
          <cell r="B159" t="str">
            <v>BCU - 110</v>
          </cell>
        </row>
        <row r="159">
          <cell r="D159" t="str">
            <v>9hp</v>
          </cell>
        </row>
        <row r="159">
          <cell r="Q159">
            <v>3859.91058122206</v>
          </cell>
        </row>
        <row r="160">
          <cell r="A160" t="str">
            <v>CU089.152</v>
          </cell>
          <cell r="B160" t="str">
            <v>BCU - 120</v>
          </cell>
        </row>
        <row r="160">
          <cell r="D160" t="str">
            <v>10hp</v>
          </cell>
        </row>
        <row r="160">
          <cell r="Q160">
            <v>4470.93889716841</v>
          </cell>
        </row>
        <row r="161">
          <cell r="A161" t="str">
            <v>CU089.16</v>
          </cell>
          <cell r="B161" t="str">
            <v>TCU - 06</v>
          </cell>
        </row>
        <row r="161">
          <cell r="D161" t="str">
            <v>5hp-6hp</v>
          </cell>
          <cell r="E161" t="str">
            <v>1050*910*930</v>
          </cell>
          <cell r="F161" t="str">
            <v>1*20</v>
          </cell>
        </row>
        <row r="161">
          <cell r="Q161">
            <v>3432.07404880326</v>
          </cell>
        </row>
        <row r="162">
          <cell r="A162" t="str">
            <v>CU089.17</v>
          </cell>
          <cell r="B162" t="str">
            <v>TCU - 08</v>
          </cell>
        </row>
        <row r="162">
          <cell r="D162" t="str">
            <v>8hp</v>
          </cell>
          <cell r="E162" t="str">
            <v>1050*910*930</v>
          </cell>
          <cell r="F162" t="str">
            <v>1*20</v>
          </cell>
        </row>
        <row r="162">
          <cell r="Q162">
            <v>4336.19724800843</v>
          </cell>
        </row>
        <row r="163">
          <cell r="A163" t="str">
            <v>CU089.19</v>
          </cell>
          <cell r="B163" t="str">
            <v>TCU - 100B</v>
          </cell>
        </row>
        <row r="163">
          <cell r="D163" t="str">
            <v>10hp</v>
          </cell>
          <cell r="E163" t="str">
            <v>1310*1010*1100</v>
          </cell>
          <cell r="F163" t="str">
            <v>1*26</v>
          </cell>
        </row>
        <row r="163">
          <cell r="Q163">
            <v>5191.24186761951</v>
          </cell>
        </row>
        <row r="164">
          <cell r="A164" t="str">
            <v>CU089.20</v>
          </cell>
          <cell r="B164" t="str">
            <v>TCU - 120B</v>
          </cell>
        </row>
        <row r="164">
          <cell r="D164" t="str">
            <v>12hp</v>
          </cell>
          <cell r="E164" t="str">
            <v>1310*1010*1100</v>
          </cell>
          <cell r="F164" t="str">
            <v>1*26</v>
          </cell>
        </row>
        <row r="164">
          <cell r="Q164">
            <v>5690.49671113666</v>
          </cell>
        </row>
        <row r="165">
          <cell r="A165" t="str">
            <v>CU089.21</v>
          </cell>
          <cell r="B165" t="str">
            <v>TCU - 150B</v>
          </cell>
        </row>
        <row r="165">
          <cell r="D165" t="str">
            <v>15hp</v>
          </cell>
          <cell r="E165" t="str">
            <v>1310*1010*1100</v>
          </cell>
          <cell r="F165" t="str">
            <v>1*26</v>
          </cell>
        </row>
        <row r="165">
          <cell r="Q165">
            <v>6215.83203155393</v>
          </cell>
        </row>
        <row r="166">
          <cell r="A166" t="str">
            <v>CU089.22</v>
          </cell>
          <cell r="B166" t="str">
            <v>TCU - 120 </v>
          </cell>
        </row>
        <row r="166">
          <cell r="D166" t="str">
            <v>10~12hp</v>
          </cell>
          <cell r="E166" t="str">
            <v>1618*1010*1100</v>
          </cell>
          <cell r="F166" t="str">
            <v>2*20</v>
          </cell>
        </row>
        <row r="166">
          <cell r="Q166">
            <v>6269.26483878884</v>
          </cell>
        </row>
        <row r="167">
          <cell r="A167" t="str">
            <v>CU089.23</v>
          </cell>
          <cell r="B167" t="str">
            <v>TCU - 150 </v>
          </cell>
        </row>
        <row r="167">
          <cell r="D167" t="str">
            <v>15hp</v>
          </cell>
          <cell r="E167" t="str">
            <v>1618*1010*1100</v>
          </cell>
          <cell r="F167" t="str">
            <v>2*20</v>
          </cell>
        </row>
        <row r="167">
          <cell r="Q167">
            <v>6982.13120739292</v>
          </cell>
        </row>
        <row r="168">
          <cell r="A168" t="str">
            <v>CU089.24</v>
          </cell>
          <cell r="B168" t="str">
            <v>TCU - 200</v>
          </cell>
        </row>
        <row r="168">
          <cell r="D168" t="str">
            <v>20hp</v>
          </cell>
          <cell r="E168" t="str">
            <v>1618*1010*1100</v>
          </cell>
          <cell r="F168" t="str">
            <v>2*26</v>
          </cell>
        </row>
        <row r="168">
          <cell r="Q168">
            <v>8914.52546400207</v>
          </cell>
        </row>
        <row r="169">
          <cell r="A169" t="str">
            <v>CU089.25</v>
          </cell>
          <cell r="B169" t="str">
            <v>TCU - 220</v>
          </cell>
        </row>
        <row r="169">
          <cell r="D169" t="str">
            <v>22hp</v>
          </cell>
          <cell r="E169" t="str">
            <v>1618*1010*1100</v>
          </cell>
          <cell r="F169" t="str">
            <v>2*26</v>
          </cell>
        </row>
        <row r="169">
          <cell r="Q169">
            <v>9695.6978435351</v>
          </cell>
        </row>
        <row r="170">
          <cell r="A170" t="str">
            <v>CU089.26</v>
          </cell>
          <cell r="B170" t="str">
            <v>TCUV - 250</v>
          </cell>
        </row>
        <row r="170">
          <cell r="D170" t="str">
            <v>25hp</v>
          </cell>
          <cell r="E170" t="str">
            <v>2900*940*2000</v>
          </cell>
          <cell r="F170" t="str">
            <v>3*26</v>
          </cell>
        </row>
        <row r="170">
          <cell r="Q170">
            <v>15332.7916734</v>
          </cell>
        </row>
        <row r="171">
          <cell r="A171" t="str">
            <v>CU089.27</v>
          </cell>
          <cell r="B171" t="str">
            <v>TCUV - 300</v>
          </cell>
        </row>
        <row r="171">
          <cell r="D171" t="str">
            <v>30hp</v>
          </cell>
          <cell r="E171" t="str">
            <v>2900*940*2000</v>
          </cell>
          <cell r="F171" t="str">
            <v>3*26</v>
          </cell>
        </row>
        <row r="171">
          <cell r="Q171">
            <v>14426.184619252</v>
          </cell>
        </row>
        <row r="172">
          <cell r="A172" t="str">
            <v>CU089.28</v>
          </cell>
          <cell r="B172" t="str">
            <v>TCUV - 350</v>
          </cell>
        </row>
        <row r="172">
          <cell r="D172" t="str">
            <v>35hp</v>
          </cell>
          <cell r="E172" t="str">
            <v>2900*940*2000</v>
          </cell>
          <cell r="F172" t="str">
            <v>3*26</v>
          </cell>
        </row>
        <row r="172">
          <cell r="Q172">
            <v>16657.9282854218</v>
          </cell>
        </row>
        <row r="173">
          <cell r="A173" t="str">
            <v>CU089.29</v>
          </cell>
          <cell r="B173" t="str">
            <v>TCUV - 400</v>
          </cell>
        </row>
        <row r="173">
          <cell r="D173" t="str">
            <v>40hp</v>
          </cell>
          <cell r="E173" t="str">
            <v>2900*940*2000</v>
          </cell>
          <cell r="F173" t="str">
            <v>3*26</v>
          </cell>
        </row>
        <row r="173">
          <cell r="Q173">
            <v>18042.6774160726</v>
          </cell>
        </row>
        <row r="174">
          <cell r="A174" t="str">
            <v>CU089.30</v>
          </cell>
          <cell r="B174" t="str">
            <v>TCUV - 500</v>
          </cell>
        </row>
        <row r="174">
          <cell r="D174" t="str">
            <v>50hp</v>
          </cell>
          <cell r="E174" t="str">
            <v>2900*940*2000</v>
          </cell>
          <cell r="F174" t="str">
            <v>3*26</v>
          </cell>
        </row>
        <row r="174">
          <cell r="Q174">
            <v>19500.700267538</v>
          </cell>
        </row>
        <row r="175">
          <cell r="A175" t="str">
            <v>CU089.31</v>
          </cell>
          <cell r="B175" t="str">
            <v>TCUVS - 403 cw cooling coil</v>
          </cell>
        </row>
        <row r="175">
          <cell r="D175">
            <v>40</v>
          </cell>
        </row>
        <row r="175">
          <cell r="F175" t="str">
            <v>1*32</v>
          </cell>
        </row>
        <row r="175">
          <cell r="Q175">
            <v>29770.2434177844</v>
          </cell>
        </row>
        <row r="176">
          <cell r="A176" t="str">
            <v>CU089.32</v>
          </cell>
          <cell r="B176" t="str">
            <v>KDP-450 BLOWER FAN</v>
          </cell>
        </row>
        <row r="176">
          <cell r="Q176">
            <v>4160.45702930949</v>
          </cell>
        </row>
        <row r="177">
          <cell r="A177" t="str">
            <v>CU089.33</v>
          </cell>
          <cell r="B177" t="str">
            <v>DZF9C-24X5 CONDENSER FAN</v>
          </cell>
        </row>
        <row r="177">
          <cell r="Q177">
            <v>2437.90362642822</v>
          </cell>
        </row>
        <row r="178">
          <cell r="A178" t="str">
            <v>CU090</v>
          </cell>
          <cell r="B178" t="str">
            <v>UC - 100 (DE 2.5)</v>
          </cell>
        </row>
        <row r="178">
          <cell r="D178" t="str">
            <v>1/2HP</v>
          </cell>
          <cell r="E178" t="str">
            <v>15.5" X 15.5" X 6"</v>
          </cell>
          <cell r="F178" t="str">
            <v>1x8"</v>
          </cell>
        </row>
        <row r="178">
          <cell r="Q178">
            <v>515.399900645802</v>
          </cell>
        </row>
        <row r="179">
          <cell r="A179" t="str">
            <v>CU090.01</v>
          </cell>
          <cell r="B179" t="str">
            <v>UC - 150 (DE 3.2)</v>
          </cell>
        </row>
        <row r="179">
          <cell r="D179" t="str">
            <v>3/4HP</v>
          </cell>
        </row>
        <row r="179">
          <cell r="F179" t="str">
            <v>2x8"</v>
          </cell>
        </row>
        <row r="179">
          <cell r="Q179">
            <v>720.317933432688</v>
          </cell>
        </row>
        <row r="180">
          <cell r="A180" t="str">
            <v>CU091</v>
          </cell>
          <cell r="B180" t="str">
            <v>UC - 200 (DE 5)</v>
          </cell>
        </row>
        <row r="180">
          <cell r="D180" t="str">
            <v>1HP</v>
          </cell>
          <cell r="E180" t="str">
            <v>29.5" X15.5"X6"</v>
          </cell>
          <cell r="F180" t="str">
            <v>2x8"</v>
          </cell>
        </row>
        <row r="180">
          <cell r="Q180">
            <v>777.446597118728</v>
          </cell>
        </row>
        <row r="181">
          <cell r="A181" t="str">
            <v>CU092</v>
          </cell>
          <cell r="B181" t="str">
            <v>UC - 300 (DE7.5)</v>
          </cell>
        </row>
        <row r="181">
          <cell r="D181" t="str">
            <v>1 1/2HP</v>
          </cell>
          <cell r="E181" t="str">
            <v>41.5" X15.5"X6"</v>
          </cell>
          <cell r="F181" t="str">
            <v>3x8"</v>
          </cell>
        </row>
        <row r="181">
          <cell r="Q181">
            <v>1152.5086934923</v>
          </cell>
        </row>
        <row r="182">
          <cell r="A182" t="str">
            <v>CU092.01</v>
          </cell>
          <cell r="B182" t="str">
            <v>UC - 400 (DE11)</v>
          </cell>
        </row>
        <row r="182">
          <cell r="D182" t="str">
            <v>2HP</v>
          </cell>
          <cell r="E182" t="str">
            <v>53.5" X15.5"X6"</v>
          </cell>
          <cell r="F182" t="str">
            <v>4x8"</v>
          </cell>
        </row>
        <row r="182">
          <cell r="Q182">
            <v>1349.26854754441</v>
          </cell>
        </row>
        <row r="183">
          <cell r="A183" t="str">
            <v>CU092.02</v>
          </cell>
          <cell r="B183" t="str">
            <v>UC - 500 (DE15)</v>
          </cell>
        </row>
        <row r="183">
          <cell r="D183" t="str">
            <v>2.5HP</v>
          </cell>
          <cell r="E183" t="str">
            <v>72" X15.5"X6"</v>
          </cell>
          <cell r="F183" t="str">
            <v>4x8"</v>
          </cell>
        </row>
        <row r="183">
          <cell r="Q183">
            <v>1844.30512016719</v>
          </cell>
        </row>
        <row r="184">
          <cell r="A184" t="str">
            <v>CU092.03</v>
          </cell>
          <cell r="B184" t="str">
            <v>UC - 600 (DE18)</v>
          </cell>
        </row>
        <row r="184">
          <cell r="D184" t="str">
            <v>3HP</v>
          </cell>
          <cell r="E184" t="str">
            <v>86" X15.5"X6"</v>
          </cell>
          <cell r="F184" t="str">
            <v>5x8"</v>
          </cell>
        </row>
        <row r="184">
          <cell r="Q184">
            <v>1939.65517241379</v>
          </cell>
        </row>
        <row r="185">
          <cell r="A185" t="str">
            <v>CU092.12</v>
          </cell>
          <cell r="B185" t="str">
            <v>UC100 HEATER (L=320mm)</v>
          </cell>
        </row>
        <row r="185">
          <cell r="E185" t="str">
            <v>8*5*318L</v>
          </cell>
        </row>
        <row r="185">
          <cell r="Q185">
            <v>38.961038961039</v>
          </cell>
        </row>
        <row r="186">
          <cell r="A186" t="str">
            <v>CU092.13</v>
          </cell>
          <cell r="B186" t="str">
            <v>UC100 HEATER (LB=330mm)</v>
          </cell>
        </row>
        <row r="186">
          <cell r="E186" t="str">
            <v>8*5*318LB</v>
          </cell>
        </row>
        <row r="186">
          <cell r="Q186">
            <v>39.7727272727273</v>
          </cell>
        </row>
        <row r="187">
          <cell r="A187" t="str">
            <v>CU092.14</v>
          </cell>
          <cell r="B187" t="str">
            <v>UC200 HEATER (L=605mm)</v>
          </cell>
        </row>
        <row r="187">
          <cell r="E187" t="str">
            <v>8*5*648L</v>
          </cell>
        </row>
        <row r="187">
          <cell r="Q187">
            <v>54.1125541125541</v>
          </cell>
        </row>
        <row r="188">
          <cell r="A188" t="str">
            <v>CU092.15</v>
          </cell>
          <cell r="B188" t="str">
            <v>UC200 HEATER (LB=620mm)</v>
          </cell>
        </row>
        <row r="188">
          <cell r="E188" t="str">
            <v>8*5*648LB</v>
          </cell>
        </row>
        <row r="188">
          <cell r="Q188">
            <v>60.6060606060606</v>
          </cell>
        </row>
        <row r="189">
          <cell r="A189" t="str">
            <v>CU092.16</v>
          </cell>
          <cell r="B189" t="str">
            <v>UC300 HEATER (L=905mm)</v>
          </cell>
        </row>
        <row r="189">
          <cell r="E189" t="str">
            <v>8*5*927L</v>
          </cell>
        </row>
        <row r="189">
          <cell r="Q189">
            <v>71.4285714285714</v>
          </cell>
        </row>
        <row r="190">
          <cell r="A190" t="str">
            <v>CU092.17</v>
          </cell>
          <cell r="B190" t="str">
            <v>UC300 HEATER (LB=925mm)</v>
          </cell>
        </row>
        <row r="190">
          <cell r="E190" t="str">
            <v>8*5*927LB</v>
          </cell>
        </row>
        <row r="190">
          <cell r="Q190">
            <v>77.9220779220779</v>
          </cell>
        </row>
        <row r="191">
          <cell r="A191" t="str">
            <v>CU092.18</v>
          </cell>
          <cell r="B191" t="str">
            <v>UC400 HEATER (L=1205mm)</v>
          </cell>
        </row>
        <row r="191">
          <cell r="Q191">
            <v>102.272727272727</v>
          </cell>
        </row>
        <row r="192">
          <cell r="A192" t="str">
            <v>CU092.19</v>
          </cell>
          <cell r="B192" t="str">
            <v>UC400 HEATER (LB=1225mm)</v>
          </cell>
        </row>
        <row r="192">
          <cell r="Q192">
            <v>117.424242424242</v>
          </cell>
        </row>
        <row r="193">
          <cell r="A193" t="str">
            <v>CU092.20</v>
          </cell>
          <cell r="B193" t="str">
            <v>UC500 HEATER (L=1670mm)</v>
          </cell>
        </row>
        <row r="193">
          <cell r="Q193">
            <v>125</v>
          </cell>
        </row>
        <row r="194">
          <cell r="A194" t="str">
            <v>CU092.21</v>
          </cell>
          <cell r="B194" t="str">
            <v>UC500 HEATER (LB=1695mm)</v>
          </cell>
        </row>
        <row r="194">
          <cell r="Q194">
            <v>149.621212121212</v>
          </cell>
        </row>
        <row r="195">
          <cell r="A195" t="str">
            <v>CU092.22</v>
          </cell>
          <cell r="B195" t="str">
            <v>UC600 HEATER (L=2020mm)</v>
          </cell>
        </row>
        <row r="195">
          <cell r="Q195">
            <v>140.151515151515</v>
          </cell>
        </row>
        <row r="196">
          <cell r="A196" t="str">
            <v>CU092.23</v>
          </cell>
          <cell r="B196" t="str">
            <v>UC600 HEATER (LB=2040mm)</v>
          </cell>
        </row>
        <row r="196">
          <cell r="Q196">
            <v>174.242424242424</v>
          </cell>
        </row>
        <row r="197">
          <cell r="A197" t="str">
            <v>CU092.24</v>
          </cell>
          <cell r="B197" t="str">
            <v>8 X 5 X 318 (UC100) COIL</v>
          </cell>
        </row>
        <row r="197">
          <cell r="D197" t="str">
            <v>1/2HP</v>
          </cell>
        </row>
        <row r="197">
          <cell r="Q197">
            <v>295.454545454545</v>
          </cell>
        </row>
        <row r="198">
          <cell r="A198" t="str">
            <v>CU092.241</v>
          </cell>
          <cell r="B198" t="str">
            <v>6 X 5 X 648 (UC150) COIL</v>
          </cell>
        </row>
        <row r="198">
          <cell r="D198" t="str">
            <v>3/4HP</v>
          </cell>
        </row>
        <row r="198">
          <cell r="Q198">
            <v>404.545454545455</v>
          </cell>
        </row>
        <row r="199">
          <cell r="A199" t="str">
            <v>CU092.25</v>
          </cell>
          <cell r="B199" t="str">
            <v>8 X 5 X 648 (UC200) COIL</v>
          </cell>
        </row>
        <row r="199">
          <cell r="D199" t="str">
            <v>1HP</v>
          </cell>
        </row>
        <row r="199">
          <cell r="Q199">
            <v>460.606060606061</v>
          </cell>
        </row>
        <row r="200">
          <cell r="A200" t="str">
            <v>CU092.26</v>
          </cell>
          <cell r="B200" t="str">
            <v>8 X 5 X 927 (UC300) COIL</v>
          </cell>
        </row>
        <row r="200">
          <cell r="D200" t="str">
            <v>1 1/2HP</v>
          </cell>
        </row>
        <row r="200">
          <cell r="Q200">
            <v>672.727272727273</v>
          </cell>
        </row>
        <row r="201">
          <cell r="A201" t="str">
            <v>CU092.27</v>
          </cell>
          <cell r="B201" t="str">
            <v>Drain pipe fitting (UC)</v>
          </cell>
        </row>
        <row r="201">
          <cell r="Q201">
            <v>11.6737967914439</v>
          </cell>
        </row>
        <row r="202">
          <cell r="A202" t="str">
            <v>CU093</v>
          </cell>
          <cell r="B202" t="str">
            <v>5 X 10 X 4R</v>
          </cell>
        </row>
        <row r="202">
          <cell r="Q202" t="str">
            <v>~</v>
          </cell>
        </row>
        <row r="203">
          <cell r="A203" t="str">
            <v>CU094</v>
          </cell>
          <cell r="B203" t="str">
            <v>5 X 14 X 4R </v>
          </cell>
        </row>
        <row r="203">
          <cell r="Q203">
            <v>205.067920585162</v>
          </cell>
        </row>
        <row r="204">
          <cell r="A204" t="str">
            <v>CU095</v>
          </cell>
          <cell r="B204" t="str">
            <v>5 X 20 X 4R </v>
          </cell>
        </row>
        <row r="204">
          <cell r="Q204">
            <v>259.521943573668</v>
          </cell>
        </row>
        <row r="205">
          <cell r="A205" t="str">
            <v>CU096</v>
          </cell>
          <cell r="B205" t="str">
            <v>5 X 23 X 4R </v>
          </cell>
        </row>
        <row r="205">
          <cell r="Q205">
            <v>314.78578892372</v>
          </cell>
        </row>
        <row r="206">
          <cell r="A206" t="str">
            <v>CU097</v>
          </cell>
          <cell r="B206" t="str">
            <v>5 X 33 X 4R </v>
          </cell>
        </row>
        <row r="206">
          <cell r="Q206">
            <v>374.869383490073</v>
          </cell>
        </row>
        <row r="207">
          <cell r="A207" t="str">
            <v>CU098</v>
          </cell>
          <cell r="B207" t="str">
            <v>5 X 48 X 4R </v>
          </cell>
        </row>
        <row r="207">
          <cell r="Q207" t="str">
            <v>~</v>
          </cell>
        </row>
        <row r="208">
          <cell r="A208" t="str">
            <v>CU099</v>
          </cell>
          <cell r="B208" t="str">
            <v>5 X 10 X 4R</v>
          </cell>
        </row>
        <row r="208">
          <cell r="Q208">
            <v>122.779519331243</v>
          </cell>
        </row>
        <row r="209">
          <cell r="A209" t="str">
            <v>CU100</v>
          </cell>
          <cell r="B209" t="str">
            <v>5 X 14 X 4R </v>
          </cell>
        </row>
        <row r="209">
          <cell r="Q209">
            <v>146.290491118077</v>
          </cell>
        </row>
        <row r="210">
          <cell r="A210" t="str">
            <v>CU100.01</v>
          </cell>
          <cell r="B210" t="str">
            <v>5 X 16 X 4R </v>
          </cell>
        </row>
        <row r="210">
          <cell r="Q210">
            <v>182.863113897597</v>
          </cell>
        </row>
        <row r="211">
          <cell r="A211" t="str">
            <v>CU101</v>
          </cell>
          <cell r="B211" t="str">
            <v>5 X 20 X 4R </v>
          </cell>
        </row>
        <row r="211">
          <cell r="Q211">
            <v>220.741901776385</v>
          </cell>
        </row>
        <row r="212">
          <cell r="A212" t="str">
            <v>CU101.01</v>
          </cell>
          <cell r="B212" t="str">
            <v>5 X 23 X 4R </v>
          </cell>
        </row>
        <row r="212">
          <cell r="Q212">
            <v>241.640543364681</v>
          </cell>
        </row>
        <row r="213">
          <cell r="A213" t="str">
            <v>CU102</v>
          </cell>
          <cell r="B213" t="str">
            <v>5 X 33 X 4R </v>
          </cell>
        </row>
        <row r="213">
          <cell r="Q213">
            <v>308.254963427377</v>
          </cell>
        </row>
        <row r="214">
          <cell r="A214" t="str">
            <v>CU103</v>
          </cell>
          <cell r="B214" t="str">
            <v>5 X 48 X 4R </v>
          </cell>
        </row>
        <row r="214">
          <cell r="Q214">
            <v>472.451790633609</v>
          </cell>
        </row>
        <row r="215">
          <cell r="A215" t="str">
            <v>CU103.01</v>
          </cell>
          <cell r="B215" t="str">
            <v>5 X 55 X 4R (1400mm)</v>
          </cell>
        </row>
        <row r="215">
          <cell r="Q215">
            <v>546.831955922865</v>
          </cell>
        </row>
        <row r="216">
          <cell r="A216" t="str">
            <v>CU103.02</v>
          </cell>
          <cell r="B216" t="str">
            <v>5 X 66 X 4R (1680mm)</v>
          </cell>
        </row>
        <row r="216">
          <cell r="Q216">
            <v>647.382920110193</v>
          </cell>
        </row>
        <row r="217">
          <cell r="A217" t="str">
            <v>CU103.03</v>
          </cell>
          <cell r="B217" t="str">
            <v>5 X 83 X 4R (2100mm)</v>
          </cell>
        </row>
        <row r="217">
          <cell r="Q217">
            <v>818.181818181818</v>
          </cell>
        </row>
        <row r="218">
          <cell r="A218" t="str">
            <v>CU103.04</v>
          </cell>
          <cell r="B218" t="str">
            <v>5 x 6 x 13 (30u)</v>
          </cell>
        </row>
        <row r="218">
          <cell r="Q218">
            <v>236.98347107438</v>
          </cell>
        </row>
        <row r="219">
          <cell r="A219" t="str">
            <v>CU104</v>
          </cell>
          <cell r="B219" t="str">
            <v>5 x 6 x 22 (30u)</v>
          </cell>
        </row>
        <row r="219">
          <cell r="Q219">
            <v>370</v>
          </cell>
        </row>
        <row r="220">
          <cell r="A220" t="str">
            <v>CU104.01</v>
          </cell>
          <cell r="B220" t="str">
            <v>5 x 6 x 33 (30u)</v>
          </cell>
        </row>
        <row r="220">
          <cell r="Q220">
            <v>551.315289256198</v>
          </cell>
        </row>
        <row r="221">
          <cell r="A221" t="str">
            <v>CU105</v>
          </cell>
          <cell r="B221" t="str">
            <v>4 x 32 x 4R</v>
          </cell>
        </row>
        <row r="221">
          <cell r="Q221">
            <v>307.55867768595</v>
          </cell>
        </row>
        <row r="222">
          <cell r="A222" t="str">
            <v>CU105.01</v>
          </cell>
          <cell r="B222" t="str">
            <v>4*4*1520 (60")</v>
          </cell>
        </row>
        <row r="222">
          <cell r="Q222">
            <v>449.504132231405</v>
          </cell>
        </row>
        <row r="223">
          <cell r="A223" t="str">
            <v>CU105.02</v>
          </cell>
          <cell r="B223" t="str">
            <v>4*4*1680 (66")</v>
          </cell>
        </row>
        <row r="223">
          <cell r="Q223">
            <v>487.513223140496</v>
          </cell>
        </row>
        <row r="224">
          <cell r="A224" t="str">
            <v>CU105.03</v>
          </cell>
          <cell r="B224" t="str">
            <v>4*5*1200 (47")</v>
          </cell>
        </row>
        <row r="224">
          <cell r="Q224">
            <v>488.374125874126</v>
          </cell>
        </row>
        <row r="225">
          <cell r="A225" t="str">
            <v>CU105.04</v>
          </cell>
          <cell r="B225" t="str">
            <v>4*5*1400 (55")</v>
          </cell>
        </row>
        <row r="225">
          <cell r="Q225">
            <v>527.185314685315</v>
          </cell>
        </row>
        <row r="226">
          <cell r="A226" t="str">
            <v>CU105.05</v>
          </cell>
          <cell r="B226" t="str">
            <v>4*5*2100 (83")</v>
          </cell>
        </row>
        <row r="226">
          <cell r="Q226">
            <v>751.748251748252</v>
          </cell>
        </row>
        <row r="227">
          <cell r="A227" t="str">
            <v>CU105.06</v>
          </cell>
          <cell r="B227" t="str">
            <v>4*5*2700 (106")</v>
          </cell>
        </row>
        <row r="227">
          <cell r="Q227">
            <v>947.63986013986</v>
          </cell>
        </row>
        <row r="228">
          <cell r="A228" t="str">
            <v>CU105.07</v>
          </cell>
          <cell r="B228" t="str">
            <v>4*5*3250 (128")</v>
          </cell>
        </row>
        <row r="228">
          <cell r="Q228">
            <v>1122.29020979021</v>
          </cell>
        </row>
        <row r="229">
          <cell r="A229" t="str">
            <v>CU106</v>
          </cell>
          <cell r="B229" t="str">
            <v>12 x 11 x 3R (280) </v>
          </cell>
        </row>
        <row r="229">
          <cell r="Q229">
            <v>239.393939393939</v>
          </cell>
        </row>
        <row r="230">
          <cell r="A230" t="str">
            <v>CU106.01</v>
          </cell>
          <cell r="B230" t="str">
            <v>12 x 13 x 3R (330) </v>
          </cell>
        </row>
        <row r="230">
          <cell r="Q230">
            <v>289.393939393939</v>
          </cell>
        </row>
        <row r="231">
          <cell r="A231" t="str">
            <v>CU107</v>
          </cell>
          <cell r="B231" t="str">
            <v>8 x 11 x 3R (280)</v>
          </cell>
        </row>
        <row r="231">
          <cell r="Q231">
            <v>171.212121212121</v>
          </cell>
        </row>
        <row r="232">
          <cell r="A232" t="str">
            <v>CU107.01</v>
          </cell>
          <cell r="B232" t="str">
            <v>3 x 42 x 450</v>
          </cell>
        </row>
        <row r="232">
          <cell r="Q232">
            <v>1505.07438016529</v>
          </cell>
        </row>
        <row r="233">
          <cell r="A233" t="str">
            <v>CU107.02</v>
          </cell>
          <cell r="B233" t="str">
            <v>4 x 42 x 450</v>
          </cell>
        </row>
        <row r="233">
          <cell r="Q233">
            <v>2069.47727272727</v>
          </cell>
        </row>
        <row r="234">
          <cell r="A234" t="str">
            <v>CU107.03</v>
          </cell>
          <cell r="B234" t="str">
            <v>3 x 12 x 350</v>
          </cell>
        </row>
        <row r="234">
          <cell r="Q234">
            <v>233.925619834711</v>
          </cell>
        </row>
        <row r="235">
          <cell r="A235" t="str">
            <v>CU107.031</v>
          </cell>
          <cell r="B235" t="str">
            <v>6*6*460</v>
          </cell>
        </row>
        <row r="235">
          <cell r="Q235">
            <v>313.429752066116</v>
          </cell>
        </row>
        <row r="236">
          <cell r="A236" t="str">
            <v>CU107.04</v>
          </cell>
          <cell r="B236" t="str">
            <v>4*48*550</v>
          </cell>
        </row>
        <row r="236">
          <cell r="Q236">
            <v>6702.23508407182</v>
          </cell>
        </row>
        <row r="237">
          <cell r="A237" t="str">
            <v>CU107.05</v>
          </cell>
          <cell r="B237" t="str">
            <v>5*48*550</v>
          </cell>
        </row>
        <row r="237">
          <cell r="Q237">
            <v>7044.50861296425</v>
          </cell>
        </row>
        <row r="238">
          <cell r="A238" t="str">
            <v>CU107.06</v>
          </cell>
          <cell r="B238" t="str">
            <v>6*48*550</v>
          </cell>
        </row>
        <row r="238">
          <cell r="Q238">
            <v>7919.16426034717</v>
          </cell>
        </row>
        <row r="239">
          <cell r="A239" t="str">
            <v>CU108</v>
          </cell>
          <cell r="B239" t="str">
            <v>OB15-32</v>
          </cell>
        </row>
        <row r="239">
          <cell r="D239" t="str">
            <v>CU15~CU32</v>
          </cell>
          <cell r="E239" t="str">
            <v>22.5L*41W*18H</v>
          </cell>
          <cell r="F239">
            <v>10</v>
          </cell>
        </row>
        <row r="239">
          <cell r="Q239">
            <v>147.540983606557</v>
          </cell>
        </row>
        <row r="240">
          <cell r="A240" t="str">
            <v>CU109</v>
          </cell>
          <cell r="B240" t="str">
            <v>OB36</v>
          </cell>
        </row>
        <row r="240">
          <cell r="D240" t="str">
            <v>CU36</v>
          </cell>
          <cell r="E240" t="str">
            <v>24*43*20</v>
          </cell>
          <cell r="F240">
            <v>10</v>
          </cell>
        </row>
        <row r="240">
          <cell r="Q240">
            <v>147.540983606557</v>
          </cell>
        </row>
        <row r="241">
          <cell r="A241" t="str">
            <v>CU110</v>
          </cell>
          <cell r="B241" t="str">
            <v>OB40</v>
          </cell>
        </row>
        <row r="241">
          <cell r="D241" t="str">
            <v>CU40</v>
          </cell>
          <cell r="E241" t="str">
            <v>27*43*20</v>
          </cell>
          <cell r="F241">
            <v>10</v>
          </cell>
        </row>
        <row r="241">
          <cell r="Q241">
            <v>147.540983606557</v>
          </cell>
        </row>
        <row r="242">
          <cell r="A242" t="str">
            <v>CU111</v>
          </cell>
          <cell r="B242" t="str">
            <v>OB50</v>
          </cell>
        </row>
        <row r="242">
          <cell r="D242" t="str">
            <v>CU50</v>
          </cell>
          <cell r="E242" t="str">
            <v>29*46*26</v>
          </cell>
          <cell r="F242">
            <v>20</v>
          </cell>
        </row>
        <row r="242">
          <cell r="Q242">
            <v>295.081967213115</v>
          </cell>
        </row>
        <row r="243">
          <cell r="A243" t="str">
            <v>CU112</v>
          </cell>
          <cell r="B243" t="str">
            <v>OB64-72B</v>
          </cell>
        </row>
        <row r="243">
          <cell r="D243" t="str">
            <v>CU64B~72B</v>
          </cell>
          <cell r="E243" t="str">
            <v>31*45*20</v>
          </cell>
          <cell r="F243">
            <v>20</v>
          </cell>
        </row>
        <row r="243">
          <cell r="Q243">
            <v>295.081967213115</v>
          </cell>
        </row>
        <row r="244">
          <cell r="A244" t="str">
            <v>CU113</v>
          </cell>
          <cell r="B244" t="str">
            <v>OB64-72</v>
          </cell>
        </row>
        <row r="244">
          <cell r="D244" t="str">
            <v>CU64-72</v>
          </cell>
          <cell r="E244" t="str">
            <v>42*47*26</v>
          </cell>
          <cell r="F244">
            <v>22</v>
          </cell>
        </row>
        <row r="244">
          <cell r="Q244">
            <v>324.590163934426</v>
          </cell>
        </row>
        <row r="245">
          <cell r="A245" t="str">
            <v>CU114</v>
          </cell>
          <cell r="B245" t="str">
            <v>OB80-100</v>
          </cell>
        </row>
        <row r="245">
          <cell r="D245" t="str">
            <v>CU80~100</v>
          </cell>
          <cell r="E245" t="str">
            <v>44.5*47*26</v>
          </cell>
          <cell r="F245">
            <v>23</v>
          </cell>
        </row>
        <row r="245">
          <cell r="Q245">
            <v>339.344262295082</v>
          </cell>
        </row>
        <row r="246">
          <cell r="A246" t="str">
            <v>CU115</v>
          </cell>
          <cell r="B246" t="str">
            <v>OB125-160</v>
          </cell>
        </row>
        <row r="246">
          <cell r="D246" t="str">
            <v>CU125~160</v>
          </cell>
          <cell r="E246" t="str">
            <v>57*51*30</v>
          </cell>
          <cell r="F246">
            <v>26</v>
          </cell>
        </row>
        <row r="246">
          <cell r="Q246">
            <v>383.606557377049</v>
          </cell>
        </row>
        <row r="247">
          <cell r="A247" t="str">
            <v>CU116</v>
          </cell>
          <cell r="B247" t="str">
            <v>OB200</v>
          </cell>
        </row>
        <row r="247">
          <cell r="D247" t="str">
            <v>CU200</v>
          </cell>
          <cell r="E247" t="str">
            <v>65*58*40</v>
          </cell>
          <cell r="F247">
            <v>45</v>
          </cell>
        </row>
        <row r="247">
          <cell r="Q247">
            <v>663.934426229508</v>
          </cell>
        </row>
        <row r="248">
          <cell r="A248" t="str">
            <v>CU117</v>
          </cell>
          <cell r="B248" t="str">
            <v>OB250</v>
          </cell>
        </row>
        <row r="248">
          <cell r="D248" t="str">
            <v>CU250</v>
          </cell>
          <cell r="E248" t="str">
            <v>86*61*40</v>
          </cell>
          <cell r="F248">
            <v>53</v>
          </cell>
        </row>
        <row r="248">
          <cell r="Q248">
            <v>1032.7868852459</v>
          </cell>
        </row>
        <row r="249">
          <cell r="A249" t="str">
            <v>CU118</v>
          </cell>
          <cell r="B249" t="str">
            <v>OB300-400</v>
          </cell>
        </row>
        <row r="249">
          <cell r="D249" t="str">
            <v>CU300~400</v>
          </cell>
          <cell r="E249" t="str">
            <v>65*66*40</v>
          </cell>
          <cell r="F249">
            <v>53</v>
          </cell>
        </row>
        <row r="249">
          <cell r="Q249">
            <v>681.428571428571</v>
          </cell>
        </row>
        <row r="250">
          <cell r="A250" t="str">
            <v>CU118.1</v>
          </cell>
          <cell r="B250" t="str">
            <v>3/8 wall plug (100pcs)</v>
          </cell>
        </row>
        <row r="250">
          <cell r="D250" t="str">
            <v>ob15-100</v>
          </cell>
        </row>
        <row r="250">
          <cell r="Q250">
            <v>85.7142857142857</v>
          </cell>
        </row>
        <row r="251">
          <cell r="A251" t="str">
            <v>CU118.2</v>
          </cell>
          <cell r="B251" t="str">
            <v>3/8 wall plug (1pc)</v>
          </cell>
        </row>
        <row r="251">
          <cell r="Q251">
            <v>1.33333333333333</v>
          </cell>
        </row>
        <row r="252">
          <cell r="A252" t="str">
            <v>CU118.3</v>
          </cell>
          <cell r="B252" t="str">
            <v>1/2 wall plug (30pcs)</v>
          </cell>
        </row>
        <row r="252">
          <cell r="D252" t="str">
            <v>ob125-400</v>
          </cell>
        </row>
        <row r="252">
          <cell r="Q252">
            <v>76.5</v>
          </cell>
        </row>
        <row r="253">
          <cell r="A253" t="str">
            <v>CU118.4</v>
          </cell>
          <cell r="B253" t="str">
            <v>1/2 wall plug (1pc)</v>
          </cell>
        </row>
        <row r="253">
          <cell r="Q253">
            <v>3.06</v>
          </cell>
        </row>
        <row r="254">
          <cell r="A254" t="str">
            <v>CU124</v>
          </cell>
          <cell r="B254" t="str">
            <v>WC-1HP</v>
          </cell>
        </row>
        <row r="254">
          <cell r="Q254">
            <v>807.252856433184</v>
          </cell>
        </row>
        <row r="255">
          <cell r="A255" t="str">
            <v>CU125</v>
          </cell>
          <cell r="B255" t="str">
            <v>WC-1.5HP</v>
          </cell>
        </row>
        <row r="255">
          <cell r="Q255">
            <v>894.187779433681</v>
          </cell>
        </row>
        <row r="256">
          <cell r="A256" t="str">
            <v>CU128</v>
          </cell>
          <cell r="B256" t="str">
            <v>LCU-02</v>
          </cell>
        </row>
        <row r="256">
          <cell r="D256" t="str">
            <v>2.5hp </v>
          </cell>
          <cell r="E256" t="str">
            <v>1210*530*866</v>
          </cell>
          <cell r="F256" t="str">
            <v>1 x 18</v>
          </cell>
        </row>
        <row r="256">
          <cell r="Q256" t="str">
            <v>~</v>
          </cell>
        </row>
        <row r="257">
          <cell r="A257" t="str">
            <v>CU129</v>
          </cell>
          <cell r="B257" t="str">
            <v>LCU-03</v>
          </cell>
        </row>
        <row r="257">
          <cell r="D257" t="str">
            <v>3hp</v>
          </cell>
          <cell r="E257" t="str">
            <v>1210*530*866</v>
          </cell>
          <cell r="F257" t="str">
            <v>1 x 18</v>
          </cell>
        </row>
        <row r="257">
          <cell r="Q257">
            <v>2297.56582215599</v>
          </cell>
        </row>
        <row r="258">
          <cell r="A258" t="str">
            <v>CU130</v>
          </cell>
          <cell r="B258" t="str">
            <v>LCU-04</v>
          </cell>
        </row>
        <row r="258">
          <cell r="D258" t="str">
            <v>4hp </v>
          </cell>
          <cell r="E258" t="str">
            <v>1210*530*866</v>
          </cell>
          <cell r="F258" t="str">
            <v>1 x 20</v>
          </cell>
        </row>
        <row r="258">
          <cell r="Q258" t="str">
            <v>~</v>
          </cell>
        </row>
        <row r="259">
          <cell r="A259" t="str">
            <v>CU131</v>
          </cell>
          <cell r="B259" t="str">
            <v>LCU-05</v>
          </cell>
        </row>
        <row r="259">
          <cell r="D259" t="str">
            <v>5hp </v>
          </cell>
          <cell r="E259" t="str">
            <v>1210*530*1100</v>
          </cell>
          <cell r="F259" t="str">
            <v>2 x 16</v>
          </cell>
        </row>
        <row r="259">
          <cell r="Q259">
            <v>3180.48647645724</v>
          </cell>
        </row>
        <row r="260">
          <cell r="A260" t="str">
            <v>CU132</v>
          </cell>
          <cell r="B260" t="str">
            <v>LCU-06</v>
          </cell>
        </row>
        <row r="260">
          <cell r="D260" t="str">
            <v>6hp </v>
          </cell>
          <cell r="E260" t="str">
            <v>1210*530*1260</v>
          </cell>
          <cell r="F260" t="str">
            <v>2 x 18</v>
          </cell>
        </row>
        <row r="260">
          <cell r="Q260">
            <v>3368.52626601787</v>
          </cell>
        </row>
        <row r="261">
          <cell r="A261" t="str">
            <v>CU133</v>
          </cell>
          <cell r="B261" t="str">
            <v>LCU-08</v>
          </cell>
        </row>
        <row r="261">
          <cell r="D261" t="str">
            <v>8hp </v>
          </cell>
          <cell r="E261" t="str">
            <v>1210*530*1260</v>
          </cell>
          <cell r="F261" t="str">
            <v>2 x 18</v>
          </cell>
        </row>
        <row r="261">
          <cell r="Q261">
            <v>4138.52129830799</v>
          </cell>
        </row>
        <row r="262">
          <cell r="A262" t="str">
            <v>CU134</v>
          </cell>
          <cell r="B262" t="str">
            <v>LCU-10</v>
          </cell>
        </row>
        <row r="262">
          <cell r="D262" t="str">
            <v>10hp</v>
          </cell>
          <cell r="E262" t="str">
            <v>1521*560*1350</v>
          </cell>
          <cell r="F262" t="str">
            <v>2 x 20</v>
          </cell>
        </row>
        <row r="262">
          <cell r="Q262">
            <v>4875.82221583802</v>
          </cell>
        </row>
        <row r="263">
          <cell r="A263" t="str">
            <v>CU135</v>
          </cell>
          <cell r="B263" t="str">
            <v>LCU-12</v>
          </cell>
        </row>
        <row r="263">
          <cell r="D263" t="str">
            <v>12hp</v>
          </cell>
          <cell r="E263" t="str">
            <v>1521*560*1350</v>
          </cell>
          <cell r="F263" t="str">
            <v>2 x 20</v>
          </cell>
        </row>
        <row r="263">
          <cell r="Q263">
            <v>5442.14114281268</v>
          </cell>
        </row>
        <row r="264">
          <cell r="A264" t="str">
            <v>CU136</v>
          </cell>
          <cell r="B264" t="str">
            <v>LCU-15</v>
          </cell>
        </row>
        <row r="264">
          <cell r="D264" t="str">
            <v>15hp</v>
          </cell>
          <cell r="E264" t="str">
            <v>1521*560*1550</v>
          </cell>
          <cell r="F264" t="str">
            <v>2 x 20</v>
          </cell>
        </row>
        <row r="264">
          <cell r="Q264">
            <v>5905.38008965819</v>
          </cell>
        </row>
        <row r="265">
          <cell r="A265" t="str">
            <v>CU137</v>
          </cell>
          <cell r="B265" t="str">
            <v>LCU-20</v>
          </cell>
        </row>
        <row r="265">
          <cell r="D265" t="str">
            <v>20hp</v>
          </cell>
          <cell r="E265" t="str">
            <v>1521*560*1550</v>
          </cell>
          <cell r="F265" t="str">
            <v>2 x 20</v>
          </cell>
        </row>
        <row r="265">
          <cell r="Q265">
            <v>7295.0969301947</v>
          </cell>
        </row>
        <row r="266">
          <cell r="A266" t="str">
            <v>CU140</v>
          </cell>
          <cell r="B266" t="str">
            <v>GREEN COLOUR CAT (1L)</v>
          </cell>
        </row>
        <row r="266">
          <cell r="Q266">
            <v>28</v>
          </cell>
        </row>
        <row r="267">
          <cell r="A267" t="str">
            <v>CU141</v>
          </cell>
          <cell r="B267" t="str">
            <v>BLUE COLOUR CAT (1L)</v>
          </cell>
        </row>
        <row r="267">
          <cell r="Q267">
            <v>28</v>
          </cell>
        </row>
        <row r="268">
          <cell r="A268" t="str">
            <v>CU142</v>
          </cell>
          <cell r="B268" t="str">
            <v>CYQ75-500 RECEIVER TANK</v>
          </cell>
        </row>
        <row r="268">
          <cell r="D268" t="str">
            <v>2hp</v>
          </cell>
          <cell r="E268" t="str">
            <v>500mml*75mm</v>
          </cell>
          <cell r="F268" t="str">
            <v>2.2L</v>
          </cell>
        </row>
        <row r="268">
          <cell r="Q268">
            <v>115.702479338843</v>
          </cell>
        </row>
        <row r="269">
          <cell r="A269" t="str">
            <v>CU143</v>
          </cell>
          <cell r="B269" t="str">
            <v>CYQ75-580 RECEIVER TANK</v>
          </cell>
        </row>
        <row r="269">
          <cell r="D269" t="str">
            <v>3hp</v>
          </cell>
          <cell r="E269" t="str">
            <v>580mml*75mm</v>
          </cell>
          <cell r="F269" t="str">
            <v>2.6L</v>
          </cell>
        </row>
        <row r="269">
          <cell r="Q269">
            <v>128.099173553719</v>
          </cell>
        </row>
        <row r="270">
          <cell r="A270" t="str">
            <v>CU144</v>
          </cell>
          <cell r="B270" t="str">
            <v>CYQ75-600 RECEIVER TANK 3/8"</v>
          </cell>
        </row>
        <row r="270">
          <cell r="D270" t="str">
            <v>4hp</v>
          </cell>
          <cell r="E270" t="str">
            <v>650mml*75mm</v>
          </cell>
          <cell r="F270" t="str">
            <v>3L</v>
          </cell>
        </row>
        <row r="270">
          <cell r="Q270">
            <v>144.628099173554</v>
          </cell>
        </row>
        <row r="271">
          <cell r="A271" t="str">
            <v>CU145</v>
          </cell>
          <cell r="B271" t="str">
            <v>CYQ75-820 RECEIVER TANK</v>
          </cell>
        </row>
        <row r="271">
          <cell r="D271" t="str">
            <v>5hp</v>
          </cell>
          <cell r="E271" t="str">
            <v>820mml*75mm</v>
          </cell>
          <cell r="F271" t="str">
            <v>4L</v>
          </cell>
        </row>
        <row r="271">
          <cell r="Q271">
            <v>169.421487603306</v>
          </cell>
        </row>
        <row r="272">
          <cell r="A272" t="str">
            <v>CU146</v>
          </cell>
          <cell r="B272" t="str">
            <v>CYQ75-1000 RECEIVER TANK 1/2"</v>
          </cell>
        </row>
        <row r="272">
          <cell r="D272" t="str">
            <v>6hp</v>
          </cell>
          <cell r="E272" t="str">
            <v>1100mml*75mm</v>
          </cell>
          <cell r="F272" t="str">
            <v>5L</v>
          </cell>
        </row>
        <row r="272">
          <cell r="Q272">
            <v>214.876033057851</v>
          </cell>
        </row>
        <row r="273">
          <cell r="A273" t="str">
            <v>CU146.1</v>
          </cell>
          <cell r="B273" t="str">
            <v>4 x 14 x 300 condenser</v>
          </cell>
        </row>
        <row r="273">
          <cell r="D273" t="str">
            <v>1HP</v>
          </cell>
        </row>
        <row r="273">
          <cell r="Q273">
            <v>316.691505216095</v>
          </cell>
        </row>
        <row r="274">
          <cell r="A274" t="str">
            <v>CU146.2</v>
          </cell>
          <cell r="B274" t="str">
            <v>4 x 16 x 300 condenser</v>
          </cell>
        </row>
        <row r="274">
          <cell r="D274" t="str">
            <v>1.25HP</v>
          </cell>
        </row>
        <row r="274">
          <cell r="Q274">
            <v>350.223546944858</v>
          </cell>
        </row>
        <row r="275">
          <cell r="A275" t="str">
            <v>CU146.3</v>
          </cell>
          <cell r="B275" t="str">
            <v>4 x 16 x 400 condenser</v>
          </cell>
        </row>
        <row r="275">
          <cell r="D275" t="str">
            <v>1.5HP</v>
          </cell>
        </row>
        <row r="275">
          <cell r="Q275">
            <v>414.803775459513</v>
          </cell>
        </row>
        <row r="276">
          <cell r="A276" t="str">
            <v>CU147</v>
          </cell>
          <cell r="B276" t="str">
            <v>4 x 20 x 400 condenser</v>
          </cell>
        </row>
        <row r="276">
          <cell r="D276" t="str">
            <v>2HP</v>
          </cell>
        </row>
        <row r="276">
          <cell r="Q276">
            <v>534.028812717337</v>
          </cell>
        </row>
        <row r="277">
          <cell r="A277" t="str">
            <v>CU148</v>
          </cell>
          <cell r="B277" t="str">
            <v>4 x 24 x 400 condenser</v>
          </cell>
        </row>
        <row r="277">
          <cell r="D277" t="str">
            <v>2.5HP</v>
          </cell>
        </row>
        <row r="277">
          <cell r="Q277">
            <v>624.689518132141</v>
          </cell>
        </row>
        <row r="278">
          <cell r="A278" t="str">
            <v>CU151</v>
          </cell>
          <cell r="B278" t="str">
            <v>fan motor 25w(for bcu10-22,wcu1-1.5hp)</v>
          </cell>
        </row>
        <row r="278">
          <cell r="Q278">
            <v>118.181818181818</v>
          </cell>
        </row>
        <row r="279">
          <cell r="A279" t="str">
            <v>CU151.1</v>
          </cell>
          <cell r="B279" t="str">
            <v>fan motor 40w(for wcu2hp-3hp)</v>
          </cell>
        </row>
        <row r="279">
          <cell r="Q279">
            <v>143.939393939394</v>
          </cell>
        </row>
        <row r="280">
          <cell r="A280" t="str">
            <v>CU152</v>
          </cell>
          <cell r="B280" t="str">
            <v>fan motor 85w(for bcu36-100)</v>
          </cell>
        </row>
        <row r="280">
          <cell r="Q280">
            <v>212.121212121212</v>
          </cell>
        </row>
        <row r="281">
          <cell r="A281" t="str">
            <v>CU153</v>
          </cell>
          <cell r="B281" t="str">
            <v>fan blade 400mm 25w(for bcu10-22,wcu1-1.5hp)</v>
          </cell>
        </row>
        <row r="281">
          <cell r="Q281">
            <v>16.6666666666667</v>
          </cell>
        </row>
        <row r="282">
          <cell r="A282" t="str">
            <v>CU153.1</v>
          </cell>
          <cell r="B282" t="str">
            <v>fan blade 400mm 40w(wcu2-3hp)</v>
          </cell>
        </row>
        <row r="282">
          <cell r="Q282">
            <v>27.2727272727273</v>
          </cell>
        </row>
        <row r="283">
          <cell r="A283" t="str">
            <v>CU154</v>
          </cell>
          <cell r="B283" t="str">
            <v>fan blade 496mm*150mm(bcu36-100)</v>
          </cell>
        </row>
        <row r="283">
          <cell r="Q283">
            <v>37.8787878787879</v>
          </cell>
        </row>
        <row r="284">
          <cell r="A284" t="str">
            <v>CU155</v>
          </cell>
          <cell r="B284" t="str">
            <v>fan cover (bcu10-22)</v>
          </cell>
        </row>
        <row r="284">
          <cell r="Q284">
            <v>21.2121212121212</v>
          </cell>
        </row>
        <row r="285">
          <cell r="A285" t="str">
            <v>CU156</v>
          </cell>
          <cell r="B285" t="str">
            <v>fan cover (bcu36-100)</v>
          </cell>
        </row>
        <row r="285">
          <cell r="Q285">
            <v>36.3636363636364</v>
          </cell>
        </row>
        <row r="286">
          <cell r="A286" t="str">
            <v>CU157</v>
          </cell>
          <cell r="B286" t="str">
            <v>15hp 2*41*2r left/right condenser (705+935mm)</v>
          </cell>
        </row>
        <row r="286">
          <cell r="Q286">
            <v>4637.68115942029</v>
          </cell>
        </row>
        <row r="287">
          <cell r="A287" t="str">
            <v>CU158</v>
          </cell>
          <cell r="B287" t="str">
            <v>15hp 2*41*2r left/right condenser (780+960mm)</v>
          </cell>
        </row>
        <row r="287">
          <cell r="Q287">
            <v>4695.39141414141</v>
          </cell>
        </row>
      </sheetData>
      <sheetData sheetId="1">
        <row r="8">
          <cell r="A8" t="str">
            <v>ITEM</v>
          </cell>
          <cell r="B8" t="str">
            <v>MODEL</v>
          </cell>
        </row>
        <row r="8">
          <cell r="D8" t="str">
            <v>WATTS</v>
          </cell>
        </row>
        <row r="8">
          <cell r="I8" t="str">
            <v>RM</v>
          </cell>
        </row>
        <row r="9">
          <cell r="A9" t="str">
            <v>WEI001</v>
          </cell>
          <cell r="B9" t="str">
            <v>YWF4E-200-G (8") (1PH) (230V) </v>
          </cell>
        </row>
        <row r="9">
          <cell r="D9">
            <v>40</v>
          </cell>
        </row>
        <row r="9">
          <cell r="I9">
            <v>127.494103397718</v>
          </cell>
        </row>
        <row r="10">
          <cell r="A10" t="str">
            <v>WEI002</v>
          </cell>
          <cell r="B10" t="str">
            <v>YWF4E-250-G (10") (1PH) (230V) </v>
          </cell>
        </row>
        <row r="10">
          <cell r="D10">
            <v>50</v>
          </cell>
        </row>
        <row r="10">
          <cell r="I10">
            <v>130.971215308565</v>
          </cell>
        </row>
        <row r="11">
          <cell r="A11" t="str">
            <v>WEI002.1</v>
          </cell>
          <cell r="B11" t="str">
            <v>YWF2E-250-G (10") (1PH) (230V) 2500rpm</v>
          </cell>
        </row>
        <row r="11">
          <cell r="D11">
            <v>50</v>
          </cell>
        </row>
        <row r="11">
          <cell r="I11">
            <v>137.519776073993</v>
          </cell>
        </row>
        <row r="12">
          <cell r="A12" t="str">
            <v>WEI003</v>
          </cell>
          <cell r="B12" t="str">
            <v>YWF4E-250B (10") (1PH) (230V) </v>
          </cell>
        </row>
        <row r="12">
          <cell r="D12">
            <v>50</v>
          </cell>
        </row>
        <row r="12">
          <cell r="I12">
            <v>130.971215308565</v>
          </cell>
        </row>
        <row r="13">
          <cell r="A13" t="str">
            <v>WEI004</v>
          </cell>
          <cell r="B13" t="str">
            <v>YWF4E-300-G (12") (1PH) (230V) </v>
          </cell>
        </row>
        <row r="13">
          <cell r="D13">
            <v>85</v>
          </cell>
        </row>
        <row r="13">
          <cell r="I13">
            <v>135.607364523027</v>
          </cell>
        </row>
        <row r="14">
          <cell r="A14" t="str">
            <v>WEI004.1</v>
          </cell>
          <cell r="B14" t="str">
            <v>YWF4D-300-G (12") (3PH) (415V) </v>
          </cell>
        </row>
        <row r="14">
          <cell r="D14">
            <v>85</v>
          </cell>
        </row>
        <row r="14">
          <cell r="I14">
            <v>135.607364523027</v>
          </cell>
        </row>
        <row r="15">
          <cell r="A15" t="str">
            <v>WEI005</v>
          </cell>
          <cell r="B15" t="str">
            <v>YWF4E-300B (12") (1PH) (230V) </v>
          </cell>
        </row>
        <row r="15">
          <cell r="D15">
            <v>85</v>
          </cell>
        </row>
        <row r="15">
          <cell r="I15">
            <v>135.607364523027</v>
          </cell>
        </row>
        <row r="16">
          <cell r="A16" t="str">
            <v>WEI005.1</v>
          </cell>
          <cell r="B16" t="str">
            <v>YWF2E-300-S (12") (1PH) (230V)7 BLADE C/W 2M WIRE</v>
          </cell>
        </row>
        <row r="16">
          <cell r="D16">
            <v>85</v>
          </cell>
        </row>
        <row r="16">
          <cell r="I16">
            <v>147.297654568116</v>
          </cell>
        </row>
        <row r="17">
          <cell r="A17" t="str">
            <v>WEI005.2</v>
          </cell>
          <cell r="B17" t="str">
            <v>YWF2D-300-S (12") (3PH) (415V)7 BLADE C/W 2M WIRE</v>
          </cell>
        </row>
        <row r="17">
          <cell r="D17">
            <v>85</v>
          </cell>
        </row>
        <row r="17">
          <cell r="I17">
            <v>147.297654568116</v>
          </cell>
        </row>
        <row r="18">
          <cell r="A18" t="str">
            <v>WEI005.3</v>
          </cell>
          <cell r="B18" t="str">
            <v>YWF2D-300-B (12") (3PH) (415V)7 BLADE</v>
          </cell>
        </row>
        <row r="18">
          <cell r="D18">
            <v>85</v>
          </cell>
        </row>
        <row r="18">
          <cell r="I18">
            <v>147.297654568116</v>
          </cell>
        </row>
        <row r="19">
          <cell r="A19" t="str">
            <v>WEI005.4</v>
          </cell>
          <cell r="B19" t="str">
            <v>YWF2E-300-B (12") (1PH) (230V)7 BLADE C/W 2M WIRE</v>
          </cell>
        </row>
        <row r="19">
          <cell r="D19">
            <v>85</v>
          </cell>
        </row>
        <row r="19">
          <cell r="I19">
            <v>147.297654568116</v>
          </cell>
        </row>
        <row r="20">
          <cell r="A20" t="str">
            <v>WEI005.5</v>
          </cell>
          <cell r="B20" t="str">
            <v>YWF2D-300-B (12") (3PH) (415V)7 BLADE C/W 2M WIRE</v>
          </cell>
        </row>
        <row r="20">
          <cell r="I20">
            <v>147.297654568116</v>
          </cell>
        </row>
        <row r="21">
          <cell r="A21" t="str">
            <v>WEI006</v>
          </cell>
          <cell r="B21" t="str">
            <v>YWF4E-330-G (13") (1PH) (230V)</v>
          </cell>
        </row>
        <row r="21">
          <cell r="D21">
            <v>95</v>
          </cell>
        </row>
        <row r="21">
          <cell r="I21">
            <v>158.78811059534</v>
          </cell>
        </row>
        <row r="22">
          <cell r="A22" t="str">
            <v>WEI007</v>
          </cell>
          <cell r="B22" t="str">
            <v>YWF4E-350-G (14") (1PH) (230V)</v>
          </cell>
        </row>
        <row r="22">
          <cell r="D22">
            <v>140</v>
          </cell>
        </row>
        <row r="22">
          <cell r="I22">
            <v>173.855595542343</v>
          </cell>
        </row>
        <row r="23">
          <cell r="A23" t="str">
            <v>WEI008</v>
          </cell>
          <cell r="B23" t="str">
            <v>YWF4D-350-G (14") (3PH) (415V) </v>
          </cell>
        </row>
        <row r="23">
          <cell r="D23">
            <v>140</v>
          </cell>
        </row>
        <row r="23">
          <cell r="I23">
            <v>173.855595542343</v>
          </cell>
        </row>
        <row r="24">
          <cell r="A24" t="str">
            <v>WEI009</v>
          </cell>
          <cell r="B24" t="str">
            <v>YWF4E-400-G (16") (1PH) (230V) </v>
          </cell>
        </row>
        <row r="24">
          <cell r="D24">
            <v>180</v>
          </cell>
        </row>
        <row r="24">
          <cell r="I24">
            <v>193.559229703808</v>
          </cell>
        </row>
        <row r="25">
          <cell r="A25" t="str">
            <v>WEI010</v>
          </cell>
          <cell r="B25" t="str">
            <v>YWF4D-400-G (16") (3PH) (415V) </v>
          </cell>
        </row>
        <row r="25">
          <cell r="D25">
            <v>180</v>
          </cell>
        </row>
        <row r="25">
          <cell r="I25">
            <v>193.559229703808</v>
          </cell>
        </row>
        <row r="26">
          <cell r="A26" t="str">
            <v>WEI011</v>
          </cell>
          <cell r="B26" t="str">
            <v>YWF6E-400-G (16") (1PH) (230V)  - 6poles</v>
          </cell>
        </row>
        <row r="26">
          <cell r="D26">
            <v>108</v>
          </cell>
        </row>
        <row r="26">
          <cell r="I26">
            <v>193.559229703808</v>
          </cell>
        </row>
        <row r="27">
          <cell r="A27" t="str">
            <v>WEI012</v>
          </cell>
          <cell r="B27" t="str">
            <v>YWF6D-400-G (16") (3PH) (415V)  - 6poles</v>
          </cell>
        </row>
        <row r="27">
          <cell r="D27">
            <v>108</v>
          </cell>
        </row>
        <row r="27">
          <cell r="I27">
            <v>193.559229703808</v>
          </cell>
        </row>
        <row r="28">
          <cell r="A28" t="str">
            <v>WEI013</v>
          </cell>
          <cell r="B28" t="str">
            <v>YWF4E-450-G (18") (1PH) (230V) </v>
          </cell>
        </row>
        <row r="28">
          <cell r="D28">
            <v>250</v>
          </cell>
        </row>
        <row r="28">
          <cell r="I28">
            <v>219.058050383352</v>
          </cell>
        </row>
        <row r="29">
          <cell r="A29" t="str">
            <v>WEI014</v>
          </cell>
          <cell r="B29" t="str">
            <v>YWF4D-450-G (18") (3PH) (415V) </v>
          </cell>
        </row>
        <row r="29">
          <cell r="D29">
            <v>250</v>
          </cell>
        </row>
        <row r="29">
          <cell r="I29">
            <v>219.058050383352</v>
          </cell>
        </row>
        <row r="30">
          <cell r="A30" t="str">
            <v>WEI015</v>
          </cell>
          <cell r="B30" t="str">
            <v>YWF6D-450-G (18") (3PH) (415V)  - 6poles</v>
          </cell>
        </row>
        <row r="30">
          <cell r="D30">
            <v>150</v>
          </cell>
        </row>
        <row r="30">
          <cell r="I30">
            <v>219.058050383352</v>
          </cell>
        </row>
        <row r="31">
          <cell r="A31" t="str">
            <v>WEI016</v>
          </cell>
          <cell r="B31" t="str">
            <v>YWF4E-500-G (20") (1PH) (230V) </v>
          </cell>
        </row>
        <row r="31">
          <cell r="D31">
            <v>420</v>
          </cell>
        </row>
        <row r="31">
          <cell r="I31">
            <v>279.327990171364</v>
          </cell>
        </row>
        <row r="32">
          <cell r="A32" t="str">
            <v>WEI017</v>
          </cell>
          <cell r="B32" t="str">
            <v>YWF4D-500-G (20") (3PH) (415V) </v>
          </cell>
        </row>
        <row r="32">
          <cell r="D32">
            <v>450</v>
          </cell>
        </row>
        <row r="32">
          <cell r="I32">
            <v>279.327990171364</v>
          </cell>
        </row>
        <row r="33">
          <cell r="A33" t="str">
            <v>WEI019</v>
          </cell>
          <cell r="B33" t="str">
            <v>YWF4D-550-G (22") (3PH) (415V) </v>
          </cell>
        </row>
        <row r="33">
          <cell r="D33">
            <v>600</v>
          </cell>
        </row>
        <row r="33">
          <cell r="I33">
            <v>348.870228388301</v>
          </cell>
        </row>
        <row r="34">
          <cell r="A34" t="str">
            <v>WEI020</v>
          </cell>
          <cell r="B34" t="str">
            <v>YWF4D-600-G (24") (3PH) (415V) </v>
          </cell>
        </row>
        <row r="34">
          <cell r="D34">
            <v>780</v>
          </cell>
        </row>
        <row r="34">
          <cell r="I34">
            <v>428.843802337778</v>
          </cell>
        </row>
        <row r="35">
          <cell r="A35" t="str">
            <v>WEI021</v>
          </cell>
          <cell r="B35" t="str">
            <v>YWF4D-630-G (26") (3PH) (415V) </v>
          </cell>
        </row>
        <row r="35">
          <cell r="D35">
            <v>800</v>
          </cell>
        </row>
        <row r="35">
          <cell r="I35">
            <v>468.251070660709</v>
          </cell>
        </row>
        <row r="36">
          <cell r="A36" t="str">
            <v>WEI022</v>
          </cell>
          <cell r="B36" t="str">
            <v>YWF6D-710-G (28") (3PH) (415V) </v>
          </cell>
        </row>
        <row r="36">
          <cell r="D36">
            <v>900</v>
          </cell>
        </row>
        <row r="36">
          <cell r="I36">
            <v>1043.13357325406</v>
          </cell>
        </row>
        <row r="37">
          <cell r="A37" t="str">
            <v>WEI023</v>
          </cell>
          <cell r="B37" t="str">
            <v>YWF6D-800-G (32") (3PH) (415V) </v>
          </cell>
        </row>
        <row r="37">
          <cell r="D37">
            <v>1200</v>
          </cell>
        </row>
        <row r="37">
          <cell r="I37">
            <v>1334.98360107095</v>
          </cell>
        </row>
        <row r="38">
          <cell r="A38" t="str">
            <v>WEI023.01</v>
          </cell>
          <cell r="B38" t="str">
            <v>YWF4D-350-G (14") (3PH ) (415V) cw 1.5m wire</v>
          </cell>
        </row>
        <row r="38">
          <cell r="D38">
            <v>140</v>
          </cell>
        </row>
        <row r="38">
          <cell r="I38">
            <v>183.127893971267</v>
          </cell>
        </row>
        <row r="39">
          <cell r="A39" t="str">
            <v>WEI023.1</v>
          </cell>
          <cell r="B39" t="str">
            <v>YWF4D-400-G (16") (3PH) (415V) C/W 1.5M WIRE</v>
          </cell>
        </row>
        <row r="39">
          <cell r="D39">
            <v>180</v>
          </cell>
        </row>
        <row r="39">
          <cell r="I39">
            <v>202.831528132733</v>
          </cell>
        </row>
        <row r="40">
          <cell r="A40" t="str">
            <v>WEI023.2</v>
          </cell>
          <cell r="B40" t="str">
            <v>YWF4D-450-G (18") (3PH) (415V) C/W 1.5M WIRE</v>
          </cell>
        </row>
        <row r="40">
          <cell r="D40">
            <v>250</v>
          </cell>
        </row>
        <row r="40">
          <cell r="I40">
            <v>230.648423419508</v>
          </cell>
        </row>
        <row r="41">
          <cell r="A41" t="str">
            <v>WEI023.3</v>
          </cell>
          <cell r="B41" t="str">
            <v>YWF4D-500-G (20") (3PH) (415V)  C/W 1.5M WIRE</v>
          </cell>
        </row>
        <row r="41">
          <cell r="D41">
            <v>450</v>
          </cell>
        </row>
        <row r="41">
          <cell r="I41">
            <v>293.758004601378</v>
          </cell>
        </row>
        <row r="42">
          <cell r="A42" t="str">
            <v>WEI024</v>
          </cell>
          <cell r="B42" t="str">
            <v>YWF4E-400-J (16") (1PH) (230V) </v>
          </cell>
        </row>
        <row r="42">
          <cell r="D42">
            <v>200</v>
          </cell>
        </row>
        <row r="42">
          <cell r="I42">
            <v>228.351422217797</v>
          </cell>
        </row>
        <row r="43">
          <cell r="A43" t="str">
            <v>WEI025</v>
          </cell>
          <cell r="B43" t="str">
            <v>YWF4D-400-J (16") (3PH) (415V) </v>
          </cell>
        </row>
        <row r="43">
          <cell r="D43">
            <v>200</v>
          </cell>
        </row>
        <row r="43">
          <cell r="I43">
            <v>228.351422217797</v>
          </cell>
        </row>
        <row r="44">
          <cell r="A44" t="str">
            <v>WEI025.3</v>
          </cell>
          <cell r="B44" t="str">
            <v>YWF4D-450-S-137/35 (18") (3PH) (415V) (HEAVY DUTY) 7 BLADE</v>
          </cell>
        </row>
        <row r="44">
          <cell r="D44">
            <v>370</v>
          </cell>
        </row>
        <row r="44">
          <cell r="I44">
            <v>369.982860898138</v>
          </cell>
        </row>
        <row r="45">
          <cell r="A45" t="str">
            <v>WEI026</v>
          </cell>
          <cell r="B45" t="str">
            <v>YWF4D-500S-145/65A2-G (20") (3PH) (415V)(ALUMINIUM DIE CAST)</v>
          </cell>
        </row>
        <row r="45">
          <cell r="D45">
            <v>800</v>
          </cell>
        </row>
        <row r="45">
          <cell r="I45">
            <v>683.726642105613</v>
          </cell>
        </row>
        <row r="46">
          <cell r="A46" t="str">
            <v>WEI026.1</v>
          </cell>
          <cell r="B46" t="str">
            <v>YWF4D-500S-137/60-G (20") (3PH) (415V) (HEAVY DUTY) 7 BLADE</v>
          </cell>
        </row>
        <row r="46">
          <cell r="D46">
            <v>750</v>
          </cell>
        </row>
        <row r="46">
          <cell r="I46">
            <v>422.184606193369</v>
          </cell>
        </row>
        <row r="47">
          <cell r="A47" t="str">
            <v>WEI026.2</v>
          </cell>
          <cell r="B47" t="str">
            <v>YWF4D-630-S-168/80-G (26") (3PH) (415V) (HEAVY DUTY)</v>
          </cell>
        </row>
        <row r="47">
          <cell r="D47">
            <v>1900</v>
          </cell>
        </row>
        <row r="47">
          <cell r="I47">
            <v>918.716187062299</v>
          </cell>
        </row>
        <row r="48">
          <cell r="A48" t="str">
            <v>WEI026.3</v>
          </cell>
          <cell r="B48" t="str">
            <v>YWF4D-630S-180/105A2-G (26") (3PH) (415V)(ALUMINIUM DIE CAST)</v>
          </cell>
        </row>
        <row r="48">
          <cell r="D48">
            <v>2700</v>
          </cell>
        </row>
        <row r="48">
          <cell r="I48">
            <v>1502.87098808457</v>
          </cell>
        </row>
        <row r="49">
          <cell r="A49" t="str">
            <v>WEI026.4</v>
          </cell>
          <cell r="B49" t="str">
            <v>YWF4E-300-G (12") (1PH) (230V) S/STEEL </v>
          </cell>
        </row>
        <row r="49">
          <cell r="D49">
            <v>85</v>
          </cell>
        </row>
        <row r="49">
          <cell r="I49">
            <v>245.738197545426</v>
          </cell>
        </row>
        <row r="50">
          <cell r="A50" t="str">
            <v>WEI026.5</v>
          </cell>
          <cell r="B50" t="str">
            <v>YWF4D-300-G (12") (3PH) (415V) S/STEEL </v>
          </cell>
        </row>
        <row r="50">
          <cell r="D50">
            <v>85</v>
          </cell>
        </row>
        <row r="50">
          <cell r="I50">
            <v>247.142415817115</v>
          </cell>
        </row>
        <row r="51">
          <cell r="A51" t="str">
            <v>WEI026.6</v>
          </cell>
          <cell r="B51" t="str">
            <v>YWF2D-300-S (12") (3PH) (415V) S/STEEL (HEAVY DUTY) 7 BLADE C/W 2M WIRE</v>
          </cell>
        </row>
        <row r="51">
          <cell r="D51">
            <v>165</v>
          </cell>
        </row>
        <row r="51">
          <cell r="I51">
            <v>294.885837054512</v>
          </cell>
        </row>
        <row r="52">
          <cell r="A52" t="str">
            <v>WEI026.7</v>
          </cell>
          <cell r="B52" t="str">
            <v>YWF4E-400-G (16") (1PH) (230V) S/STEEL </v>
          </cell>
        </row>
        <row r="52">
          <cell r="D52">
            <v>205</v>
          </cell>
        </row>
        <row r="52">
          <cell r="I52">
            <v>365.096750638919</v>
          </cell>
        </row>
        <row r="53">
          <cell r="A53" t="str">
            <v>WEI026.8</v>
          </cell>
          <cell r="B53" t="str">
            <v>YWF4D-400-G (16") (3PH) (415V) S/STEEL </v>
          </cell>
        </row>
        <row r="53">
          <cell r="D53">
            <v>205</v>
          </cell>
        </row>
        <row r="53">
          <cell r="I53">
            <v>365.096750638919</v>
          </cell>
        </row>
        <row r="55">
          <cell r="A55" t="str">
            <v>WEI026.9</v>
          </cell>
          <cell r="B55" t="str">
            <v>YWF4D-500S-137/60-G (20") (3PH) (415V) S/STEEL  (HEAVY DUTY) 7 BLADE</v>
          </cell>
        </row>
        <row r="55">
          <cell r="D55">
            <v>750</v>
          </cell>
        </row>
        <row r="55">
          <cell r="I55">
            <v>554.947060971157</v>
          </cell>
        </row>
        <row r="56">
          <cell r="A56" t="str">
            <v>WEI027</v>
          </cell>
          <cell r="B56" t="str">
            <v>YWF4D-500-S 137/60-G (20") (3PH ) (415V)7blade cw end plate</v>
          </cell>
        </row>
        <row r="56">
          <cell r="D56">
            <v>750</v>
          </cell>
        </row>
        <row r="56">
          <cell r="I56">
            <v>533.905335341366</v>
          </cell>
        </row>
        <row r="57">
          <cell r="A57" t="str">
            <v>WEI028</v>
          </cell>
          <cell r="B57" t="str">
            <v>YWF4D-630S-180/105-B1 (26") (3PH) (415V)C/W END PLATE (HEAVY DUTY)</v>
          </cell>
        </row>
        <row r="57">
          <cell r="D57">
            <v>2700</v>
          </cell>
        </row>
        <row r="57">
          <cell r="I57">
            <v>1465.37912985274</v>
          </cell>
        </row>
        <row r="58">
          <cell r="A58" t="str">
            <v>WEI028.01</v>
          </cell>
          <cell r="B58" t="str">
            <v>YWF4D-630S-180/75-B1 (26") (3PH) (415V) C/W END PLATE (HEAVY DUTY)</v>
          </cell>
        </row>
        <row r="58">
          <cell r="D58">
            <v>1900</v>
          </cell>
        </row>
        <row r="58">
          <cell r="I58">
            <v>1046.6106851649</v>
          </cell>
        </row>
        <row r="59">
          <cell r="A59" t="str">
            <v>WEI028.02</v>
          </cell>
          <cell r="B59" t="str">
            <v>YWF.A6T-710S-7FIS01(28")(3PH 415V)C/W END PLATE (HEAVY DUTY)</v>
          </cell>
        </row>
        <row r="59">
          <cell r="D59" t="str">
            <v>1100 c/w plate</v>
          </cell>
        </row>
        <row r="59">
          <cell r="I59">
            <v>1334.35640744797</v>
          </cell>
        </row>
        <row r="60">
          <cell r="A60" t="str">
            <v>WEI028.03</v>
          </cell>
          <cell r="B60" t="str">
            <v>YWF6D-800-180/75-B1 (32") (3PH) (415V)C/W END PLATE (HEAVY DUTY)</v>
          </cell>
        </row>
        <row r="60">
          <cell r="D60">
            <v>1200</v>
          </cell>
        </row>
        <row r="60">
          <cell r="I60">
            <v>1986.2006856517</v>
          </cell>
        </row>
        <row r="61">
          <cell r="A61" t="str">
            <v>WEI029</v>
          </cell>
          <cell r="B61" t="str">
            <v>YWF6D-800S-180/105-B1 (32") (3PH) (415V) C/W END PLATE (HEAVY DUTY)</v>
          </cell>
        </row>
        <row r="61">
          <cell r="D61">
            <v>1900</v>
          </cell>
        </row>
        <row r="61">
          <cell r="I61">
            <v>2655.24909555578</v>
          </cell>
        </row>
        <row r="62">
          <cell r="A62" t="str">
            <v>WEI029.1</v>
          </cell>
          <cell r="B62" t="str">
            <v>YWF6D-910S-180/120-G (36") (3PH) (415V)(HEAVY DUTY)</v>
          </cell>
        </row>
        <row r="62">
          <cell r="D62">
            <v>2500</v>
          </cell>
        </row>
        <row r="62">
          <cell r="I62">
            <v>2376.04965315809</v>
          </cell>
        </row>
        <row r="63">
          <cell r="A63" t="str">
            <v>WEI029.2</v>
          </cell>
          <cell r="B63" t="str">
            <v>16" AIR DIRECTOR</v>
          </cell>
        </row>
        <row r="63">
          <cell r="I63">
            <v>73.4853885542169</v>
          </cell>
        </row>
        <row r="64">
          <cell r="A64" t="str">
            <v>WEI029.3</v>
          </cell>
          <cell r="B64" t="str">
            <v>20" AIR DIRECTOR</v>
          </cell>
        </row>
        <row r="64">
          <cell r="I64">
            <v>84.2294591566265</v>
          </cell>
        </row>
        <row r="65">
          <cell r="A65" t="str">
            <v>WEI029.4</v>
          </cell>
          <cell r="B65" t="str">
            <v>YZF5-13B (5WATTS) 200mm BEARING </v>
          </cell>
        </row>
        <row r="65">
          <cell r="D65" t="str">
            <v>200 28°</v>
          </cell>
        </row>
        <row r="65">
          <cell r="I65">
            <v>34.1880341880342</v>
          </cell>
        </row>
        <row r="66">
          <cell r="A66" t="str">
            <v>WEI029.5</v>
          </cell>
          <cell r="B66" t="str">
            <v>YZF10-20B (10WATTS) 230mm BEARING </v>
          </cell>
        </row>
        <row r="66">
          <cell r="D66" t="str">
            <v>230 28°,250 22°</v>
          </cell>
        </row>
        <row r="66">
          <cell r="I66">
            <v>40.7148407148407</v>
          </cell>
        </row>
        <row r="67">
          <cell r="A67" t="str">
            <v>WEI029.7</v>
          </cell>
          <cell r="B67" t="str">
            <v>YZF18-30B (18WATTS) 300mm BEARING </v>
          </cell>
        </row>
        <row r="67">
          <cell r="D67" t="str">
            <v>300 22°</v>
          </cell>
        </row>
        <row r="67">
          <cell r="I67">
            <v>49.1064491064491</v>
          </cell>
        </row>
        <row r="68">
          <cell r="A68" t="str">
            <v>WEI029.8</v>
          </cell>
          <cell r="B68" t="str">
            <v>YZF25-40B (25WATTS) 300mm BEARING </v>
          </cell>
        </row>
        <row r="68">
          <cell r="D68" t="str">
            <v>300 25°</v>
          </cell>
        </row>
        <row r="68">
          <cell r="I68">
            <v>61.2087179487179</v>
          </cell>
        </row>
        <row r="69">
          <cell r="A69" t="str">
            <v>WEI030</v>
          </cell>
          <cell r="B69" t="str">
            <v>YZF5-13 (5WATTS) 200mm </v>
          </cell>
        </row>
        <row r="69">
          <cell r="D69" t="str">
            <v>200 28°</v>
          </cell>
        </row>
        <row r="69">
          <cell r="I69">
            <v>31.4426314426314</v>
          </cell>
        </row>
        <row r="70">
          <cell r="A70" t="str">
            <v>WEI031</v>
          </cell>
          <cell r="B70" t="str">
            <v>YZF10-20 (10WATTS) 230mm </v>
          </cell>
        </row>
        <row r="70">
          <cell r="D70" t="str">
            <v>230 28°,250 22°</v>
          </cell>
        </row>
        <row r="70">
          <cell r="I70">
            <v>37.8243978243978</v>
          </cell>
        </row>
        <row r="71">
          <cell r="A71" t="str">
            <v>WEI032</v>
          </cell>
          <cell r="B71" t="str">
            <v>YZF16-25 (16WATTS) 254mm </v>
          </cell>
        </row>
        <row r="71">
          <cell r="D71" t="str">
            <v>250 28°</v>
          </cell>
        </row>
        <row r="71">
          <cell r="I71">
            <v>44.5480445480446</v>
          </cell>
        </row>
        <row r="72">
          <cell r="A72" t="str">
            <v>WEI033</v>
          </cell>
          <cell r="B72" t="str">
            <v>YZF18-30 (18WATTS) 300mm </v>
          </cell>
        </row>
        <row r="72">
          <cell r="D72" t="str">
            <v>300 22°</v>
          </cell>
        </row>
        <row r="72">
          <cell r="I72">
            <v>47.7596477596478</v>
          </cell>
        </row>
        <row r="73">
          <cell r="A73" t="str">
            <v>WEI033.01</v>
          </cell>
          <cell r="B73" t="str">
            <v>YZF25-40 (25WATTS) 300mm </v>
          </cell>
        </row>
        <row r="73">
          <cell r="D73" t="str">
            <v>300 25°</v>
          </cell>
        </row>
        <row r="73">
          <cell r="I73">
            <v>57.7052577052577</v>
          </cell>
        </row>
        <row r="74">
          <cell r="A74" t="str">
            <v>WEI033.02</v>
          </cell>
          <cell r="B74" t="str">
            <v>YZF34-45 (34WATTS) 300mm </v>
          </cell>
        </row>
        <row r="74">
          <cell r="D74" t="str">
            <v>300 28°</v>
          </cell>
        </row>
        <row r="74">
          <cell r="I74">
            <v>60.0880600880601</v>
          </cell>
        </row>
        <row r="75">
          <cell r="A75" t="str">
            <v>WEI034.01</v>
          </cell>
          <cell r="B75" t="str">
            <v>ECM5310H (ec fan) 7/11w</v>
          </cell>
        </row>
        <row r="75">
          <cell r="I75">
            <v>55.0964187327824</v>
          </cell>
        </row>
        <row r="76">
          <cell r="A76" t="str">
            <v>WEI034.02</v>
          </cell>
          <cell r="B76" t="str">
            <v>200MM PLASTIC RING</v>
          </cell>
        </row>
        <row r="76">
          <cell r="I76">
            <v>11.81512090603</v>
          </cell>
        </row>
        <row r="77">
          <cell r="A77" t="str">
            <v>WEI034.03</v>
          </cell>
          <cell r="B77" t="str">
            <v>8W EC Q FAN (Replacement 10w motor)</v>
          </cell>
        </row>
        <row r="77">
          <cell r="I77">
            <v>35.5065809611264</v>
          </cell>
        </row>
        <row r="78">
          <cell r="A78" t="str">
            <v>WEI034.04</v>
          </cell>
          <cell r="B78" t="str">
            <v>FAN MOTOR BRACKET</v>
          </cell>
        </row>
        <row r="78">
          <cell r="I78">
            <v>0.612182430364249</v>
          </cell>
        </row>
        <row r="79">
          <cell r="A79" t="str">
            <v>WEI034.2</v>
          </cell>
          <cell r="B79" t="str">
            <v>6" FAN RING</v>
          </cell>
        </row>
        <row r="79">
          <cell r="I79">
            <v>7.43147255689424</v>
          </cell>
        </row>
        <row r="80">
          <cell r="A80" t="str">
            <v>WEI034.3</v>
          </cell>
          <cell r="B80" t="str">
            <v>7" FAN RING</v>
          </cell>
        </row>
        <row r="80">
          <cell r="I80">
            <v>8.8871218206158</v>
          </cell>
        </row>
        <row r="81">
          <cell r="A81" t="str">
            <v>WEI035</v>
          </cell>
          <cell r="B81" t="str">
            <v>8" FAN RING</v>
          </cell>
        </row>
        <row r="81">
          <cell r="I81">
            <v>9.65325301204819</v>
          </cell>
        </row>
        <row r="82">
          <cell r="A82" t="str">
            <v>WEI035.1</v>
          </cell>
          <cell r="B82" t="str">
            <v>9" FAN RING</v>
          </cell>
        </row>
        <row r="82">
          <cell r="I82">
            <v>11.4919678714859</v>
          </cell>
        </row>
        <row r="83">
          <cell r="A83" t="str">
            <v>WEI035.2</v>
          </cell>
          <cell r="B83" t="str">
            <v>10" FAN RING</v>
          </cell>
        </row>
        <row r="83">
          <cell r="I83">
            <v>12.1814859437751</v>
          </cell>
        </row>
        <row r="84">
          <cell r="A84" t="str">
            <v>WEI035.3</v>
          </cell>
          <cell r="B84" t="str">
            <v>12" FAN RING</v>
          </cell>
        </row>
        <row r="84">
          <cell r="I84">
            <v>14.0968139223561</v>
          </cell>
        </row>
        <row r="85">
          <cell r="A85" t="str">
            <v>WEI035.4</v>
          </cell>
          <cell r="B85" t="str">
            <v>6" FAN GUARD</v>
          </cell>
        </row>
        <row r="85">
          <cell r="I85">
            <v>4.3068359592215</v>
          </cell>
        </row>
        <row r="86">
          <cell r="A86" t="str">
            <v>WEI035.5</v>
          </cell>
          <cell r="B86" t="str">
            <v>7" FAN GUARD</v>
          </cell>
        </row>
        <row r="86">
          <cell r="I86">
            <v>5.04939388322521</v>
          </cell>
        </row>
        <row r="87">
          <cell r="A87" t="str">
            <v>WEI036</v>
          </cell>
          <cell r="B87" t="str">
            <v>8" FAN GUARD (200mm/H40)</v>
          </cell>
        </row>
        <row r="87">
          <cell r="I87">
            <v>8.96201837378308</v>
          </cell>
        </row>
        <row r="88">
          <cell r="A88" t="str">
            <v>WEI036.1</v>
          </cell>
          <cell r="B88" t="str">
            <v>9" FAN GUARD</v>
          </cell>
        </row>
        <row r="88">
          <cell r="I88">
            <v>9.35622984244671</v>
          </cell>
        </row>
        <row r="89">
          <cell r="A89" t="str">
            <v>WEI037</v>
          </cell>
          <cell r="B89" t="str">
            <v>10" FAN GUARD (254mm/H50)</v>
          </cell>
        </row>
        <row r="89">
          <cell r="I89">
            <v>12.3186617304264</v>
          </cell>
        </row>
        <row r="90">
          <cell r="A90" t="str">
            <v>WEI038</v>
          </cell>
          <cell r="B90" t="str">
            <v>12" FAN GUARD (300mm/H50)</v>
          </cell>
        </row>
        <row r="90">
          <cell r="I90">
            <v>13.3826957356369</v>
          </cell>
        </row>
        <row r="91">
          <cell r="A91" t="str">
            <v>WEI038.1</v>
          </cell>
          <cell r="B91" t="str">
            <v>6" FAN BLADE</v>
          </cell>
        </row>
        <row r="91">
          <cell r="I91">
            <v>1.84879093970003</v>
          </cell>
        </row>
        <row r="92">
          <cell r="A92" t="str">
            <v>WEI038.2</v>
          </cell>
          <cell r="B92" t="str">
            <v>7" FAN BLADE</v>
          </cell>
        </row>
        <row r="92">
          <cell r="I92">
            <v>2.26507499234772</v>
          </cell>
        </row>
        <row r="93">
          <cell r="A93" t="str">
            <v>WEI039</v>
          </cell>
          <cell r="B93" t="str">
            <v>8" FAN BLADE 28° (200mm)</v>
          </cell>
        </row>
        <row r="93">
          <cell r="I93">
            <v>3.35475971839608</v>
          </cell>
        </row>
        <row r="94">
          <cell r="A94" t="str">
            <v>WEI039.01</v>
          </cell>
          <cell r="B94" t="str">
            <v>8" FAN BLADE 28°B (200mm)</v>
          </cell>
        </row>
        <row r="94">
          <cell r="D94" t="str">
            <v>for counter</v>
          </cell>
        </row>
        <row r="94">
          <cell r="I94">
            <v>3.35475971839608</v>
          </cell>
        </row>
        <row r="95">
          <cell r="A95" t="str">
            <v>WEI039.1</v>
          </cell>
          <cell r="B95" t="str">
            <v>9" FAN BLADE (230mm)</v>
          </cell>
        </row>
        <row r="95">
          <cell r="I95">
            <v>4.11386593204775</v>
          </cell>
        </row>
        <row r="96">
          <cell r="A96" t="str">
            <v>WEI040</v>
          </cell>
          <cell r="B96" t="str">
            <v>10" FAN BLADE 22° (250mm)</v>
          </cell>
        </row>
        <row r="96">
          <cell r="I96">
            <v>5.87695133149679</v>
          </cell>
        </row>
        <row r="97">
          <cell r="A97" t="str">
            <v>WEI040.0</v>
          </cell>
          <cell r="B97" t="str">
            <v>10" FAN BLADE 28° (250mm)</v>
          </cell>
        </row>
        <row r="97">
          <cell r="I97">
            <v>5.87695133149679</v>
          </cell>
        </row>
        <row r="98">
          <cell r="A98" t="str">
            <v>WEI040.1</v>
          </cell>
          <cell r="B98" t="str">
            <v>10" FAN BLADE 28°B (250mm)</v>
          </cell>
        </row>
        <row r="98">
          <cell r="I98">
            <v>5.87695133149679</v>
          </cell>
        </row>
        <row r="99">
          <cell r="A99" t="str">
            <v>WEI041</v>
          </cell>
          <cell r="B99" t="str">
            <v>12" FAN BLADE 22° (300mm)</v>
          </cell>
        </row>
        <row r="99">
          <cell r="I99">
            <v>8.68686868686869</v>
          </cell>
        </row>
        <row r="100">
          <cell r="A100" t="str">
            <v>WEI041.0</v>
          </cell>
          <cell r="B100" t="str">
            <v>12" FAN BLADE 25° (300mm)</v>
          </cell>
        </row>
        <row r="100">
          <cell r="I100">
            <v>8.68686868686869</v>
          </cell>
        </row>
        <row r="101">
          <cell r="A101" t="str">
            <v>WEI041.1</v>
          </cell>
          <cell r="B101" t="str">
            <v>4" VIDEO FAN (SLEEVE BEARING)</v>
          </cell>
        </row>
        <row r="101">
          <cell r="I101">
            <v>22.7091427091427</v>
          </cell>
        </row>
        <row r="102">
          <cell r="A102" t="str">
            <v>WEI042</v>
          </cell>
          <cell r="B102" t="str">
            <v>4" VIDEO FAN (BEARING TYPE)</v>
          </cell>
        </row>
        <row r="102">
          <cell r="I102">
            <v>28.4900284900285</v>
          </cell>
        </row>
        <row r="103">
          <cell r="A103" t="str">
            <v>WEI042.1</v>
          </cell>
          <cell r="B103" t="str">
            <v>4" VIDEO FAN GUARD</v>
          </cell>
        </row>
        <row r="103">
          <cell r="I103">
            <v>1.26262626262626</v>
          </cell>
        </row>
        <row r="104">
          <cell r="A104" t="str">
            <v>WEI042.2</v>
          </cell>
          <cell r="B104" t="str">
            <v>6" VIDEO FAN GUARD</v>
          </cell>
        </row>
        <row r="104">
          <cell r="I104">
            <v>2.35690235690236</v>
          </cell>
        </row>
        <row r="105">
          <cell r="A105" t="str">
            <v>WEI043</v>
          </cell>
          <cell r="B105" t="str">
            <v>6" VIDEO FAN (BEARING TYPE)</v>
          </cell>
        </row>
        <row r="105">
          <cell r="I105">
            <v>54.2681719152307</v>
          </cell>
        </row>
        <row r="106">
          <cell r="A106" t="str">
            <v>WEI044</v>
          </cell>
          <cell r="B106" t="str">
            <v>YZF-3206 (17WATTS) SHADED POLE MOTOR C/W 124mm FAN BLADE</v>
          </cell>
        </row>
        <row r="106">
          <cell r="I106">
            <v>40.4040404040404</v>
          </cell>
        </row>
      </sheetData>
      <sheetData sheetId="2">
        <row r="6">
          <cell r="A6" t="str">
            <v>DATE :28.7.26</v>
          </cell>
        </row>
        <row r="8">
          <cell r="K8" t="str">
            <v>RM</v>
          </cell>
        </row>
        <row r="9">
          <cell r="A9" t="str">
            <v>ZI 001.1</v>
          </cell>
          <cell r="B9" t="str">
            <v>(16") FN040-VDK Ziehhlabegg fan (1PH)</v>
          </cell>
          <cell r="C9" t="str">
            <v>1PH (230V)</v>
          </cell>
        </row>
        <row r="9">
          <cell r="K9">
            <v>504.777777777778</v>
          </cell>
        </row>
        <row r="10">
          <cell r="A10" t="str">
            <v>ZI001</v>
          </cell>
          <cell r="B10" t="str">
            <v>(16") FN040-VDK Ziehhlabegg fan (3ph)</v>
          </cell>
          <cell r="C10" t="str">
            <v>3PH (415V)</v>
          </cell>
        </row>
        <row r="10">
          <cell r="K10" t="str">
            <v>~</v>
          </cell>
        </row>
        <row r="11">
          <cell r="A11" t="str">
            <v>ZI002</v>
          </cell>
          <cell r="B11" t="str">
            <v>(20") FN050-VDK Ziehhlabegg fan</v>
          </cell>
          <cell r="C11" t="str">
            <v>3PH (415V)</v>
          </cell>
        </row>
        <row r="11">
          <cell r="K11" t="str">
            <v>~</v>
          </cell>
        </row>
        <row r="12">
          <cell r="A12" t="str">
            <v>ZI003</v>
          </cell>
          <cell r="B12" t="str">
            <v>(26") FN063-VDK Ziehhlabegg fan</v>
          </cell>
          <cell r="C12" t="str">
            <v>3PH (415V)</v>
          </cell>
        </row>
        <row r="12">
          <cell r="K12" t="str">
            <v>~</v>
          </cell>
        </row>
        <row r="13">
          <cell r="A13" t="str">
            <v>ZI005</v>
          </cell>
          <cell r="B13" t="str">
            <v>(32") FN080-sDQ Ziehhlabegg fan (6poles)</v>
          </cell>
          <cell r="C13" t="str">
            <v>3PH (415V)</v>
          </cell>
        </row>
        <row r="13">
          <cell r="K13" t="str">
            <v>~</v>
          </cell>
        </row>
        <row r="14">
          <cell r="A14" t="str">
            <v>ZI 8</v>
          </cell>
          <cell r="B14" t="str">
            <v>(26") FB063-VDK Ziehhlabegg fan</v>
          </cell>
          <cell r="C14" t="str">
            <v>3PH (415V)</v>
          </cell>
        </row>
        <row r="14">
          <cell r="K14">
            <v>1464.94276923077</v>
          </cell>
        </row>
        <row r="15">
          <cell r="A15" t="str">
            <v>ZI005.1</v>
          </cell>
          <cell r="B15" t="str">
            <v>12" EBM FAN SET (1PH)</v>
          </cell>
          <cell r="C15" t="str">
            <v>1PH (230V)</v>
          </cell>
        </row>
        <row r="15">
          <cell r="K15" t="str">
            <v>~</v>
          </cell>
        </row>
        <row r="16">
          <cell r="A16" t="str">
            <v>ZI005.2</v>
          </cell>
          <cell r="B16" t="str">
            <v>14" EBM FAN SET (1PH)</v>
          </cell>
          <cell r="C16" t="str">
            <v>1PH (230V)</v>
          </cell>
        </row>
        <row r="16">
          <cell r="K16" t="str">
            <v>~</v>
          </cell>
        </row>
        <row r="17">
          <cell r="A17" t="str">
            <v>ZI005.3</v>
          </cell>
          <cell r="B17" t="str">
            <v>14" EBM FAN SET (3PH)</v>
          </cell>
          <cell r="C17" t="str">
            <v>3PH (415V)</v>
          </cell>
        </row>
        <row r="17">
          <cell r="K17">
            <v>365.846664115321</v>
          </cell>
        </row>
        <row r="18">
          <cell r="A18" t="str">
            <v>ZI006</v>
          </cell>
          <cell r="B18" t="str">
            <v>16" EBM FAN SET (1PH)</v>
          </cell>
          <cell r="C18" t="str">
            <v>1PH (230V)</v>
          </cell>
        </row>
        <row r="18">
          <cell r="K18">
            <v>474.167623421355</v>
          </cell>
        </row>
        <row r="19">
          <cell r="A19" t="str">
            <v>ZI007</v>
          </cell>
          <cell r="B19" t="str">
            <v>16" EBM FAN SET (3PH)</v>
          </cell>
          <cell r="C19" t="str">
            <v>3PH (415V)</v>
          </cell>
        </row>
        <row r="19">
          <cell r="K19" t="str">
            <v>~</v>
          </cell>
        </row>
        <row r="20">
          <cell r="A20" t="str">
            <v>ZI007.1</v>
          </cell>
          <cell r="B20" t="str">
            <v>18" EBM FAN SET (3PH)</v>
          </cell>
          <cell r="C20" t="str">
            <v>3PH (415V)</v>
          </cell>
        </row>
        <row r="20">
          <cell r="K20" t="str">
            <v>~</v>
          </cell>
        </row>
        <row r="21">
          <cell r="A21" t="str">
            <v>ZI008</v>
          </cell>
          <cell r="B21" t="str">
            <v>20" EBM FAN SET (3PH)</v>
          </cell>
          <cell r="C21" t="str">
            <v>3PH (415V)</v>
          </cell>
        </row>
        <row r="21">
          <cell r="K21" t="str">
            <v>~</v>
          </cell>
        </row>
        <row r="22">
          <cell r="A22" t="str">
            <v>ZI009</v>
          </cell>
          <cell r="B22" t="str">
            <v>26" EBM FAN SET (3PH)</v>
          </cell>
          <cell r="C22" t="str">
            <v>3PH (415V)</v>
          </cell>
        </row>
        <row r="22">
          <cell r="K22">
            <v>1936.83528061052</v>
          </cell>
        </row>
        <row r="23">
          <cell r="A23" t="str">
            <v>ZI010</v>
          </cell>
          <cell r="B23" t="str">
            <v>32" EBM FAN SET (3PH) c/w end plate(800mm)</v>
          </cell>
          <cell r="C23" t="str">
            <v>3PH (415V)</v>
          </cell>
        </row>
        <row r="23">
          <cell r="K23">
            <v>2786.54366178159</v>
          </cell>
        </row>
        <row r="24">
          <cell r="A24" t="str">
            <v>ZI010.1</v>
          </cell>
          <cell r="B24" t="str">
            <v>36" EBM FAN SET (3PH) c/w end plate(910mm)</v>
          </cell>
          <cell r="C24" t="str">
            <v>3PH (415V)</v>
          </cell>
        </row>
        <row r="24">
          <cell r="K24" t="str">
            <v>~</v>
          </cell>
        </row>
        <row r="25">
          <cell r="A25" t="str">
            <v>ZI011</v>
          </cell>
          <cell r="B25" t="str">
            <v>10watts ebm fan motor (M4Q045CA03A4/C01)</v>
          </cell>
        </row>
        <row r="25">
          <cell r="K25" t="str">
            <v>~</v>
          </cell>
        </row>
        <row r="26">
          <cell r="A26" t="str">
            <v>ZI012</v>
          </cell>
          <cell r="B26" t="str">
            <v>18watts ebm fan motor (M4Q045DA13A4/C01)</v>
          </cell>
        </row>
        <row r="26">
          <cell r="K26" t="str">
            <v>~</v>
          </cell>
        </row>
      </sheetData>
      <sheetData sheetId="3">
        <row r="8">
          <cell r="E8" t="str">
            <v>BTU/HR td7 ~25c</v>
          </cell>
          <cell r="F8" t="str">
            <v>kW td7</v>
          </cell>
          <cell r="G8" t="str">
            <v>Flowrate meter</v>
          </cell>
          <cell r="H8" t="str">
            <v>Dimension (mm)</v>
          </cell>
          <cell r="I8" t="str">
            <v>Voltage</v>
          </cell>
          <cell r="J8" t="str">
            <v>Heater pcs</v>
          </cell>
          <cell r="K8" t="str">
            <v>Heater KW</v>
          </cell>
          <cell r="L8" t="str">
            <v>Size  outlet copper p-trap</v>
          </cell>
          <cell r="M8" t="str">
            <v>(Frezzer) TEX (R22) -25c orifice no</v>
          </cell>
          <cell r="N8" t="str">
            <v>(Frezzer) TES (R404) -25c orifice no</v>
          </cell>
        </row>
        <row r="8">
          <cell r="W8" t="str">
            <v>(RM) axial fan</v>
          </cell>
          <cell r="X8" t="str">
            <v>Axial fan c/w exp valve ,p trap</v>
          </cell>
        </row>
        <row r="8">
          <cell r="AE8" t="str">
            <v>(RM)aluminium heavy duty fan</v>
          </cell>
          <cell r="AF8" t="str">
            <v>heavy fan c/w p trap and exp valve</v>
          </cell>
        </row>
        <row r="9">
          <cell r="A9" t="str">
            <v>QC001</v>
          </cell>
          <cell r="B9" t="str">
            <v>CL301C4</v>
          </cell>
        </row>
        <row r="9">
          <cell r="D9" t="str">
            <v>MT22,CS11,zb15</v>
          </cell>
          <cell r="E9">
            <v>4778.2</v>
          </cell>
          <cell r="F9">
            <v>1.4</v>
          </cell>
          <cell r="G9">
            <v>9</v>
          </cell>
          <cell r="H9" t="str">
            <v>1x300</v>
          </cell>
          <cell r="I9">
            <v>230</v>
          </cell>
          <cell r="J9">
            <v>3</v>
          </cell>
          <cell r="K9">
            <v>1.5</v>
          </cell>
          <cell r="L9">
            <v>0.875</v>
          </cell>
          <cell r="M9" t="str">
            <v>1 / RCX0834</v>
          </cell>
          <cell r="N9" t="str">
            <v>1 / RCX0834</v>
          </cell>
        </row>
        <row r="9">
          <cell r="W9">
            <v>1508.38744588745</v>
          </cell>
          <cell r="X9">
            <v>1783.88278987566</v>
          </cell>
        </row>
        <row r="9">
          <cell r="AE9" t="str">
            <v>~</v>
          </cell>
          <cell r="AF9" t="str">
            <v>~</v>
          </cell>
        </row>
        <row r="10">
          <cell r="A10" t="str">
            <v>QC002</v>
          </cell>
          <cell r="B10" t="str">
            <v>CL302C3</v>
          </cell>
        </row>
        <row r="10">
          <cell r="D10" t="str">
            <v>MT32-MT36,ZB19</v>
          </cell>
          <cell r="E10">
            <v>6826</v>
          </cell>
          <cell r="F10">
            <v>2</v>
          </cell>
          <cell r="G10">
            <v>9</v>
          </cell>
          <cell r="H10" t="str">
            <v>2x300</v>
          </cell>
          <cell r="I10">
            <v>230</v>
          </cell>
          <cell r="J10">
            <v>3</v>
          </cell>
          <cell r="K10">
            <v>2.4</v>
          </cell>
          <cell r="L10">
            <v>0.875</v>
          </cell>
          <cell r="M10" t="str">
            <v>2 / RCX1234</v>
          </cell>
          <cell r="N10" t="str">
            <v>2 / RCX1034</v>
          </cell>
        </row>
        <row r="10">
          <cell r="W10">
            <v>1930.46536796537</v>
          </cell>
          <cell r="X10">
            <v>2191.40630084745</v>
          </cell>
        </row>
        <row r="10">
          <cell r="AE10" t="str">
            <v>~</v>
          </cell>
          <cell r="AF10" t="str">
            <v>~</v>
          </cell>
        </row>
        <row r="11">
          <cell r="A11" t="str">
            <v>QC003</v>
          </cell>
          <cell r="B11" t="str">
            <v>CL302C4</v>
          </cell>
        </row>
        <row r="11">
          <cell r="D11" t="str">
            <v>MT40-MT44,ZB21</v>
          </cell>
          <cell r="E11">
            <v>7849.9</v>
          </cell>
          <cell r="F11">
            <v>2.3</v>
          </cell>
          <cell r="G11">
            <v>9</v>
          </cell>
          <cell r="H11" t="str">
            <v>2x300</v>
          </cell>
          <cell r="I11">
            <v>230</v>
          </cell>
          <cell r="J11">
            <v>3</v>
          </cell>
          <cell r="K11">
            <v>2.4</v>
          </cell>
          <cell r="L11">
            <v>0.875</v>
          </cell>
          <cell r="M11" t="str">
            <v>2 / RCX1634</v>
          </cell>
          <cell r="N11" t="str">
            <v>3 / RCX1534</v>
          </cell>
        </row>
        <row r="11">
          <cell r="W11">
            <v>2109.0367965368</v>
          </cell>
          <cell r="X11">
            <v>2363.8200939509</v>
          </cell>
        </row>
        <row r="11">
          <cell r="AE11" t="str">
            <v>~</v>
          </cell>
          <cell r="AF11" t="str">
            <v>~</v>
          </cell>
        </row>
        <row r="12">
          <cell r="A12" t="str">
            <v>QC004</v>
          </cell>
          <cell r="B12" t="str">
            <v>CL302C6</v>
          </cell>
        </row>
        <row r="12">
          <cell r="D12" t="str">
            <v>MT50-MT64,ZB29,ZB38</v>
          </cell>
          <cell r="E12">
            <v>10239</v>
          </cell>
          <cell r="F12">
            <v>3</v>
          </cell>
          <cell r="G12">
            <v>8</v>
          </cell>
          <cell r="H12" t="str">
            <v>2x300</v>
          </cell>
          <cell r="I12">
            <v>230</v>
          </cell>
          <cell r="J12">
            <v>5</v>
          </cell>
          <cell r="K12">
            <v>4</v>
          </cell>
          <cell r="L12">
            <v>1.125</v>
          </cell>
          <cell r="M12" t="str">
            <v>3 / RCX2434</v>
          </cell>
          <cell r="N12" t="str">
            <v>3 / RCX1534</v>
          </cell>
        </row>
        <row r="12">
          <cell r="W12">
            <v>2617.60461760462</v>
          </cell>
          <cell r="X12">
            <v>2874.41134221392</v>
          </cell>
        </row>
        <row r="12">
          <cell r="AE12" t="str">
            <v>~</v>
          </cell>
          <cell r="AF12" t="str">
            <v>~</v>
          </cell>
        </row>
        <row r="13">
          <cell r="A13" t="str">
            <v>QC005</v>
          </cell>
          <cell r="B13" t="str">
            <v>CL303C4</v>
          </cell>
        </row>
        <row r="13">
          <cell r="D13" t="str">
            <v>MT50-MT64,ZB29,ZB38</v>
          </cell>
          <cell r="E13">
            <v>12628.1</v>
          </cell>
          <cell r="F13">
            <v>3.7</v>
          </cell>
          <cell r="G13">
            <v>9</v>
          </cell>
          <cell r="H13" t="str">
            <v>3x300</v>
          </cell>
          <cell r="I13">
            <v>230</v>
          </cell>
          <cell r="J13">
            <v>3</v>
          </cell>
          <cell r="K13">
            <v>6</v>
          </cell>
          <cell r="L13">
            <v>1.125</v>
          </cell>
          <cell r="M13" t="str">
            <v>4 / RCX3134</v>
          </cell>
          <cell r="N13" t="str">
            <v>4 / RCX2034</v>
          </cell>
        </row>
        <row r="13">
          <cell r="W13">
            <v>2855.11363636364</v>
          </cell>
          <cell r="X13">
            <v>3103.73039480883</v>
          </cell>
        </row>
        <row r="13">
          <cell r="AE13" t="str">
            <v>~</v>
          </cell>
          <cell r="AF13" t="str">
            <v>~</v>
          </cell>
        </row>
        <row r="14">
          <cell r="A14" t="str">
            <v>QC006</v>
          </cell>
          <cell r="B14" t="str">
            <v>CL303C6</v>
          </cell>
        </row>
        <row r="14">
          <cell r="D14" t="str">
            <v>4DES5Y,MT100,ZB45</v>
          </cell>
          <cell r="E14">
            <v>15699.8</v>
          </cell>
          <cell r="F14">
            <v>4.6</v>
          </cell>
          <cell r="G14">
            <v>9</v>
          </cell>
          <cell r="H14" t="str">
            <v>3x300</v>
          </cell>
          <cell r="I14">
            <v>230</v>
          </cell>
          <cell r="J14">
            <v>5</v>
          </cell>
          <cell r="K14">
            <v>6</v>
          </cell>
          <cell r="L14">
            <v>1.125</v>
          </cell>
          <cell r="M14" t="str">
            <v>5 / RCX4734</v>
          </cell>
          <cell r="N14">
            <v>6</v>
          </cell>
        </row>
        <row r="14">
          <cell r="W14">
            <v>3689.75468975469</v>
          </cell>
          <cell r="X14">
            <v>3909.59072222088</v>
          </cell>
        </row>
        <row r="14">
          <cell r="AE14" t="str">
            <v>~</v>
          </cell>
          <cell r="AF14" t="str">
            <v>~</v>
          </cell>
        </row>
        <row r="15">
          <cell r="A15" t="str">
            <v>QC006.1</v>
          </cell>
          <cell r="B15" t="str">
            <v>CL304C6</v>
          </cell>
        </row>
        <row r="15">
          <cell r="D15" t="str">
            <v>4CES6YY,MT125,ZB48</v>
          </cell>
          <cell r="E15">
            <v>21501.9</v>
          </cell>
          <cell r="F15">
            <v>6.3</v>
          </cell>
          <cell r="G15">
            <v>9</v>
          </cell>
          <cell r="H15" t="str">
            <v>4x300</v>
          </cell>
          <cell r="I15">
            <v>230</v>
          </cell>
          <cell r="J15">
            <v>5</v>
          </cell>
          <cell r="K15">
            <v>6</v>
          </cell>
          <cell r="L15">
            <v>1.125</v>
          </cell>
          <cell r="M15" t="str">
            <v>TEX5-1 / SCX0645</v>
          </cell>
          <cell r="N15" t="str">
            <v>TES5-1 / TGES5</v>
          </cell>
        </row>
        <row r="15">
          <cell r="W15">
            <v>4460.75036075036</v>
          </cell>
          <cell r="X15">
            <v>4668.14710836347</v>
          </cell>
        </row>
        <row r="15">
          <cell r="AE15" t="str">
            <v>~</v>
          </cell>
          <cell r="AF15" t="str">
            <v>~</v>
          </cell>
        </row>
        <row r="16">
          <cell r="A16" t="str">
            <v>QC007</v>
          </cell>
          <cell r="B16" t="str">
            <v>CL401C3</v>
          </cell>
        </row>
        <row r="16">
          <cell r="D16" t="str">
            <v>MT28,ZB15</v>
          </cell>
          <cell r="E16">
            <v>6826</v>
          </cell>
          <cell r="F16">
            <v>2</v>
          </cell>
          <cell r="G16">
            <v>12</v>
          </cell>
          <cell r="H16" t="str">
            <v>1x400</v>
          </cell>
          <cell r="I16">
            <v>230</v>
          </cell>
          <cell r="J16">
            <v>3</v>
          </cell>
          <cell r="K16">
            <v>1.5</v>
          </cell>
          <cell r="L16">
            <v>0.875</v>
          </cell>
          <cell r="M16" t="str">
            <v>1 / RCX0834</v>
          </cell>
          <cell r="N16" t="str">
            <v>1 / RCX0834</v>
          </cell>
        </row>
        <row r="16">
          <cell r="W16">
            <v>1678.84199134199</v>
          </cell>
          <cell r="X16">
            <v>1948.4595923835</v>
          </cell>
        </row>
        <row r="16">
          <cell r="AE16">
            <v>2146.73113813618</v>
          </cell>
          <cell r="AF16">
            <v>2445.94629679249</v>
          </cell>
        </row>
        <row r="17">
          <cell r="A17" t="str">
            <v>QC008</v>
          </cell>
          <cell r="B17" t="str">
            <v>CL401C4</v>
          </cell>
        </row>
        <row r="17">
          <cell r="D17" t="str">
            <v>MT32,ZB19</v>
          </cell>
          <cell r="E17">
            <v>7849.9</v>
          </cell>
          <cell r="F17">
            <v>2.3</v>
          </cell>
          <cell r="G17">
            <v>12</v>
          </cell>
          <cell r="H17" t="str">
            <v>1x400</v>
          </cell>
          <cell r="I17">
            <v>230</v>
          </cell>
          <cell r="J17">
            <v>3</v>
          </cell>
          <cell r="K17">
            <v>1.5</v>
          </cell>
          <cell r="L17">
            <v>0.875</v>
          </cell>
          <cell r="M17" t="str">
            <v>2 / RCX1234</v>
          </cell>
          <cell r="N17" t="str">
            <v>2 / RCX1034</v>
          </cell>
        </row>
        <row r="17">
          <cell r="W17">
            <v>1975.10822510822</v>
          </cell>
          <cell r="X17">
            <v>2234.50974912332</v>
          </cell>
        </row>
        <row r="17">
          <cell r="AE17">
            <v>2432.78129487599</v>
          </cell>
          <cell r="AF17">
            <v>2731.9964535323</v>
          </cell>
        </row>
        <row r="18">
          <cell r="A18" t="str">
            <v>QC009</v>
          </cell>
          <cell r="B18" t="str">
            <v>CL401C5</v>
          </cell>
        </row>
        <row r="18">
          <cell r="D18" t="str">
            <v>MT40,ZB21</v>
          </cell>
          <cell r="E18">
            <v>9897.7</v>
          </cell>
          <cell r="F18">
            <v>2.9</v>
          </cell>
          <cell r="G18">
            <v>12</v>
          </cell>
          <cell r="H18" t="str">
            <v>1x400</v>
          </cell>
          <cell r="I18">
            <v>230</v>
          </cell>
          <cell r="J18">
            <v>5</v>
          </cell>
          <cell r="K18">
            <v>2.5</v>
          </cell>
          <cell r="L18">
            <v>0.875</v>
          </cell>
          <cell r="M18" t="str">
            <v>3 / RCX2434</v>
          </cell>
          <cell r="N18" t="str">
            <v>3 / RCX1534</v>
          </cell>
        </row>
        <row r="18">
          <cell r="W18">
            <v>2164.50216450216</v>
          </cell>
          <cell r="X18">
            <v>2417.3728630209</v>
          </cell>
        </row>
        <row r="18">
          <cell r="AE18">
            <v>2545.11149341309</v>
          </cell>
          <cell r="AF18">
            <v>2844.32665206939</v>
          </cell>
        </row>
        <row r="19">
          <cell r="A19" t="str">
            <v>QC010</v>
          </cell>
          <cell r="B19" t="str">
            <v>CL401C6</v>
          </cell>
        </row>
        <row r="19">
          <cell r="D19" t="str">
            <v>MT50,ZB26</v>
          </cell>
          <cell r="E19">
            <v>10580.3</v>
          </cell>
          <cell r="F19">
            <v>3.1</v>
          </cell>
          <cell r="G19">
            <v>12</v>
          </cell>
          <cell r="H19" t="str">
            <v>1x400</v>
          </cell>
          <cell r="I19">
            <v>230</v>
          </cell>
          <cell r="J19">
            <v>5</v>
          </cell>
          <cell r="K19">
            <v>2.5</v>
          </cell>
          <cell r="L19">
            <v>0.875</v>
          </cell>
          <cell r="M19" t="str">
            <v>3 / RCX2434</v>
          </cell>
          <cell r="N19" t="str">
            <v>3 / RCX2034</v>
          </cell>
        </row>
        <row r="19">
          <cell r="W19">
            <v>2316.01731601732</v>
          </cell>
          <cell r="X19">
            <v>2563.66335413899</v>
          </cell>
        </row>
        <row r="19">
          <cell r="AE19">
            <v>2691.40198453117</v>
          </cell>
          <cell r="AF19">
            <v>2990.61714318747</v>
          </cell>
        </row>
        <row r="20">
          <cell r="A20" t="str">
            <v>QC010.1</v>
          </cell>
          <cell r="B20" t="str">
            <v>CL402C3</v>
          </cell>
        </row>
        <row r="20">
          <cell r="D20" t="str">
            <v>MT64,ZB29</v>
          </cell>
          <cell r="E20">
            <v>12628.1</v>
          </cell>
          <cell r="F20">
            <v>3.7</v>
          </cell>
          <cell r="G20">
            <v>14</v>
          </cell>
          <cell r="H20" t="str">
            <v>2x400</v>
          </cell>
          <cell r="I20">
            <v>415</v>
          </cell>
          <cell r="J20">
            <v>3</v>
          </cell>
          <cell r="K20">
            <v>3</v>
          </cell>
          <cell r="L20">
            <v>1.125</v>
          </cell>
          <cell r="M20" t="str">
            <v>3 / RCX2434</v>
          </cell>
          <cell r="N20" t="str">
            <v>3 / RCX2034</v>
          </cell>
        </row>
        <row r="20">
          <cell r="W20">
            <v>2693.45238095238</v>
          </cell>
          <cell r="X20">
            <v>2947.64366544623</v>
          </cell>
        </row>
        <row r="20">
          <cell r="AE20">
            <v>3674.78210586806</v>
          </cell>
          <cell r="AF20">
            <v>3993.55751313569</v>
          </cell>
        </row>
        <row r="21">
          <cell r="A21" t="str">
            <v>QC011</v>
          </cell>
          <cell r="B21" t="str">
            <v>CL402C4</v>
          </cell>
        </row>
        <row r="21">
          <cell r="D21" t="str">
            <v>MT80,CS33,ZB38</v>
          </cell>
          <cell r="E21">
            <v>16041.1</v>
          </cell>
          <cell r="F21">
            <v>4.7</v>
          </cell>
          <cell r="G21">
            <v>14</v>
          </cell>
          <cell r="H21" t="str">
            <v>2x400</v>
          </cell>
          <cell r="I21">
            <v>415</v>
          </cell>
          <cell r="J21">
            <v>3</v>
          </cell>
          <cell r="K21">
            <v>3</v>
          </cell>
          <cell r="L21">
            <v>1.125</v>
          </cell>
          <cell r="M21" t="str">
            <v>4 / RCX3134</v>
          </cell>
          <cell r="N21" t="str">
            <v>3 / RCX2034</v>
          </cell>
        </row>
        <row r="21">
          <cell r="W21">
            <v>2984.41558441558</v>
          </cell>
          <cell r="X21">
            <v>3228.57365499692</v>
          </cell>
        </row>
        <row r="21">
          <cell r="AE21">
            <v>3775.61805153159</v>
          </cell>
          <cell r="AF21">
            <v>4094.39345879922</v>
          </cell>
        </row>
        <row r="22">
          <cell r="A22" t="str">
            <v>QC012</v>
          </cell>
          <cell r="B22" t="str">
            <v>CL402C5</v>
          </cell>
        </row>
        <row r="22">
          <cell r="D22" t="str">
            <v>4EES4Y,MT100,ZB45</v>
          </cell>
          <cell r="E22">
            <v>19795.4</v>
          </cell>
          <cell r="F22">
            <v>5.8</v>
          </cell>
          <cell r="G22">
            <v>14</v>
          </cell>
          <cell r="H22" t="str">
            <v>2x400</v>
          </cell>
          <cell r="I22">
            <v>415</v>
          </cell>
          <cell r="J22">
            <v>5</v>
          </cell>
          <cell r="K22">
            <v>5</v>
          </cell>
          <cell r="L22">
            <v>1.125</v>
          </cell>
          <cell r="M22" t="str">
            <v>4 / RCX3134</v>
          </cell>
          <cell r="N22">
            <v>4</v>
          </cell>
        </row>
        <row r="22">
          <cell r="W22">
            <v>3344.31457431457</v>
          </cell>
          <cell r="X22">
            <v>3576.06233489938</v>
          </cell>
        </row>
        <row r="22">
          <cell r="AE22">
            <v>3994.28315080013</v>
          </cell>
          <cell r="AF22">
            <v>4313.05855806777</v>
          </cell>
        </row>
        <row r="23">
          <cell r="A23" t="str">
            <v>QC013</v>
          </cell>
          <cell r="B23" t="str">
            <v>CL402C6</v>
          </cell>
        </row>
        <row r="23">
          <cell r="D23" t="str">
            <v>4DES5Y,MT125,ZFI23,ZB48</v>
          </cell>
          <cell r="E23">
            <v>21501.9</v>
          </cell>
          <cell r="F23">
            <v>6.3</v>
          </cell>
          <cell r="G23">
            <v>14</v>
          </cell>
          <cell r="H23" t="str">
            <v>2x400</v>
          </cell>
          <cell r="I23">
            <v>415</v>
          </cell>
          <cell r="J23">
            <v>5</v>
          </cell>
          <cell r="K23">
            <v>5</v>
          </cell>
          <cell r="L23">
            <v>1.125</v>
          </cell>
          <cell r="M23" t="str">
            <v>5 / RCX4734</v>
          </cell>
          <cell r="N23" t="str">
            <v>5 zfi</v>
          </cell>
        </row>
        <row r="23">
          <cell r="W23">
            <v>3593.93939393939</v>
          </cell>
          <cell r="X23">
            <v>3817.07940212335</v>
          </cell>
        </row>
        <row r="23">
          <cell r="AE23">
            <v>4220.2366513226</v>
          </cell>
          <cell r="AF23">
            <v>4539.01205859023</v>
          </cell>
        </row>
        <row r="24">
          <cell r="A24" t="str">
            <v>QC013.1</v>
          </cell>
          <cell r="B24" t="str">
            <v>CL403C4</v>
          </cell>
        </row>
        <row r="24">
          <cell r="D24" t="str">
            <v>4CES6Y,MT125,ZFI26,ZB58</v>
          </cell>
          <cell r="E24">
            <v>25597.5</v>
          </cell>
          <cell r="F24">
            <v>7.5</v>
          </cell>
          <cell r="G24">
            <v>15</v>
          </cell>
          <cell r="H24" t="str">
            <v>3x400</v>
          </cell>
          <cell r="I24">
            <v>415</v>
          </cell>
          <cell r="J24">
            <v>3</v>
          </cell>
          <cell r="K24">
            <v>7.5</v>
          </cell>
          <cell r="L24">
            <v>1.125</v>
          </cell>
          <cell r="M24">
            <v>6</v>
          </cell>
          <cell r="N24" t="str">
            <v>5 zfi,6</v>
          </cell>
        </row>
        <row r="24">
          <cell r="W24">
            <v>4466.99134199134</v>
          </cell>
          <cell r="X24">
            <v>4660.0261105873</v>
          </cell>
        </row>
        <row r="24">
          <cell r="AE24">
            <v>5927.75470369397</v>
          </cell>
          <cell r="AF24">
            <v>6246.5301109616</v>
          </cell>
        </row>
        <row r="25">
          <cell r="A25" t="str">
            <v>QC014</v>
          </cell>
          <cell r="B25" t="str">
            <v>CL403C5</v>
          </cell>
        </row>
        <row r="25">
          <cell r="D25" t="str">
            <v>4TES9Y,MT160,ZFI30</v>
          </cell>
          <cell r="E25">
            <v>29351.8</v>
          </cell>
          <cell r="F25">
            <v>8.6</v>
          </cell>
          <cell r="G25">
            <v>15</v>
          </cell>
          <cell r="H25" t="str">
            <v>3x400</v>
          </cell>
          <cell r="I25">
            <v>415</v>
          </cell>
          <cell r="J25">
            <v>5</v>
          </cell>
          <cell r="K25">
            <v>7.5</v>
          </cell>
          <cell r="L25">
            <v>1.125</v>
          </cell>
          <cell r="M25" t="str">
            <v>6 / SCX0645</v>
          </cell>
          <cell r="N25" t="str">
            <v>TES2-6 /TGES5</v>
          </cell>
        </row>
        <row r="25">
          <cell r="W25">
            <v>4905.30303030303</v>
          </cell>
          <cell r="X25">
            <v>5393.87150628511</v>
          </cell>
        </row>
        <row r="25">
          <cell r="AE25">
            <v>6202.04937454037</v>
          </cell>
          <cell r="AF25">
            <v>6831.47268534279</v>
          </cell>
        </row>
        <row r="26">
          <cell r="A26" t="str">
            <v>QC015</v>
          </cell>
          <cell r="B26" t="str">
            <v>CL403C6</v>
          </cell>
        </row>
        <row r="26">
          <cell r="D26" t="str">
            <v>4PES12Y,ZFI36</v>
          </cell>
          <cell r="E26">
            <v>33447.4</v>
          </cell>
          <cell r="F26">
            <v>9.8</v>
          </cell>
          <cell r="G26">
            <v>15</v>
          </cell>
          <cell r="H26" t="str">
            <v>3x400</v>
          </cell>
          <cell r="I26">
            <v>415</v>
          </cell>
          <cell r="J26">
            <v>5</v>
          </cell>
          <cell r="K26">
            <v>7.5</v>
          </cell>
          <cell r="L26">
            <v>1.375</v>
          </cell>
          <cell r="M26" t="str">
            <v>6 / SCX0645</v>
          </cell>
          <cell r="N26" t="str">
            <v>TES2-6 /TGES5 </v>
          </cell>
        </row>
        <row r="26">
          <cell r="W26">
            <v>5534.36147186147</v>
          </cell>
          <cell r="X26">
            <v>6012.57529019413</v>
          </cell>
        </row>
        <row r="26">
          <cell r="AE26">
            <v>6809.41614570024</v>
          </cell>
          <cell r="AF26">
            <v>7478.47001478674</v>
          </cell>
        </row>
        <row r="27">
          <cell r="A27" t="str">
            <v>QC016</v>
          </cell>
          <cell r="B27" t="str">
            <v>CL404C6</v>
          </cell>
        </row>
        <row r="27">
          <cell r="D27" t="str">
            <v>4NES14Y,ZFI39</v>
          </cell>
          <cell r="E27">
            <v>41297.3</v>
          </cell>
          <cell r="F27">
            <v>12.1</v>
          </cell>
          <cell r="G27">
            <v>16</v>
          </cell>
          <cell r="H27" t="str">
            <v>4x400</v>
          </cell>
          <cell r="I27">
            <v>415</v>
          </cell>
          <cell r="J27">
            <v>5</v>
          </cell>
          <cell r="K27">
            <v>9</v>
          </cell>
          <cell r="L27">
            <v>1.375</v>
          </cell>
          <cell r="M27" t="str">
            <v>TEX5-1 / TCLE5HW / SCX0645</v>
          </cell>
          <cell r="N27" t="str">
            <v>TES5-1 /TGES5</v>
          </cell>
        </row>
        <row r="27">
          <cell r="W27">
            <v>6983.22510822511</v>
          </cell>
          <cell r="X27">
            <v>7453.91842981313</v>
          </cell>
        </row>
        <row r="27">
          <cell r="AE27">
            <v>8746.29678950317</v>
          </cell>
          <cell r="AF27">
            <v>9415.35065858967</v>
          </cell>
        </row>
        <row r="28">
          <cell r="A28" t="str">
            <v>QC017</v>
          </cell>
          <cell r="B28" t="str">
            <v>CL405C6</v>
          </cell>
        </row>
        <row r="28">
          <cell r="D28" t="str">
            <v>4JE15Y,ZFI50</v>
          </cell>
          <cell r="E28">
            <v>48464.6</v>
          </cell>
          <cell r="F28">
            <v>14.2</v>
          </cell>
          <cell r="G28">
            <v>17</v>
          </cell>
          <cell r="H28" t="str">
            <v>5x400</v>
          </cell>
          <cell r="I28">
            <v>415</v>
          </cell>
          <cell r="J28">
            <v>5</v>
          </cell>
          <cell r="K28">
            <v>9</v>
          </cell>
          <cell r="L28">
            <v>1.375</v>
          </cell>
          <cell r="M28" t="str">
            <v>TEX5-2 / TCLE7.5HW / SCX0645</v>
          </cell>
          <cell r="N28" t="str">
            <v>TES5-1 ZFI /TGES7.5 </v>
          </cell>
        </row>
        <row r="28">
          <cell r="W28">
            <v>8751.35281385281</v>
          </cell>
          <cell r="X28">
            <v>9233.32250078625</v>
          </cell>
        </row>
        <row r="28">
          <cell r="AE28">
            <v>10860.7636402026</v>
          </cell>
          <cell r="AF28">
            <v>11587.9170227508</v>
          </cell>
        </row>
        <row r="29">
          <cell r="A29" t="str">
            <v>QC018</v>
          </cell>
          <cell r="B29" t="str">
            <v>NT501C6</v>
          </cell>
        </row>
        <row r="29">
          <cell r="D29" t="str">
            <v>4CES6Y,MT125,ZFI30</v>
          </cell>
          <cell r="E29">
            <v>26962.7</v>
          </cell>
          <cell r="F29">
            <v>7.9</v>
          </cell>
          <cell r="G29">
            <v>26</v>
          </cell>
          <cell r="H29" t="str">
            <v>1X500</v>
          </cell>
          <cell r="I29">
            <v>415</v>
          </cell>
          <cell r="J29">
            <v>6</v>
          </cell>
          <cell r="K29">
            <v>9</v>
          </cell>
          <cell r="L29">
            <v>1.125</v>
          </cell>
          <cell r="M29">
            <v>6</v>
          </cell>
          <cell r="N29" t="str">
            <v>6 /5 zfi</v>
          </cell>
        </row>
        <row r="29">
          <cell r="W29">
            <v>4848.48484848485</v>
          </cell>
          <cell r="X29">
            <v>5473.85497418266</v>
          </cell>
        </row>
        <row r="29">
          <cell r="AE29">
            <v>5187.35820181603</v>
          </cell>
          <cell r="AF29">
            <v>5766.82728160239</v>
          </cell>
        </row>
        <row r="30">
          <cell r="A30" t="str">
            <v>QC019</v>
          </cell>
          <cell r="B30" t="str">
            <v>NT501C8</v>
          </cell>
        </row>
        <row r="30">
          <cell r="D30" t="str">
            <v>4TES9Y,ZFI31,ZFI36</v>
          </cell>
          <cell r="E30">
            <v>30034.4</v>
          </cell>
          <cell r="F30">
            <v>8.8</v>
          </cell>
          <cell r="G30">
            <v>26</v>
          </cell>
          <cell r="H30" t="str">
            <v>1X500</v>
          </cell>
          <cell r="I30">
            <v>415</v>
          </cell>
          <cell r="J30">
            <v>6</v>
          </cell>
          <cell r="K30">
            <v>9</v>
          </cell>
          <cell r="L30">
            <v>1.375</v>
          </cell>
          <cell r="M30">
            <v>6</v>
          </cell>
          <cell r="N30" t="str">
            <v>TES2-6 /TGES5 </v>
          </cell>
        </row>
        <row r="30">
          <cell r="W30">
            <v>5700.44709388972</v>
          </cell>
          <cell r="X30">
            <v>6363.49873402157</v>
          </cell>
        </row>
        <row r="30">
          <cell r="AE30">
            <v>6012.27402673186</v>
          </cell>
          <cell r="AF30">
            <v>6628.22838239879</v>
          </cell>
        </row>
        <row r="31">
          <cell r="A31" t="str">
            <v>QC020</v>
          </cell>
          <cell r="B31" t="str">
            <v>NT502C4</v>
          </cell>
        </row>
        <row r="31">
          <cell r="D31" t="str">
            <v>4PES12Y,ZFI39</v>
          </cell>
          <cell r="E31">
            <v>42662.5</v>
          </cell>
          <cell r="F31">
            <v>12.5</v>
          </cell>
          <cell r="G31">
            <v>26</v>
          </cell>
          <cell r="H31" t="str">
            <v>2X500</v>
          </cell>
          <cell r="I31">
            <v>415</v>
          </cell>
          <cell r="J31">
            <v>6</v>
          </cell>
          <cell r="K31">
            <v>9</v>
          </cell>
          <cell r="L31">
            <v>1.375</v>
          </cell>
          <cell r="M31" t="str">
            <v>TEX5-1 / TCLE5HW / RCX4734</v>
          </cell>
          <cell r="N31" t="str">
            <v>TES5-1 ZFI /TGES5 </v>
          </cell>
        </row>
        <row r="31">
          <cell r="W31">
            <v>6675.40983606557</v>
          </cell>
          <cell r="X31">
            <v>7371.58463718943</v>
          </cell>
        </row>
        <row r="31">
          <cell r="AE31">
            <v>7105.64288455855</v>
          </cell>
          <cell r="AF31">
            <v>7740.6448592731</v>
          </cell>
        </row>
        <row r="32">
          <cell r="A32" t="str">
            <v>QC021</v>
          </cell>
          <cell r="B32" t="str">
            <v>NT502C5</v>
          </cell>
        </row>
        <row r="32">
          <cell r="D32" t="str">
            <v>4NES14Y,ZFI50</v>
          </cell>
          <cell r="E32">
            <v>48464.6</v>
          </cell>
          <cell r="F32">
            <v>14.2</v>
          </cell>
          <cell r="G32">
            <v>26</v>
          </cell>
          <cell r="H32" t="str">
            <v>2x500</v>
          </cell>
          <cell r="I32">
            <v>415</v>
          </cell>
          <cell r="J32">
            <v>6</v>
          </cell>
          <cell r="K32">
            <v>9</v>
          </cell>
          <cell r="L32">
            <v>1.375</v>
          </cell>
          <cell r="M32" t="str">
            <v>TEX5-2 / TCLE7.5HW / SCX0645</v>
          </cell>
          <cell r="N32" t="str">
            <v>TES5-1 ZFI /TGES7.5 </v>
          </cell>
        </row>
        <row r="32">
          <cell r="W32">
            <v>7297.89700281504</v>
          </cell>
          <cell r="X32">
            <v>7994.07180393889</v>
          </cell>
        </row>
        <row r="32">
          <cell r="AE32">
            <v>7670.69819961386</v>
          </cell>
          <cell r="AF32">
            <v>8305.70017432842</v>
          </cell>
        </row>
        <row r="33">
          <cell r="A33" t="str">
            <v>QC022</v>
          </cell>
          <cell r="B33" t="str">
            <v>NT502C6</v>
          </cell>
        </row>
        <row r="33">
          <cell r="D33" t="str">
            <v>4HE18Y,ZFI59</v>
          </cell>
          <cell r="E33">
            <v>54608</v>
          </cell>
          <cell r="F33">
            <v>16</v>
          </cell>
          <cell r="G33">
            <v>26</v>
          </cell>
          <cell r="H33" t="str">
            <v>2x500</v>
          </cell>
          <cell r="I33">
            <v>415</v>
          </cell>
          <cell r="J33">
            <v>6</v>
          </cell>
          <cell r="K33">
            <v>9</v>
          </cell>
          <cell r="L33">
            <v>1.375</v>
          </cell>
          <cell r="M33" t="str">
            <v>TEX5-2 / TCLE7.5HW / SCX0845</v>
          </cell>
          <cell r="N33" t="str">
            <v>TES5-2 ZFI /SCX0857/TGES7.5</v>
          </cell>
        </row>
        <row r="33">
          <cell r="W33">
            <v>8645.05712866369</v>
          </cell>
          <cell r="X33">
            <v>9341.23192978755</v>
          </cell>
        </row>
        <row r="33">
          <cell r="AE33">
            <v>9416.72994564561</v>
          </cell>
          <cell r="AF33">
            <v>10051.7319203602</v>
          </cell>
        </row>
        <row r="34">
          <cell r="A34" t="str">
            <v>QC023</v>
          </cell>
          <cell r="B34" t="str">
            <v>NT502C8</v>
          </cell>
        </row>
        <row r="34">
          <cell r="D34" t="str">
            <v>4GE23Y,ZFI68</v>
          </cell>
          <cell r="E34">
            <v>61434</v>
          </cell>
          <cell r="F34">
            <v>18</v>
          </cell>
          <cell r="G34">
            <v>26</v>
          </cell>
          <cell r="H34" t="str">
            <v>2x500</v>
          </cell>
          <cell r="I34">
            <v>415</v>
          </cell>
          <cell r="J34">
            <v>6</v>
          </cell>
          <cell r="K34">
            <v>9</v>
          </cell>
          <cell r="L34">
            <v>1.625</v>
          </cell>
          <cell r="M34" t="str">
            <v>TEX5-3 / TCLE10HW / SCX1057</v>
          </cell>
          <cell r="N34" t="str">
            <v>TES5-3 /SCX0957/TGES9,TES5-2 ZFI</v>
          </cell>
        </row>
        <row r="34">
          <cell r="W34">
            <v>10568.8027819175</v>
          </cell>
          <cell r="X34">
            <v>11320.219743382</v>
          </cell>
        </row>
        <row r="34">
          <cell r="AE34">
            <v>11279.40430832</v>
          </cell>
          <cell r="AF34">
            <v>11967.8947239992</v>
          </cell>
        </row>
        <row r="35">
          <cell r="A35" t="str">
            <v>QC023.1</v>
          </cell>
          <cell r="B35" t="str">
            <v>NT503C5</v>
          </cell>
        </row>
        <row r="35">
          <cell r="D35" t="str">
            <v>4FE25Y / 4GE23Y,ZFI81</v>
          </cell>
          <cell r="E35">
            <v>72000</v>
          </cell>
          <cell r="F35">
            <v>21.0958101377088</v>
          </cell>
          <cell r="G35">
            <v>26</v>
          </cell>
          <cell r="H35" t="str">
            <v>3X500</v>
          </cell>
          <cell r="I35">
            <v>415</v>
          </cell>
          <cell r="J35">
            <v>6</v>
          </cell>
          <cell r="K35">
            <v>14.4</v>
          </cell>
          <cell r="L35">
            <v>1.625</v>
          </cell>
          <cell r="M35" t="str">
            <v>TEX5-4 / TCLE12HW / SCX1257</v>
          </cell>
          <cell r="N35" t="str">
            <v>TES5-4 /SCX0957/TGES11,TES5-3 ZFI</v>
          </cell>
        </row>
        <row r="35">
          <cell r="W35">
            <v>11485.3452558371</v>
          </cell>
          <cell r="X35">
            <v>12250.213247146</v>
          </cell>
        </row>
        <row r="35">
          <cell r="AE35">
            <v>12753.4387968123</v>
          </cell>
          <cell r="AF35">
            <v>13441.9292124915</v>
          </cell>
        </row>
        <row r="36">
          <cell r="A36" t="str">
            <v>QC024</v>
          </cell>
          <cell r="B36" t="str">
            <v>NT503C6</v>
          </cell>
        </row>
        <row r="36">
          <cell r="D36" t="str">
            <v>S6H-20.2Y / 6HE28Y,ZFI81</v>
          </cell>
          <cell r="E36">
            <v>81912</v>
          </cell>
          <cell r="F36">
            <v>24</v>
          </cell>
          <cell r="G36">
            <v>26</v>
          </cell>
          <cell r="H36" t="str">
            <v>3x500</v>
          </cell>
          <cell r="I36">
            <v>415</v>
          </cell>
          <cell r="J36">
            <v>6</v>
          </cell>
          <cell r="K36">
            <v>14.4</v>
          </cell>
          <cell r="L36">
            <v>1.625</v>
          </cell>
          <cell r="M36" t="str">
            <v>TEX5-4 / TCLE12HW / SCX1257</v>
          </cell>
          <cell r="N36" t="str">
            <v>TES5-4/ TGES13</v>
          </cell>
        </row>
        <row r="36">
          <cell r="W36">
            <v>12570.7898658718</v>
          </cell>
          <cell r="X36">
            <v>13520.7531445685</v>
          </cell>
        </row>
        <row r="36">
          <cell r="AE36">
            <v>13804.4248477983</v>
          </cell>
          <cell r="AF36">
            <v>14672.1345099959</v>
          </cell>
        </row>
        <row r="37">
          <cell r="A37" t="str">
            <v>QC025</v>
          </cell>
          <cell r="B37" t="str">
            <v>NT503C8</v>
          </cell>
        </row>
        <row r="37">
          <cell r="D37" t="str">
            <v>6GE34Y,ZFI96</v>
          </cell>
          <cell r="E37">
            <v>93857.5</v>
          </cell>
          <cell r="F37">
            <v>27.5</v>
          </cell>
          <cell r="G37">
            <v>26</v>
          </cell>
          <cell r="H37" t="str">
            <v>3x500</v>
          </cell>
          <cell r="I37">
            <v>415</v>
          </cell>
          <cell r="J37">
            <v>6</v>
          </cell>
          <cell r="K37">
            <v>14.4</v>
          </cell>
          <cell r="L37">
            <v>2.125</v>
          </cell>
          <cell r="M37" t="str">
            <v>TEX5-4 / TJLE14HW / SCX1457</v>
          </cell>
          <cell r="N37" t="str">
            <v>TES12-5 ZFI/ TGES13</v>
          </cell>
        </row>
        <row r="37">
          <cell r="W37">
            <v>15249.6274217586</v>
          </cell>
          <cell r="X37">
            <v>16314.8571109659</v>
          </cell>
        </row>
        <row r="37">
          <cell r="AE37">
            <v>16398.2199415934</v>
          </cell>
          <cell r="AF37">
            <v>17377.5367631743</v>
          </cell>
        </row>
        <row r="38">
          <cell r="A38" t="str">
            <v>QC025.1</v>
          </cell>
          <cell r="B38" t="str">
            <v>NT504C6</v>
          </cell>
        </row>
        <row r="38">
          <cell r="D38" t="str">
            <v>6GE34Y,ZFI122</v>
          </cell>
          <cell r="E38">
            <v>115000</v>
          </cell>
          <cell r="F38">
            <v>33.6946967477293</v>
          </cell>
          <cell r="G38">
            <v>30</v>
          </cell>
          <cell r="H38" t="str">
            <v>4x500</v>
          </cell>
          <cell r="I38">
            <v>415</v>
          </cell>
          <cell r="J38">
            <v>6</v>
          </cell>
          <cell r="K38">
            <v>16.2</v>
          </cell>
          <cell r="L38">
            <v>2.125</v>
          </cell>
          <cell r="M38" t="str">
            <v>TEX5-4 / TJLE14HW / SCX1457</v>
          </cell>
          <cell r="N38" t="str">
            <v>TES12-5 ZFI/ TGES13</v>
          </cell>
        </row>
        <row r="38">
          <cell r="W38">
            <v>16219.5727769498</v>
          </cell>
          <cell r="X38">
            <v>17298.2534960016</v>
          </cell>
        </row>
        <row r="38">
          <cell r="AE38">
            <v>17941.2039990353</v>
          </cell>
          <cell r="AF38">
            <v>18920.5208206162</v>
          </cell>
        </row>
        <row r="39">
          <cell r="A39" t="str">
            <v>QC026</v>
          </cell>
          <cell r="B39" t="str">
            <v>NT504C8</v>
          </cell>
        </row>
        <row r="39">
          <cell r="D39" t="str">
            <v>6FE44Y/S6F-30.2,ZFI140</v>
          </cell>
          <cell r="E39">
            <v>122868</v>
          </cell>
          <cell r="F39">
            <v>36</v>
          </cell>
          <cell r="G39">
            <v>30</v>
          </cell>
          <cell r="H39" t="str">
            <v>4x500</v>
          </cell>
          <cell r="I39">
            <v>415</v>
          </cell>
          <cell r="J39">
            <v>6</v>
          </cell>
          <cell r="K39">
            <v>16.2</v>
          </cell>
          <cell r="L39">
            <v>2.125</v>
          </cell>
          <cell r="M39" t="str">
            <v>TEX12-5 / TJLE14HW / SCX1457</v>
          </cell>
          <cell r="N39" t="str">
            <v>TES12-6 ZFI/ TGES18</v>
          </cell>
        </row>
        <row r="39">
          <cell r="W39">
            <v>19747.8887232986</v>
          </cell>
          <cell r="X39">
            <v>20826.5694423503</v>
          </cell>
        </row>
        <row r="39">
          <cell r="AE39">
            <v>21357.5099153412</v>
          </cell>
          <cell r="AF39">
            <v>22336.8267369221</v>
          </cell>
        </row>
        <row r="40">
          <cell r="A40" t="str">
            <v>QC001</v>
          </cell>
          <cell r="B40" t="str">
            <v>CL301C4H</v>
          </cell>
        </row>
        <row r="40">
          <cell r="D40" t="str">
            <v>MT18,KCJ484</v>
          </cell>
          <cell r="E40">
            <v>10900</v>
          </cell>
          <cell r="F40">
            <v>3.19367125695869</v>
          </cell>
          <cell r="G40">
            <v>9</v>
          </cell>
          <cell r="H40" t="str">
            <v>1x300</v>
          </cell>
          <cell r="I40">
            <v>230</v>
          </cell>
        </row>
        <row r="40">
          <cell r="K40" t="str">
            <v>~</v>
          </cell>
          <cell r="L40">
            <v>0.875</v>
          </cell>
          <cell r="M40" t="str">
            <v>1 / RCX1234</v>
          </cell>
          <cell r="N40" t="str">
            <v>1 / RCX0834</v>
          </cell>
        </row>
        <row r="40">
          <cell r="W40">
            <v>1398.80952380952</v>
          </cell>
          <cell r="X40">
            <v>1614.76088269967</v>
          </cell>
        </row>
        <row r="40">
          <cell r="AE40" t="str">
            <v>~</v>
          </cell>
          <cell r="AF40" t="str">
            <v>~</v>
          </cell>
        </row>
        <row r="41">
          <cell r="A41" t="str">
            <v>QC002</v>
          </cell>
          <cell r="B41" t="str">
            <v>CL302C3H</v>
          </cell>
        </row>
        <row r="41">
          <cell r="D41" t="str">
            <v>MT22,CS11,zb15</v>
          </cell>
          <cell r="E41">
            <v>14600</v>
          </cell>
          <cell r="F41">
            <v>4.2777615001465</v>
          </cell>
          <cell r="G41">
            <v>9</v>
          </cell>
          <cell r="H41" t="str">
            <v>2x300</v>
          </cell>
          <cell r="I41">
            <v>230</v>
          </cell>
        </row>
        <row r="41">
          <cell r="K41" t="str">
            <v>~</v>
          </cell>
          <cell r="L41">
            <v>0.875</v>
          </cell>
          <cell r="M41" t="str">
            <v>1 / RCX1234</v>
          </cell>
          <cell r="N41" t="str">
            <v>2 / RCX1034</v>
          </cell>
        </row>
        <row r="41">
          <cell r="W41">
            <v>1780.30303030303</v>
          </cell>
          <cell r="X41">
            <v>1983.09944069341</v>
          </cell>
        </row>
        <row r="41">
          <cell r="AE41" t="str">
            <v>~</v>
          </cell>
          <cell r="AF41" t="str">
            <v>~</v>
          </cell>
        </row>
        <row r="42">
          <cell r="A42" t="str">
            <v>QC003</v>
          </cell>
          <cell r="B42" t="str">
            <v>CL302C4H</v>
          </cell>
        </row>
        <row r="42">
          <cell r="D42" t="str">
            <v>MT32,ZB19,CS13</v>
          </cell>
          <cell r="E42">
            <v>18300</v>
          </cell>
          <cell r="F42">
            <v>5.36185174333431</v>
          </cell>
          <cell r="G42">
            <v>9</v>
          </cell>
          <cell r="H42" t="str">
            <v>2x300</v>
          </cell>
          <cell r="I42">
            <v>230</v>
          </cell>
        </row>
        <row r="42">
          <cell r="K42" t="str">
            <v>~</v>
          </cell>
          <cell r="L42">
            <v>0.875</v>
          </cell>
          <cell r="M42" t="str">
            <v>2 / RCX1634</v>
          </cell>
          <cell r="N42" t="str">
            <v>3 / RCX1534</v>
          </cell>
        </row>
        <row r="42">
          <cell r="W42">
            <v>1958.87445887446</v>
          </cell>
          <cell r="X42">
            <v>2155.51323379686</v>
          </cell>
        </row>
        <row r="42">
          <cell r="AE42" t="str">
            <v>~</v>
          </cell>
          <cell r="AF42" t="str">
            <v>~</v>
          </cell>
        </row>
        <row r="43">
          <cell r="A43" t="str">
            <v>QC004</v>
          </cell>
          <cell r="B43" t="str">
            <v>CL302C6H</v>
          </cell>
        </row>
        <row r="43">
          <cell r="D43" t="str">
            <v>MT40,ZB21,CS20</v>
          </cell>
          <cell r="E43">
            <v>25800</v>
          </cell>
          <cell r="F43">
            <v>7.55933196601231</v>
          </cell>
          <cell r="G43">
            <v>8</v>
          </cell>
          <cell r="H43" t="str">
            <v>2x300</v>
          </cell>
          <cell r="I43">
            <v>230</v>
          </cell>
        </row>
        <row r="43">
          <cell r="K43" t="str">
            <v>~</v>
          </cell>
          <cell r="L43">
            <v>1.125</v>
          </cell>
          <cell r="M43" t="str">
            <v>2 / RCX1634</v>
          </cell>
          <cell r="N43" t="str">
            <v>3 / RCX1534</v>
          </cell>
        </row>
        <row r="43">
          <cell r="W43">
            <v>2203.73376623377</v>
          </cell>
          <cell r="X43">
            <v>2391.92911676446</v>
          </cell>
        </row>
        <row r="43">
          <cell r="AE43" t="str">
            <v>~</v>
          </cell>
          <cell r="AF43" t="str">
            <v>~</v>
          </cell>
        </row>
        <row r="44">
          <cell r="A44" t="str">
            <v>QC005</v>
          </cell>
          <cell r="B44" t="str">
            <v>CL303C4H</v>
          </cell>
        </row>
        <row r="44">
          <cell r="D44" t="str">
            <v>MT50,ZB29,CS27</v>
          </cell>
          <cell r="E44">
            <v>30400</v>
          </cell>
          <cell r="F44">
            <v>8.90711983592148</v>
          </cell>
          <cell r="G44">
            <v>9</v>
          </cell>
          <cell r="H44" t="str">
            <v>3x300</v>
          </cell>
          <cell r="I44">
            <v>230</v>
          </cell>
        </row>
        <row r="44">
          <cell r="K44" t="str">
            <v>~</v>
          </cell>
          <cell r="L44">
            <v>1.125</v>
          </cell>
          <cell r="M44" t="str">
            <v>3 / RCX2434</v>
          </cell>
          <cell r="N44" t="str">
            <v>4 / RCX2034</v>
          </cell>
        </row>
        <row r="44">
          <cell r="W44">
            <v>2652.19155844156</v>
          </cell>
          <cell r="X44">
            <v>2824.92284717198</v>
          </cell>
        </row>
        <row r="44">
          <cell r="AE44" t="str">
            <v>~</v>
          </cell>
          <cell r="AF44" t="str">
            <v>~</v>
          </cell>
        </row>
        <row r="45">
          <cell r="A45" t="str">
            <v>QC006</v>
          </cell>
          <cell r="B45" t="str">
            <v>CL303C6H</v>
          </cell>
        </row>
        <row r="45">
          <cell r="D45" t="str">
            <v>MT64,ZB38,CS33</v>
          </cell>
          <cell r="E45">
            <v>44800</v>
          </cell>
          <cell r="F45">
            <v>13.1262818634632</v>
          </cell>
          <cell r="G45">
            <v>9</v>
          </cell>
          <cell r="H45" t="str">
            <v>3x300</v>
          </cell>
          <cell r="I45">
            <v>230</v>
          </cell>
        </row>
        <row r="45">
          <cell r="K45" t="str">
            <v>~</v>
          </cell>
          <cell r="L45">
            <v>1.125</v>
          </cell>
          <cell r="M45" t="str">
            <v>4 / RCX3134</v>
          </cell>
          <cell r="N45" t="str">
            <v>5 / RCX3034</v>
          </cell>
        </row>
        <row r="45">
          <cell r="W45">
            <v>3120.94155844156</v>
          </cell>
          <cell r="X45">
            <v>3277.50905406853</v>
          </cell>
        </row>
        <row r="45">
          <cell r="AE45" t="str">
            <v>~</v>
          </cell>
          <cell r="AF45" t="str">
            <v>~</v>
          </cell>
        </row>
        <row r="46">
          <cell r="A46" t="str">
            <v>QC006.1</v>
          </cell>
          <cell r="B46" t="str">
            <v>CL304C6H</v>
          </cell>
        </row>
        <row r="46">
          <cell r="D46" t="str">
            <v>MT80,ZB45,CR72</v>
          </cell>
          <cell r="E46">
            <v>63600</v>
          </cell>
          <cell r="F46">
            <v>18.6346322883094</v>
          </cell>
          <cell r="G46">
            <v>9</v>
          </cell>
          <cell r="H46" t="str">
            <v>4x300</v>
          </cell>
          <cell r="I46">
            <v>230</v>
          </cell>
        </row>
        <row r="46">
          <cell r="K46" t="str">
            <v>~</v>
          </cell>
          <cell r="L46">
            <v>1.125</v>
          </cell>
          <cell r="M46" t="str">
            <v>5 / RCX4734</v>
          </cell>
          <cell r="N46" t="str">
            <v>6 / SCX0445</v>
          </cell>
        </row>
        <row r="46">
          <cell r="W46">
            <v>3728.76082251082</v>
          </cell>
          <cell r="X46">
            <v>3878.51580593736</v>
          </cell>
        </row>
        <row r="46">
          <cell r="AE46" t="str">
            <v>~</v>
          </cell>
          <cell r="AF46" t="str">
            <v>~</v>
          </cell>
        </row>
        <row r="47">
          <cell r="A47" t="str">
            <v>QC007</v>
          </cell>
          <cell r="B47" t="str">
            <v>CL401C3H</v>
          </cell>
        </row>
        <row r="47">
          <cell r="D47" t="str">
            <v>MT22,CS11,zb15</v>
          </cell>
          <cell r="E47">
            <v>10900</v>
          </cell>
          <cell r="F47">
            <v>3.19367125695869</v>
          </cell>
          <cell r="G47">
            <v>12</v>
          </cell>
          <cell r="H47" t="str">
            <v>1x400</v>
          </cell>
          <cell r="I47">
            <v>230</v>
          </cell>
        </row>
        <row r="47">
          <cell r="K47" t="str">
            <v>~</v>
          </cell>
          <cell r="L47">
            <v>0.875</v>
          </cell>
          <cell r="M47" t="str">
            <v>1 / RCX1234</v>
          </cell>
          <cell r="N47" t="str">
            <v>1 / RCX0834</v>
          </cell>
        </row>
        <row r="47">
          <cell r="W47">
            <v>1569.26406926407</v>
          </cell>
          <cell r="X47">
            <v>1779.33768520751</v>
          </cell>
        </row>
        <row r="47">
          <cell r="AE47">
            <v>2146.73113813618</v>
          </cell>
          <cell r="AF47">
            <v>2382.62376265726</v>
          </cell>
        </row>
        <row r="48">
          <cell r="A48" t="str">
            <v>QC008</v>
          </cell>
          <cell r="B48" t="str">
            <v>CL401C4H</v>
          </cell>
        </row>
        <row r="48">
          <cell r="D48" t="str">
            <v>MT32,ZB19,CS13</v>
          </cell>
          <cell r="E48">
            <v>14600</v>
          </cell>
          <cell r="F48">
            <v>4.2777615001465</v>
          </cell>
          <cell r="G48">
            <v>12</v>
          </cell>
          <cell r="H48" t="str">
            <v>1x400</v>
          </cell>
          <cell r="I48">
            <v>230</v>
          </cell>
        </row>
        <row r="48">
          <cell r="K48" t="str">
            <v>~</v>
          </cell>
          <cell r="L48">
            <v>0.875</v>
          </cell>
          <cell r="M48" t="str">
            <v>1 / RCX1234</v>
          </cell>
          <cell r="N48" t="str">
            <v>2 / RCX1034</v>
          </cell>
        </row>
        <row r="48">
          <cell r="W48">
            <v>1865.5303030303</v>
          </cell>
          <cell r="X48">
            <v>2065.38784194732</v>
          </cell>
        </row>
        <row r="48">
          <cell r="AE48">
            <v>2432.78129487599</v>
          </cell>
          <cell r="AF48">
            <v>2668.67391939707</v>
          </cell>
        </row>
        <row r="49">
          <cell r="A49" t="str">
            <v>QC009</v>
          </cell>
          <cell r="B49" t="str">
            <v>CL401C5H</v>
          </cell>
        </row>
        <row r="49">
          <cell r="D49" t="str">
            <v>MT36,ZB21,CS17</v>
          </cell>
          <cell r="E49">
            <v>18300</v>
          </cell>
          <cell r="F49">
            <v>5.36185174333431</v>
          </cell>
          <cell r="G49">
            <v>12</v>
          </cell>
          <cell r="H49" t="str">
            <v>1x400</v>
          </cell>
          <cell r="I49">
            <v>230</v>
          </cell>
        </row>
        <row r="49">
          <cell r="K49" t="str">
            <v>~</v>
          </cell>
          <cell r="L49">
            <v>0.875</v>
          </cell>
          <cell r="M49" t="str">
            <v>2 / RCX1634</v>
          </cell>
          <cell r="N49" t="str">
            <v>3 / RCX1534</v>
          </cell>
        </row>
        <row r="49">
          <cell r="W49">
            <v>1981.87229437229</v>
          </cell>
          <cell r="X49">
            <v>2177.71804048441</v>
          </cell>
        </row>
        <row r="49">
          <cell r="AE49">
            <v>2545.11149341309</v>
          </cell>
          <cell r="AF49">
            <v>2781.00411793416</v>
          </cell>
        </row>
        <row r="50">
          <cell r="A50" t="str">
            <v>QC010</v>
          </cell>
          <cell r="B50" t="str">
            <v>CL401C6H</v>
          </cell>
        </row>
        <row r="50">
          <cell r="D50" t="str">
            <v>MT40,ZB21,CS20,CS24</v>
          </cell>
          <cell r="E50">
            <v>25800</v>
          </cell>
          <cell r="F50">
            <v>7.55933196601231</v>
          </cell>
          <cell r="G50">
            <v>12</v>
          </cell>
          <cell r="H50" t="str">
            <v>1x400</v>
          </cell>
          <cell r="I50">
            <v>230</v>
          </cell>
        </row>
        <row r="50">
          <cell r="K50" t="str">
            <v>~</v>
          </cell>
          <cell r="L50">
            <v>0.875</v>
          </cell>
          <cell r="M50" t="str">
            <v>3 / RCX2434</v>
          </cell>
          <cell r="N50" t="str">
            <v>3 / RCX1534</v>
          </cell>
        </row>
        <row r="50">
          <cell r="W50">
            <v>2133.38744588745</v>
          </cell>
          <cell r="X50">
            <v>2324.0085316025</v>
          </cell>
        </row>
        <row r="50">
          <cell r="AE50">
            <v>2691.40198453117</v>
          </cell>
          <cell r="AF50">
            <v>2927.29460905224</v>
          </cell>
        </row>
        <row r="51">
          <cell r="A51" t="str">
            <v>QC010.1</v>
          </cell>
          <cell r="B51" t="str">
            <v>CL402C3H</v>
          </cell>
        </row>
        <row r="51">
          <cell r="D51" t="str">
            <v>MT44,ZB29,CS24,CS27,cr42</v>
          </cell>
          <cell r="E51">
            <v>27645.3</v>
          </cell>
          <cell r="F51">
            <v>8.1</v>
          </cell>
          <cell r="G51">
            <v>14</v>
          </cell>
          <cell r="H51" t="str">
            <v>2x400</v>
          </cell>
          <cell r="I51">
            <v>415</v>
          </cell>
        </row>
        <row r="51">
          <cell r="K51" t="str">
            <v>~</v>
          </cell>
          <cell r="L51">
            <v>1.125</v>
          </cell>
          <cell r="M51" t="str">
            <v>3 / RCX2434</v>
          </cell>
          <cell r="N51" t="str">
            <v>3 / RCX1534</v>
          </cell>
        </row>
        <row r="51">
          <cell r="W51">
            <v>2527.05627705628</v>
          </cell>
          <cell r="X51">
            <v>2704.10257548965</v>
          </cell>
        </row>
        <row r="51">
          <cell r="AE51">
            <v>3674.78210586806</v>
          </cell>
          <cell r="AF51">
            <v>3910.67473038913</v>
          </cell>
        </row>
        <row r="52">
          <cell r="A52" t="str">
            <v>QC011</v>
          </cell>
          <cell r="B52" t="str">
            <v>CL402C4H</v>
          </cell>
        </row>
        <row r="52">
          <cell r="D52" t="str">
            <v>MT50,ZB29,CS27,cr47</v>
          </cell>
          <cell r="E52">
            <v>30400</v>
          </cell>
          <cell r="F52">
            <v>8.90711983592148</v>
          </cell>
          <cell r="G52">
            <v>14</v>
          </cell>
          <cell r="H52" t="str">
            <v>2x400</v>
          </cell>
          <cell r="I52">
            <v>415</v>
          </cell>
        </row>
        <row r="52">
          <cell r="K52" t="str">
            <v>~</v>
          </cell>
          <cell r="L52">
            <v>1.125</v>
          </cell>
          <cell r="M52" t="str">
            <v>3 / RCX2434</v>
          </cell>
          <cell r="N52" t="str">
            <v>3 / RCX2034</v>
          </cell>
        </row>
        <row r="52">
          <cell r="W52">
            <v>2631.49350649351</v>
          </cell>
          <cell r="X52">
            <v>2804.93852115317</v>
          </cell>
        </row>
        <row r="52">
          <cell r="AE52">
            <v>3775.61805153159</v>
          </cell>
          <cell r="AF52">
            <v>4011.51067605266</v>
          </cell>
        </row>
        <row r="53">
          <cell r="A53" t="str">
            <v>QC012</v>
          </cell>
          <cell r="B53" t="str">
            <v>CL402C5H</v>
          </cell>
        </row>
        <row r="53">
          <cell r="D53" t="str">
            <v>MT64,ZB38,CS33,cr62</v>
          </cell>
          <cell r="E53">
            <v>44800</v>
          </cell>
          <cell r="F53">
            <v>13.1262818634632</v>
          </cell>
          <cell r="G53">
            <v>14</v>
          </cell>
          <cell r="H53" t="str">
            <v>2x400</v>
          </cell>
          <cell r="I53">
            <v>415</v>
          </cell>
        </row>
        <row r="53">
          <cell r="K53" t="str">
            <v>~</v>
          </cell>
          <cell r="L53">
            <v>1.125</v>
          </cell>
          <cell r="M53" t="str">
            <v>4 / RCX3134</v>
          </cell>
          <cell r="N53" t="str">
            <v>4 / RCX3034</v>
          </cell>
        </row>
        <row r="53">
          <cell r="W53">
            <v>2857.96807359307</v>
          </cell>
          <cell r="X53">
            <v>3023.60362042172</v>
          </cell>
        </row>
        <row r="53">
          <cell r="AE53">
            <v>3994.28315080013</v>
          </cell>
          <cell r="AF53">
            <v>4230.17577532121</v>
          </cell>
        </row>
        <row r="54">
          <cell r="A54" t="str">
            <v>QC013</v>
          </cell>
          <cell r="B54" t="str">
            <v>CL402C6H</v>
          </cell>
        </row>
        <row r="54">
          <cell r="D54" t="str">
            <v>MT80,ZB45,CR72</v>
          </cell>
          <cell r="E54">
            <v>63600</v>
          </cell>
          <cell r="F54">
            <v>18.6346322883094</v>
          </cell>
          <cell r="G54">
            <v>14</v>
          </cell>
          <cell r="H54" t="str">
            <v>2x400</v>
          </cell>
          <cell r="I54">
            <v>415</v>
          </cell>
        </row>
        <row r="54">
          <cell r="K54" t="str">
            <v>~</v>
          </cell>
          <cell r="L54">
            <v>1.125</v>
          </cell>
          <cell r="M54" t="str">
            <v>5 / RCX4734</v>
          </cell>
          <cell r="N54">
            <v>5</v>
          </cell>
        </row>
        <row r="54">
          <cell r="W54">
            <v>3091.99134199134</v>
          </cell>
          <cell r="X54">
            <v>3249.55712094419</v>
          </cell>
        </row>
        <row r="54">
          <cell r="AE54">
            <v>4220.2366513226</v>
          </cell>
          <cell r="AF54">
            <v>4456.12927584367</v>
          </cell>
        </row>
        <row r="55">
          <cell r="A55" t="str">
            <v>QC013.1</v>
          </cell>
          <cell r="B55" t="str">
            <v>CL403C4H</v>
          </cell>
        </row>
        <row r="55">
          <cell r="D55" t="str">
            <v>MT80,ZB48</v>
          </cell>
          <cell r="E55">
            <v>64847</v>
          </cell>
          <cell r="F55">
            <v>19</v>
          </cell>
          <cell r="G55">
            <v>15</v>
          </cell>
          <cell r="H55" t="str">
            <v>3x400</v>
          </cell>
          <cell r="I55">
            <v>415</v>
          </cell>
        </row>
        <row r="55">
          <cell r="K55" t="str">
            <v>~</v>
          </cell>
          <cell r="L55">
            <v>1.125</v>
          </cell>
          <cell r="M55" t="str">
            <v>6 / RCX4734</v>
          </cell>
          <cell r="N55">
            <v>5</v>
          </cell>
        </row>
        <row r="55">
          <cell r="W55">
            <v>4235.66017316017</v>
          </cell>
          <cell r="X55">
            <v>4353.78909586583</v>
          </cell>
        </row>
        <row r="55">
          <cell r="AE55">
            <v>5927.75470369397</v>
          </cell>
          <cell r="AF55">
            <v>6163.64732821505</v>
          </cell>
        </row>
        <row r="56">
          <cell r="A56" t="str">
            <v>QC014</v>
          </cell>
          <cell r="B56" t="str">
            <v>CL403C5H</v>
          </cell>
        </row>
        <row r="56">
          <cell r="D56" t="str">
            <v>MT100,ZB58</v>
          </cell>
          <cell r="E56">
            <v>66000</v>
          </cell>
          <cell r="F56">
            <v>19.3378259595664</v>
          </cell>
          <cell r="G56">
            <v>15</v>
          </cell>
          <cell r="H56" t="str">
            <v>3x400</v>
          </cell>
          <cell r="I56">
            <v>415</v>
          </cell>
        </row>
        <row r="56">
          <cell r="K56" t="str">
            <v>~</v>
          </cell>
          <cell r="L56">
            <v>1.125</v>
          </cell>
          <cell r="M56" t="str">
            <v>6 / TCLE5HW / SCX0645</v>
          </cell>
          <cell r="N56">
            <v>6</v>
          </cell>
        </row>
        <row r="56">
          <cell r="W56">
            <v>4519.75108225108</v>
          </cell>
          <cell r="X56">
            <v>4628.08376671222</v>
          </cell>
        </row>
        <row r="56">
          <cell r="AE56">
            <v>6202.04937454037</v>
          </cell>
          <cell r="AF56">
            <v>6748.58990259623</v>
          </cell>
        </row>
        <row r="57">
          <cell r="A57" t="str">
            <v>QC015</v>
          </cell>
          <cell r="B57" t="str">
            <v>CL403C6H</v>
          </cell>
        </row>
        <row r="57">
          <cell r="D57" t="str">
            <v>MT125,ZB76</v>
          </cell>
          <cell r="E57">
            <v>82100</v>
          </cell>
          <cell r="F57">
            <v>24.0550835042485</v>
          </cell>
          <cell r="G57">
            <v>15</v>
          </cell>
          <cell r="H57" t="str">
            <v>3x400</v>
          </cell>
          <cell r="I57">
            <v>415</v>
          </cell>
        </row>
        <row r="57">
          <cell r="K57" t="str">
            <v>~</v>
          </cell>
          <cell r="L57">
            <v>1.375</v>
          </cell>
          <cell r="M57" t="str">
            <v>TEX5-1 / TCLE5HW / SCX0645</v>
          </cell>
          <cell r="N57">
            <v>6</v>
          </cell>
        </row>
        <row r="57">
          <cell r="W57">
            <v>5148.80952380952</v>
          </cell>
          <cell r="X57">
            <v>5235.45053787208</v>
          </cell>
        </row>
        <row r="57">
          <cell r="AE57">
            <v>6809.41614570024</v>
          </cell>
          <cell r="AF57">
            <v>7355.95667375611</v>
          </cell>
        </row>
        <row r="58">
          <cell r="A58" t="str">
            <v>QC016</v>
          </cell>
          <cell r="B58" t="str">
            <v>CL404C6H</v>
          </cell>
        </row>
        <row r="58">
          <cell r="D58" t="str">
            <v>MT144/4VES10Y,ZB95</v>
          </cell>
          <cell r="E58">
            <v>93400</v>
          </cell>
          <cell r="F58">
            <v>27.3659537064166</v>
          </cell>
          <cell r="G58">
            <v>16</v>
          </cell>
          <cell r="H58" t="str">
            <v>4x400</v>
          </cell>
          <cell r="I58">
            <v>415</v>
          </cell>
        </row>
        <row r="58">
          <cell r="K58" t="str">
            <v>~</v>
          </cell>
          <cell r="L58">
            <v>1.375</v>
          </cell>
          <cell r="M58" t="str">
            <v>TEX5-2 / TCLE7.5HW / SCX0845</v>
          </cell>
          <cell r="N58" t="str">
            <v>TES5-2 / SCX0857/TGES7.5</v>
          </cell>
        </row>
        <row r="58">
          <cell r="W58">
            <v>6530.03246753247</v>
          </cell>
          <cell r="X58">
            <v>6893.83978052753</v>
          </cell>
        </row>
        <row r="58">
          <cell r="AE58">
            <v>8746.29678950317</v>
          </cell>
          <cell r="AF58">
            <v>9292.83731755903</v>
          </cell>
        </row>
        <row r="59">
          <cell r="A59" t="str">
            <v>QC017</v>
          </cell>
          <cell r="B59" t="str">
            <v>CL405C6H</v>
          </cell>
        </row>
        <row r="59">
          <cell r="D59" t="str">
            <v>4PES15Y,ZB114</v>
          </cell>
          <cell r="E59">
            <v>120000</v>
          </cell>
        </row>
        <row r="59">
          <cell r="L59">
            <v>1.375</v>
          </cell>
        </row>
        <row r="59">
          <cell r="W59">
            <v>7708.33333333333</v>
          </cell>
          <cell r="X59">
            <v>8045.6563547579</v>
          </cell>
        </row>
        <row r="59">
          <cell r="AE59">
            <v>10415.3613413521</v>
          </cell>
          <cell r="AF59">
            <v>10961.9018694079</v>
          </cell>
        </row>
        <row r="60">
          <cell r="A60" t="str">
            <v>QC018</v>
          </cell>
          <cell r="B60" t="str">
            <v>NT501C6H</v>
          </cell>
        </row>
        <row r="60">
          <cell r="D60" t="str">
            <v>MT100,ZB58</v>
          </cell>
          <cell r="E60">
            <v>66000</v>
          </cell>
          <cell r="F60">
            <v>19.3378259595664</v>
          </cell>
          <cell r="G60">
            <v>26</v>
          </cell>
          <cell r="H60" t="str">
            <v>1X500</v>
          </cell>
          <cell r="I60">
            <v>415</v>
          </cell>
        </row>
        <row r="60">
          <cell r="K60" t="str">
            <v>~</v>
          </cell>
          <cell r="L60">
            <v>1.125</v>
          </cell>
          <cell r="M60" t="str">
            <v>6 / TCLE5HW / SCX0645</v>
          </cell>
          <cell r="N60">
            <v>6</v>
          </cell>
        </row>
        <row r="60">
          <cell r="W60">
            <v>4587.68007948336</v>
          </cell>
          <cell r="X60">
            <v>5134.24362486477</v>
          </cell>
        </row>
        <row r="60">
          <cell r="AE60">
            <v>5187.35820181603</v>
          </cell>
          <cell r="AF60">
            <v>5690.52249748651</v>
          </cell>
        </row>
        <row r="61">
          <cell r="A61" t="str">
            <v>QC019</v>
          </cell>
          <cell r="B61" t="str">
            <v>NT501C8H</v>
          </cell>
        </row>
        <row r="61">
          <cell r="D61" t="str">
            <v>MT125,ZB76</v>
          </cell>
          <cell r="E61">
            <v>82100</v>
          </cell>
          <cell r="F61">
            <v>24.0550835042485</v>
          </cell>
          <cell r="G61">
            <v>26</v>
          </cell>
          <cell r="H61" t="str">
            <v>1X500</v>
          </cell>
          <cell r="I61">
            <v>415</v>
          </cell>
        </row>
        <row r="61">
          <cell r="K61" t="str">
            <v>~</v>
          </cell>
          <cell r="L61">
            <v>1.375</v>
          </cell>
          <cell r="M61" t="str">
            <v>TEX5-1 / TCLE5HW / SCX0645</v>
          </cell>
          <cell r="N61" t="str">
            <v>TES5-2 /TGES7.5</v>
          </cell>
        </row>
        <row r="61">
          <cell r="W61">
            <v>5439.64232488823</v>
          </cell>
          <cell r="X61">
            <v>5986.20587026963</v>
          </cell>
        </row>
        <row r="61">
          <cell r="AE61">
            <v>6012.27402673186</v>
          </cell>
          <cell r="AF61">
            <v>6515.43832240234</v>
          </cell>
        </row>
        <row r="62">
          <cell r="A62" t="str">
            <v>QC020</v>
          </cell>
          <cell r="B62" t="str">
            <v>NT502C4H</v>
          </cell>
        </row>
        <row r="62">
          <cell r="D62" t="str">
            <v>MT160/4VES10Y</v>
          </cell>
          <cell r="E62">
            <v>90800</v>
          </cell>
          <cell r="F62">
            <v>26.6041605625549</v>
          </cell>
          <cell r="G62">
            <v>26</v>
          </cell>
          <cell r="H62" t="str">
            <v>2X500</v>
          </cell>
          <cell r="I62">
            <v>415</v>
          </cell>
        </row>
        <row r="62">
          <cell r="K62" t="str">
            <v>~</v>
          </cell>
          <cell r="L62">
            <v>1.375</v>
          </cell>
          <cell r="M62" t="str">
            <v>TEX5-2 / TCLE7.5HW / SCX0845</v>
          </cell>
          <cell r="N62" t="str">
            <v>TES5-3 /  SCX0857/TGES9</v>
          </cell>
        </row>
        <row r="62">
          <cell r="W62">
            <v>5826.00596125186</v>
          </cell>
          <cell r="X62">
            <v>6386.02053647775</v>
          </cell>
        </row>
        <row r="62">
          <cell r="AE62">
            <v>7105.64288455855</v>
          </cell>
          <cell r="AF62">
            <v>7608.80718022903</v>
          </cell>
        </row>
        <row r="63">
          <cell r="A63" t="str">
            <v>QC021</v>
          </cell>
          <cell r="B63" t="str">
            <v>NT502C5H</v>
          </cell>
        </row>
        <row r="63">
          <cell r="D63" t="str">
            <v>4TES12Y,ZB95</v>
          </cell>
          <cell r="E63">
            <v>106500</v>
          </cell>
          <cell r="F63">
            <v>31.2042191620275</v>
          </cell>
          <cell r="G63">
            <v>26</v>
          </cell>
          <cell r="H63" t="str">
            <v>2x500</v>
          </cell>
          <cell r="I63">
            <v>415</v>
          </cell>
        </row>
        <row r="63">
          <cell r="K63" t="str">
            <v>~</v>
          </cell>
          <cell r="L63">
            <v>1.375</v>
          </cell>
          <cell r="M63" t="str">
            <v>TEX5-2 / TCLE7.5HW / SCX0845</v>
          </cell>
          <cell r="N63" t="str">
            <v>TES5-3 /  SCX0857/TGES9</v>
          </cell>
        </row>
        <row r="63">
          <cell r="W63">
            <v>6409.58768007948</v>
          </cell>
          <cell r="X63">
            <v>6969.60225530536</v>
          </cell>
        </row>
        <row r="63">
          <cell r="AE63">
            <v>7670.69819961386</v>
          </cell>
          <cell r="AF63">
            <v>8173.86249528434</v>
          </cell>
        </row>
        <row r="64">
          <cell r="A64" t="str">
            <v>QC022</v>
          </cell>
          <cell r="B64" t="str">
            <v>NT502C6H</v>
          </cell>
        </row>
        <row r="64">
          <cell r="D64" t="str">
            <v>4PES15Y,ZB114</v>
          </cell>
          <cell r="E64">
            <v>120000</v>
          </cell>
          <cell r="F64">
            <v>35.1596835628479</v>
          </cell>
          <cell r="G64">
            <v>26</v>
          </cell>
          <cell r="H64" t="str">
            <v>2x500</v>
          </cell>
          <cell r="I64">
            <v>415</v>
          </cell>
        </row>
        <row r="64">
          <cell r="K64" t="str">
            <v>~</v>
          </cell>
          <cell r="L64">
            <v>1.375</v>
          </cell>
          <cell r="M64" t="str">
            <v>TEX5-3 / TCLE10HW / SCX1057</v>
          </cell>
          <cell r="N64" t="str">
            <v>TES5-4 /  SCX0957/TGES11</v>
          </cell>
        </row>
        <row r="64">
          <cell r="W64">
            <v>8212.86636860407</v>
          </cell>
          <cell r="X64">
            <v>8772.88094382995</v>
          </cell>
        </row>
        <row r="64">
          <cell r="AE64">
            <v>9416.72994564561</v>
          </cell>
          <cell r="AF64">
            <v>9919.89424131609</v>
          </cell>
        </row>
        <row r="65">
          <cell r="A65" t="str">
            <v>QC023</v>
          </cell>
          <cell r="B65" t="str">
            <v>NT502C8H</v>
          </cell>
        </row>
        <row r="65">
          <cell r="D65" t="str">
            <v>4NES20Y,ZB130</v>
          </cell>
          <cell r="E65">
            <v>140000</v>
          </cell>
          <cell r="F65">
            <v>41.0196308233226</v>
          </cell>
          <cell r="G65">
            <v>26</v>
          </cell>
          <cell r="H65" t="str">
            <v>2x500</v>
          </cell>
          <cell r="I65">
            <v>415</v>
          </cell>
        </row>
        <row r="65">
          <cell r="K65" t="str">
            <v>~</v>
          </cell>
          <cell r="L65">
            <v>1.625</v>
          </cell>
          <cell r="M65" t="str">
            <v>TEX5-4 / TCLE12HW / SCX1257</v>
          </cell>
          <cell r="N65" t="str">
            <v>TES12-5 /TGES13</v>
          </cell>
        </row>
        <row r="65">
          <cell r="W65">
            <v>10136.6120218579</v>
          </cell>
          <cell r="X65">
            <v>10696.6265970838</v>
          </cell>
        </row>
        <row r="65">
          <cell r="AE65">
            <v>11279.40430832</v>
          </cell>
          <cell r="AF65">
            <v>11782.5686039904</v>
          </cell>
        </row>
        <row r="66">
          <cell r="A66" t="str">
            <v>QC023.1</v>
          </cell>
          <cell r="B66" t="str">
            <v>NT503C5H</v>
          </cell>
        </row>
        <row r="66">
          <cell r="D66" t="str">
            <v>4JE22Y,ZB130</v>
          </cell>
          <cell r="E66">
            <v>150000</v>
          </cell>
          <cell r="F66">
            <v>43.9496044535599</v>
          </cell>
          <cell r="G66">
            <v>26</v>
          </cell>
          <cell r="H66" t="str">
            <v>3x500</v>
          </cell>
          <cell r="I66">
            <v>415</v>
          </cell>
        </row>
        <row r="66">
          <cell r="K66" t="str">
            <v>~</v>
          </cell>
          <cell r="L66">
            <v>1.625</v>
          </cell>
          <cell r="M66" t="str">
            <v>TEX5-4 / TCLE12HW / SCX1257</v>
          </cell>
          <cell r="N66" t="str">
            <v>TES12-5 /TGES13</v>
          </cell>
        </row>
        <row r="66">
          <cell r="W66">
            <v>10889.2200695479</v>
          </cell>
          <cell r="X66">
            <v>11462.6856746183</v>
          </cell>
        </row>
        <row r="66">
          <cell r="AE66">
            <v>12753.4387968123</v>
          </cell>
          <cell r="AF66">
            <v>13256.6030924828</v>
          </cell>
        </row>
        <row r="67">
          <cell r="A67" t="str">
            <v>QC024</v>
          </cell>
          <cell r="B67" t="str">
            <v>NT503C6H</v>
          </cell>
        </row>
        <row r="67">
          <cell r="D67" t="str">
            <v>4HE25Y,ZB190</v>
          </cell>
          <cell r="E67">
            <v>167000</v>
          </cell>
          <cell r="F67">
            <v>48.9305596249634</v>
          </cell>
          <cell r="G67">
            <v>26</v>
          </cell>
          <cell r="H67" t="str">
            <v>3x500</v>
          </cell>
          <cell r="I67">
            <v>415</v>
          </cell>
        </row>
        <row r="67">
          <cell r="K67" t="str">
            <v>~</v>
          </cell>
          <cell r="L67">
            <v>1.625</v>
          </cell>
          <cell r="M67" t="str">
            <v>TEX5-4 / TJLE14HW / SCX1457</v>
          </cell>
          <cell r="N67" t="str">
            <v>TES12-5 /TGES13</v>
          </cell>
        </row>
        <row r="67">
          <cell r="W67">
            <v>11974.6646795827</v>
          </cell>
          <cell r="X67">
            <v>12733.2255720408</v>
          </cell>
        </row>
        <row r="67">
          <cell r="AE67">
            <v>13804.4248477983</v>
          </cell>
          <cell r="AF67">
            <v>14486.8083899871</v>
          </cell>
        </row>
        <row r="68">
          <cell r="A68" t="str">
            <v>QC025</v>
          </cell>
          <cell r="B68" t="str">
            <v>NT503C8H</v>
          </cell>
        </row>
        <row r="68">
          <cell r="D68" t="str">
            <v>4GE30Y,ZB220</v>
          </cell>
          <cell r="E68">
            <v>204000</v>
          </cell>
          <cell r="F68">
            <v>59.7714620568415</v>
          </cell>
          <cell r="G68">
            <v>26</v>
          </cell>
          <cell r="H68" t="str">
            <v>3x500</v>
          </cell>
          <cell r="I68">
            <v>415</v>
          </cell>
        </row>
        <row r="68">
          <cell r="K68" t="str">
            <v>~</v>
          </cell>
          <cell r="L68">
            <v>2.125</v>
          </cell>
          <cell r="M68" t="str">
            <v>TEX12-5 / TJLE18HW</v>
          </cell>
          <cell r="N68" t="str">
            <v>TES12-6/TGES18</v>
          </cell>
        </row>
        <row r="68">
          <cell r="W68">
            <v>14653.5022354695</v>
          </cell>
          <cell r="X68">
            <v>15412.0631279276</v>
          </cell>
        </row>
        <row r="68">
          <cell r="AE68">
            <v>16398.2199415934</v>
          </cell>
          <cell r="AF68">
            <v>17080.6034837822</v>
          </cell>
        </row>
        <row r="69">
          <cell r="A69" t="str">
            <v>QC025.1</v>
          </cell>
          <cell r="B69" t="str">
            <v>NT504C6H</v>
          </cell>
        </row>
        <row r="69">
          <cell r="D69" t="str">
            <v>6HE35Y</v>
          </cell>
          <cell r="E69">
            <v>235000</v>
          </cell>
          <cell r="F69">
            <v>68.8543803105772</v>
          </cell>
          <cell r="G69">
            <v>30</v>
          </cell>
          <cell r="H69" t="str">
            <v>4x500</v>
          </cell>
          <cell r="I69">
            <v>415</v>
          </cell>
        </row>
        <row r="69">
          <cell r="K69" t="str">
            <v>~</v>
          </cell>
          <cell r="L69">
            <v>2.125</v>
          </cell>
          <cell r="M69" t="str">
            <v>TEX12-5 / TJLE18HW</v>
          </cell>
          <cell r="N69" t="str">
            <v>TES12-6/TGES18</v>
          </cell>
        </row>
        <row r="69">
          <cell r="W69">
            <v>15504.2225534029</v>
          </cell>
          <cell r="X69">
            <v>16276.2344757055</v>
          </cell>
        </row>
        <row r="69">
          <cell r="AE69">
            <v>17941.2039990353</v>
          </cell>
          <cell r="AF69">
            <v>18623.5875412241</v>
          </cell>
        </row>
        <row r="70">
          <cell r="A70" t="str">
            <v>QC026</v>
          </cell>
          <cell r="B70" t="str">
            <v>NT504S8H</v>
          </cell>
        </row>
        <row r="70">
          <cell r="D70" t="str">
            <v>6GE40Y</v>
          </cell>
          <cell r="E70">
            <v>255000</v>
          </cell>
          <cell r="F70">
            <v>74.7143275710519</v>
          </cell>
          <cell r="G70">
            <v>30</v>
          </cell>
          <cell r="H70" t="str">
            <v>4x500</v>
          </cell>
          <cell r="I70">
            <v>415</v>
          </cell>
        </row>
        <row r="70">
          <cell r="K70" t="str">
            <v>~</v>
          </cell>
          <cell r="L70">
            <v>2.125</v>
          </cell>
          <cell r="M70" t="str">
            <v>TEX12-5 / TJLE18HW</v>
          </cell>
          <cell r="N70" t="str">
            <v>TES12-7/TGES21</v>
          </cell>
        </row>
        <row r="70">
          <cell r="W70">
            <v>19032.5384997516</v>
          </cell>
          <cell r="X70">
            <v>19804.5504220542</v>
          </cell>
        </row>
        <row r="70">
          <cell r="AE70">
            <v>21357.5099153412</v>
          </cell>
          <cell r="AF70">
            <v>22039.8934575301</v>
          </cell>
        </row>
        <row r="71">
          <cell r="A71" t="str">
            <v>QC027</v>
          </cell>
          <cell r="B71" t="str">
            <v>NT632T6</v>
          </cell>
        </row>
        <row r="71">
          <cell r="D71" t="str">
            <v>S6H-20.2Y</v>
          </cell>
          <cell r="E71">
            <v>53925.4</v>
          </cell>
          <cell r="F71">
            <v>15.8</v>
          </cell>
          <cell r="G71">
            <v>41</v>
          </cell>
          <cell r="H71" t="str">
            <v>2x630</v>
          </cell>
          <cell r="I71">
            <v>415</v>
          </cell>
          <cell r="J71">
            <v>10</v>
          </cell>
          <cell r="K71">
            <v>16.2</v>
          </cell>
          <cell r="L71">
            <v>1.625</v>
          </cell>
          <cell r="M71" t="str">
            <v>TEX5-3 / TCLE10HW / SCX1057</v>
          </cell>
          <cell r="N71" t="str">
            <v>TES5-4 /SCX0957</v>
          </cell>
        </row>
        <row r="71">
          <cell r="W71">
            <v>12600.5961251863</v>
          </cell>
          <cell r="X71">
            <v>13352.0130866507</v>
          </cell>
        </row>
        <row r="71">
          <cell r="AE71">
            <v>14614.647645973</v>
          </cell>
          <cell r="AF71">
            <v>15303.1380616522</v>
          </cell>
        </row>
        <row r="72">
          <cell r="A72" t="str">
            <v>QC028</v>
          </cell>
          <cell r="B72" t="str">
            <v>NT632T8</v>
          </cell>
        </row>
        <row r="72">
          <cell r="D72" t="str">
            <v>S6G-25.2Y-S6F-30.2</v>
          </cell>
          <cell r="E72">
            <v>64164.4</v>
          </cell>
          <cell r="F72">
            <v>18.8</v>
          </cell>
          <cell r="G72">
            <v>41</v>
          </cell>
          <cell r="H72" t="str">
            <v>2x630</v>
          </cell>
          <cell r="I72">
            <v>415</v>
          </cell>
          <cell r="J72">
            <v>11</v>
          </cell>
          <cell r="K72">
            <v>16.2</v>
          </cell>
          <cell r="L72">
            <v>2.125</v>
          </cell>
          <cell r="M72" t="str">
            <v>TEX5-4 / TCLE12HW / SCX1257</v>
          </cell>
          <cell r="N72" t="str">
            <v>TES12-5 -60c</v>
          </cell>
        </row>
        <row r="72">
          <cell r="W72">
            <v>15023.5966219573</v>
          </cell>
          <cell r="X72">
            <v>16219.9738521482</v>
          </cell>
        </row>
        <row r="72">
          <cell r="AE72">
            <v>16895.5889269142</v>
          </cell>
          <cell r="AF72">
            <v>18001.8898754792</v>
          </cell>
        </row>
        <row r="73">
          <cell r="A73" t="str">
            <v>QC029</v>
          </cell>
          <cell r="B73" t="str">
            <v>NT632T8L</v>
          </cell>
        </row>
        <row r="73">
          <cell r="D73" t="str">
            <v>S6G-25.2Y-S6F-30.2</v>
          </cell>
          <cell r="E73">
            <v>70307.8</v>
          </cell>
          <cell r="F73">
            <v>20.6</v>
          </cell>
          <cell r="G73">
            <v>41</v>
          </cell>
          <cell r="H73" t="str">
            <v>2x630</v>
          </cell>
          <cell r="I73">
            <v>415</v>
          </cell>
          <cell r="J73">
            <v>11</v>
          </cell>
          <cell r="K73">
            <v>16.2</v>
          </cell>
          <cell r="L73">
            <v>2.125</v>
          </cell>
          <cell r="M73" t="str">
            <v>TEX5-4 / TCLE12HW / SCX1257</v>
          </cell>
          <cell r="N73" t="str">
            <v>TES12-5 -60C</v>
          </cell>
        </row>
        <row r="73">
          <cell r="W73">
            <v>18137.1087928465</v>
          </cell>
          <cell r="X73">
            <v>19320.0349931929</v>
          </cell>
        </row>
        <row r="73">
          <cell r="AE73">
            <v>20770.0478013731</v>
          </cell>
          <cell r="AF73">
            <v>21876.3487499381</v>
          </cell>
        </row>
        <row r="74">
          <cell r="A74" t="str">
            <v>QC030</v>
          </cell>
          <cell r="B74" t="str">
            <v>NT802T8</v>
          </cell>
        </row>
        <row r="74">
          <cell r="D74" t="str">
            <v>S6F-30.2Y</v>
          </cell>
          <cell r="E74">
            <v>78157.7</v>
          </cell>
          <cell r="F74">
            <v>22.9</v>
          </cell>
          <cell r="G74">
            <v>41</v>
          </cell>
          <cell r="H74" t="str">
            <v>2x800</v>
          </cell>
          <cell r="I74">
            <v>415</v>
          </cell>
          <cell r="J74">
            <v>11</v>
          </cell>
          <cell r="K74">
            <v>16.2</v>
          </cell>
          <cell r="L74">
            <v>2.125</v>
          </cell>
          <cell r="M74" t="str">
            <v>TEX5-4 / TCLE12HW / SCX1257</v>
          </cell>
          <cell r="N74" t="str">
            <v>TES12-5 -60c</v>
          </cell>
        </row>
        <row r="74">
          <cell r="W74">
            <v>21181.0730253353</v>
          </cell>
          <cell r="X74">
            <v>22377.4502555262</v>
          </cell>
        </row>
        <row r="74">
          <cell r="AE74">
            <v>25876.3164546297</v>
          </cell>
          <cell r="AF74">
            <v>26982.6174031947</v>
          </cell>
        </row>
        <row r="75">
          <cell r="A75" t="str">
            <v>QC031</v>
          </cell>
          <cell r="B75" t="str">
            <v>NT802T8L</v>
          </cell>
        </row>
        <row r="75">
          <cell r="D75" t="str">
            <v>S6H-20.2Y X 2</v>
          </cell>
          <cell r="E75">
            <v>105803</v>
          </cell>
          <cell r="F75">
            <v>31</v>
          </cell>
          <cell r="G75">
            <v>41</v>
          </cell>
          <cell r="H75" t="str">
            <v>2x800</v>
          </cell>
          <cell r="I75">
            <v>415</v>
          </cell>
          <cell r="J75">
            <v>11</v>
          </cell>
          <cell r="K75">
            <v>16.2</v>
          </cell>
          <cell r="L75">
            <v>2.125</v>
          </cell>
        </row>
        <row r="75">
          <cell r="W75">
            <v>25558.8673621461</v>
          </cell>
          <cell r="X75">
            <v>26741.7935624925</v>
          </cell>
        </row>
        <row r="75">
          <cell r="AE75">
            <v>30974.9215532348</v>
          </cell>
          <cell r="AF75">
            <v>32081.2225017998</v>
          </cell>
        </row>
        <row r="76">
          <cell r="A76" t="str">
            <v>QC031.1</v>
          </cell>
          <cell r="B76" t="str">
            <v>NT803T8</v>
          </cell>
        </row>
        <row r="76">
          <cell r="D76" t="str">
            <v>S6F-30.2Y </v>
          </cell>
          <cell r="E76">
            <v>128670.1</v>
          </cell>
          <cell r="F76">
            <v>37.7</v>
          </cell>
          <cell r="G76">
            <v>41</v>
          </cell>
          <cell r="H76" t="str">
            <v>3x800</v>
          </cell>
          <cell r="I76">
            <v>415</v>
          </cell>
          <cell r="J76">
            <v>11</v>
          </cell>
          <cell r="K76">
            <v>24.3</v>
          </cell>
          <cell r="L76">
            <v>2.125</v>
          </cell>
        </row>
        <row r="76">
          <cell r="W76">
            <v>40871.8330849478</v>
          </cell>
          <cell r="X76">
            <v>42068.2103151387</v>
          </cell>
        </row>
        <row r="76">
          <cell r="AE76">
            <v>48889.4367569066</v>
          </cell>
          <cell r="AF76">
            <v>49995.7377054716</v>
          </cell>
        </row>
        <row r="77">
          <cell r="A77" t="str">
            <v>QC031.2</v>
          </cell>
          <cell r="B77" t="str">
            <v>NT633T6</v>
          </cell>
        </row>
        <row r="77">
          <cell r="D77" t="str">
            <v>S6F-30.2Y</v>
          </cell>
          <cell r="E77">
            <v>81229.4</v>
          </cell>
          <cell r="F77">
            <v>23.8</v>
          </cell>
          <cell r="G77">
            <v>41</v>
          </cell>
          <cell r="H77" t="str">
            <v>3x630</v>
          </cell>
          <cell r="I77">
            <v>415</v>
          </cell>
          <cell r="J77">
            <v>10</v>
          </cell>
          <cell r="K77">
            <v>24.3</v>
          </cell>
          <cell r="L77">
            <v>2.125</v>
          </cell>
          <cell r="M77" t="str">
            <v>TEX5-4 / TJLE14HW / SCX1457</v>
          </cell>
          <cell r="N77" t="str">
            <v>TES12-5 -60c </v>
          </cell>
        </row>
        <row r="77">
          <cell r="W77">
            <v>19090.9090909091</v>
          </cell>
          <cell r="X77">
            <v>20287.2863211</v>
          </cell>
        </row>
        <row r="77">
          <cell r="AE77">
            <v>22141.5296885176</v>
          </cell>
          <cell r="AF77">
            <v>23247.8306370826</v>
          </cell>
        </row>
        <row r="78">
          <cell r="A78" t="str">
            <v>QC031.3</v>
          </cell>
          <cell r="B78" t="str">
            <v>NT633T8</v>
          </cell>
        </row>
        <row r="78">
          <cell r="D78" t="str">
            <v>S6F-30.2Y</v>
          </cell>
          <cell r="E78">
            <v>98635.7</v>
          </cell>
          <cell r="F78">
            <v>28.9</v>
          </cell>
          <cell r="G78">
            <v>41</v>
          </cell>
          <cell r="H78" t="str">
            <v>3x630</v>
          </cell>
          <cell r="I78">
            <v>415</v>
          </cell>
          <cell r="J78">
            <v>11</v>
          </cell>
          <cell r="K78">
            <v>24.3</v>
          </cell>
          <cell r="L78">
            <v>2.125</v>
          </cell>
          <cell r="M78" t="str">
            <v>TEX12-6 / TER 22HW</v>
          </cell>
          <cell r="N78" t="str">
            <v>TES12 -60c -7</v>
          </cell>
        </row>
        <row r="78">
          <cell r="W78">
            <v>23474.913065077</v>
          </cell>
          <cell r="X78">
            <v>24671.2902952679</v>
          </cell>
        </row>
        <row r="78">
          <cell r="AE78">
            <v>26273.3238203118</v>
          </cell>
          <cell r="AF78">
            <v>27379.6247688768</v>
          </cell>
        </row>
        <row r="79">
          <cell r="A79" t="str">
            <v>QC031.4</v>
          </cell>
          <cell r="B79" t="str">
            <v>NT634T8</v>
          </cell>
        </row>
        <row r="79">
          <cell r="D79" t="str">
            <v>S6F-30.2Y X2</v>
          </cell>
        </row>
        <row r="79">
          <cell r="H79" t="str">
            <v>4x630</v>
          </cell>
          <cell r="I79">
            <v>415</v>
          </cell>
        </row>
        <row r="79">
          <cell r="N79" t="str">
            <v>TES12-5 -60c *2pcs</v>
          </cell>
        </row>
        <row r="79">
          <cell r="W79">
            <v>27121.2121212121</v>
          </cell>
          <cell r="X79">
            <v>29166.9446953113</v>
          </cell>
        </row>
        <row r="79">
          <cell r="AE79">
            <v>32625.5656882163</v>
          </cell>
          <cell r="AF79">
            <v>34790.5485377272</v>
          </cell>
        </row>
        <row r="80">
          <cell r="A80" t="str">
            <v>QC031.5</v>
          </cell>
          <cell r="B80" t="str">
            <v>NF634T6W</v>
          </cell>
        </row>
        <row r="80">
          <cell r="D80" t="str">
            <v>S6H-20.2Y X 2</v>
          </cell>
        </row>
        <row r="80">
          <cell r="W80" t="str">
            <v>~</v>
          </cell>
          <cell r="X80" t="str">
            <v>~</v>
          </cell>
        </row>
        <row r="81">
          <cell r="A81" t="str">
            <v>QC031.6</v>
          </cell>
          <cell r="B81" t="str">
            <v>NF634T8W</v>
          </cell>
        </row>
        <row r="81">
          <cell r="D81" t="str">
            <v>S6F-30.2Y X2</v>
          </cell>
        </row>
        <row r="81">
          <cell r="W81" t="str">
            <v>~</v>
          </cell>
          <cell r="X81" t="str">
            <v>~</v>
          </cell>
        </row>
        <row r="82">
          <cell r="A82" t="str">
            <v>QC031.7</v>
          </cell>
          <cell r="B82" t="str">
            <v>NF636T6W</v>
          </cell>
        </row>
        <row r="82">
          <cell r="F82">
            <v>46</v>
          </cell>
        </row>
        <row r="82">
          <cell r="H82" t="str">
            <v>6x630</v>
          </cell>
        </row>
        <row r="82">
          <cell r="N82" t="str">
            <v>TES12-6 -60c *2pcs</v>
          </cell>
        </row>
        <row r="82">
          <cell r="W82" t="str">
            <v>~</v>
          </cell>
          <cell r="X82" t="str">
            <v>~</v>
          </cell>
        </row>
        <row r="82">
          <cell r="AE82">
            <v>43679.8353793964</v>
          </cell>
          <cell r="AF82">
            <v>45844.8182289073</v>
          </cell>
        </row>
        <row r="83">
          <cell r="A83" t="str">
            <v>QC031.8</v>
          </cell>
          <cell r="B83" t="str">
            <v>NF636T8W</v>
          </cell>
        </row>
        <row r="83">
          <cell r="F83">
            <v>56</v>
          </cell>
        </row>
        <row r="83">
          <cell r="H83" t="str">
            <v>6x630</v>
          </cell>
        </row>
        <row r="83">
          <cell r="N83" t="str">
            <v>TES12-7 -60c *2pcs</v>
          </cell>
        </row>
        <row r="83">
          <cell r="W83" t="str">
            <v>~</v>
          </cell>
          <cell r="X83" t="str">
            <v>~</v>
          </cell>
        </row>
        <row r="83">
          <cell r="AE83">
            <v>51303.693003254</v>
          </cell>
          <cell r="AF83">
            <v>53468.6758527649</v>
          </cell>
        </row>
        <row r="84">
          <cell r="B84" t="str">
            <v>NT804T8</v>
          </cell>
        </row>
        <row r="84">
          <cell r="D84" t="str">
            <v>S6F-30.2Y X2</v>
          </cell>
        </row>
        <row r="84">
          <cell r="H84" t="str">
            <v>4x800</v>
          </cell>
        </row>
        <row r="84">
          <cell r="N84" t="str">
            <v>TES12-5 -60c *2pcs</v>
          </cell>
        </row>
        <row r="84">
          <cell r="W84" t="str">
            <v>~</v>
          </cell>
          <cell r="X84" t="str">
            <v>~</v>
          </cell>
        </row>
        <row r="84">
          <cell r="AE84">
            <v>36804.6427659421</v>
          </cell>
          <cell r="AF84">
            <v>38969.6256154531</v>
          </cell>
        </row>
        <row r="85">
          <cell r="A85" t="str">
            <v>QC32</v>
          </cell>
          <cell r="B85" t="str">
            <v>ND301C4</v>
          </cell>
        </row>
        <row r="85">
          <cell r="D85" t="str">
            <v>MT22 -MT32</v>
          </cell>
          <cell r="E85">
            <v>15017.2</v>
          </cell>
          <cell r="F85">
            <v>4.4</v>
          </cell>
          <cell r="G85">
            <v>7</v>
          </cell>
          <cell r="H85" t="str">
            <v>1x300</v>
          </cell>
          <cell r="I85">
            <v>415</v>
          </cell>
        </row>
        <row r="85">
          <cell r="K85">
            <v>1</v>
          </cell>
          <cell r="L85" t="str">
            <v>~</v>
          </cell>
          <cell r="M85" t="str">
            <v>2 / RCX1634</v>
          </cell>
          <cell r="N85" t="str">
            <v>2 / RCX1034</v>
          </cell>
        </row>
        <row r="85">
          <cell r="W85">
            <v>1946.18599791014</v>
          </cell>
          <cell r="X85">
            <v>2210.37216796614</v>
          </cell>
        </row>
        <row r="85">
          <cell r="AE85" t="str">
            <v>~</v>
          </cell>
          <cell r="AF85" t="str">
            <v>~</v>
          </cell>
        </row>
        <row r="86">
          <cell r="A86" t="str">
            <v>QC33</v>
          </cell>
          <cell r="B86" t="str">
            <v>ND302C4</v>
          </cell>
        </row>
        <row r="86">
          <cell r="D86" t="str">
            <v>MT36 - MT50</v>
          </cell>
          <cell r="E86">
            <v>30034.4</v>
          </cell>
          <cell r="F86">
            <v>8.8</v>
          </cell>
          <cell r="G86">
            <v>7</v>
          </cell>
          <cell r="H86" t="str">
            <v>2x300</v>
          </cell>
          <cell r="I86">
            <v>415</v>
          </cell>
        </row>
        <row r="86">
          <cell r="K86">
            <v>1.6</v>
          </cell>
          <cell r="L86" t="str">
            <v>~</v>
          </cell>
          <cell r="M86" t="str">
            <v>3 / RCX2434</v>
          </cell>
          <cell r="N86" t="str">
            <v>3 / RCX1534</v>
          </cell>
        </row>
        <row r="86">
          <cell r="W86">
            <v>2814.78578892372</v>
          </cell>
          <cell r="X86">
            <v>3078.97195897972</v>
          </cell>
        </row>
        <row r="86">
          <cell r="AE86" t="str">
            <v>~</v>
          </cell>
          <cell r="AF86" t="str">
            <v>~</v>
          </cell>
        </row>
        <row r="87">
          <cell r="A87" t="str">
            <v>QC34</v>
          </cell>
          <cell r="B87" t="str">
            <v>ND303C4</v>
          </cell>
        </row>
        <row r="87">
          <cell r="D87" t="str">
            <v>MT64</v>
          </cell>
          <cell r="E87">
            <v>42321.2</v>
          </cell>
          <cell r="F87">
            <v>12.4</v>
          </cell>
          <cell r="G87">
            <v>7</v>
          </cell>
          <cell r="H87" t="str">
            <v>3x300</v>
          </cell>
          <cell r="I87">
            <v>415</v>
          </cell>
        </row>
        <row r="87">
          <cell r="K87">
            <v>2.4</v>
          </cell>
          <cell r="L87" t="str">
            <v>~</v>
          </cell>
          <cell r="M87" t="str">
            <v>4 / RCX3134</v>
          </cell>
          <cell r="N87" t="str">
            <v>4 / RCX2034</v>
          </cell>
        </row>
        <row r="87">
          <cell r="W87">
            <v>3618.07732497388</v>
          </cell>
          <cell r="X87">
            <v>3882.26349502988</v>
          </cell>
        </row>
        <row r="87">
          <cell r="AE87" t="str">
            <v>~</v>
          </cell>
          <cell r="AF87" t="str">
            <v>~</v>
          </cell>
        </row>
        <row r="88">
          <cell r="B88" t="str">
            <v>ND304C4</v>
          </cell>
        </row>
        <row r="88">
          <cell r="D88" t="str">
            <v>MT80</v>
          </cell>
          <cell r="E88">
            <v>55973.2</v>
          </cell>
          <cell r="F88">
            <v>16.4</v>
          </cell>
          <cell r="G88">
            <v>7</v>
          </cell>
          <cell r="H88" t="str">
            <v>4x300</v>
          </cell>
          <cell r="I88">
            <v>415</v>
          </cell>
        </row>
        <row r="88">
          <cell r="K88">
            <v>3</v>
          </cell>
          <cell r="L88" t="str">
            <v>~</v>
          </cell>
          <cell r="M88" t="str">
            <v>5 / RCX4734</v>
          </cell>
          <cell r="N88" t="str">
            <v>5 / RCX3034</v>
          </cell>
        </row>
        <row r="88">
          <cell r="W88">
            <v>5472.78996865204</v>
          </cell>
          <cell r="X88">
            <v>5779.41645701042</v>
          </cell>
        </row>
        <row r="88">
          <cell r="AE88" t="str">
            <v>~</v>
          </cell>
          <cell r="AF88" t="str">
            <v>~</v>
          </cell>
        </row>
        <row r="89">
          <cell r="B89" t="str">
            <v>ND305C4</v>
          </cell>
        </row>
        <row r="89">
          <cell r="D89" t="str">
            <v>MT100</v>
          </cell>
          <cell r="E89">
            <v>68942.6</v>
          </cell>
          <cell r="F89">
            <v>20.2</v>
          </cell>
          <cell r="G89">
            <v>7</v>
          </cell>
          <cell r="H89" t="str">
            <v>5x300</v>
          </cell>
          <cell r="I89">
            <v>415</v>
          </cell>
        </row>
        <row r="89">
          <cell r="K89">
            <v>3.6</v>
          </cell>
          <cell r="L89" t="str">
            <v>~</v>
          </cell>
          <cell r="M89" t="str">
            <v>6 / TCLE5HW / SCX0645</v>
          </cell>
          <cell r="N89">
            <v>6</v>
          </cell>
        </row>
        <row r="89">
          <cell r="W89">
            <v>6922.6750261233</v>
          </cell>
          <cell r="X89">
            <v>7229.3015144817</v>
          </cell>
        </row>
        <row r="89">
          <cell r="AE89" t="str">
            <v>~</v>
          </cell>
          <cell r="AF89" t="str">
            <v>~</v>
          </cell>
        </row>
        <row r="90">
          <cell r="B90" t="str">
            <v>ND452C4</v>
          </cell>
        </row>
        <row r="90">
          <cell r="D90" t="str">
            <v>MT80</v>
          </cell>
          <cell r="E90">
            <v>34130</v>
          </cell>
          <cell r="F90">
            <v>10</v>
          </cell>
          <cell r="G90">
            <v>12</v>
          </cell>
          <cell r="H90" t="str">
            <v>2x450</v>
          </cell>
          <cell r="I90">
            <v>415</v>
          </cell>
        </row>
        <row r="90">
          <cell r="K90">
            <v>7.2</v>
          </cell>
          <cell r="L90" t="str">
            <v>~</v>
          </cell>
        </row>
        <row r="90">
          <cell r="W90" t="str">
            <v>~</v>
          </cell>
          <cell r="X90" t="str">
            <v>~</v>
          </cell>
        </row>
        <row r="90">
          <cell r="AE90" t="str">
            <v>~</v>
          </cell>
          <cell r="AF90" t="str">
            <v>~</v>
          </cell>
        </row>
        <row r="91">
          <cell r="B91" t="str">
            <v>ND452C6</v>
          </cell>
        </row>
        <row r="91">
          <cell r="D91" t="str">
            <v>MT100 - MT125</v>
          </cell>
          <cell r="E91">
            <v>40273.4</v>
          </cell>
          <cell r="F91">
            <v>11.8</v>
          </cell>
          <cell r="G91">
            <v>12</v>
          </cell>
          <cell r="H91" t="str">
            <v>2x450</v>
          </cell>
          <cell r="I91">
            <v>415</v>
          </cell>
        </row>
        <row r="91">
          <cell r="K91">
            <v>7.2</v>
          </cell>
          <cell r="L91" t="str">
            <v>~</v>
          </cell>
        </row>
        <row r="91">
          <cell r="W91" t="str">
            <v>~</v>
          </cell>
          <cell r="X91" t="str">
            <v>~</v>
          </cell>
        </row>
        <row r="91">
          <cell r="AE91" t="str">
            <v>~</v>
          </cell>
          <cell r="AF91" t="str">
            <v>~</v>
          </cell>
        </row>
        <row r="92">
          <cell r="B92" t="str">
            <v>ND453C4</v>
          </cell>
        </row>
        <row r="92">
          <cell r="D92" t="str">
            <v>MT144 - MT160</v>
          </cell>
          <cell r="E92">
            <v>50512.4</v>
          </cell>
          <cell r="F92">
            <v>14.8</v>
          </cell>
          <cell r="G92">
            <v>12</v>
          </cell>
          <cell r="H92" t="str">
            <v>3x450</v>
          </cell>
          <cell r="I92">
            <v>415</v>
          </cell>
        </row>
        <row r="92">
          <cell r="K92">
            <v>10.8</v>
          </cell>
          <cell r="L92" t="str">
            <v>~</v>
          </cell>
        </row>
        <row r="92">
          <cell r="W92" t="str">
            <v>~</v>
          </cell>
          <cell r="X92" t="str">
            <v>~</v>
          </cell>
        </row>
        <row r="92">
          <cell r="AE92" t="str">
            <v>~</v>
          </cell>
          <cell r="AF92" t="str">
            <v>~</v>
          </cell>
        </row>
        <row r="93">
          <cell r="B93" t="str">
            <v>ND453C6</v>
          </cell>
        </row>
        <row r="93">
          <cell r="D93" t="str">
            <v>4PCS-15.2</v>
          </cell>
          <cell r="E93">
            <v>66212.2</v>
          </cell>
          <cell r="F93">
            <v>19.4</v>
          </cell>
          <cell r="G93">
            <v>12</v>
          </cell>
          <cell r="H93" t="str">
            <v>3x450</v>
          </cell>
          <cell r="I93">
            <v>415</v>
          </cell>
        </row>
        <row r="93">
          <cell r="K93">
            <v>10.8</v>
          </cell>
          <cell r="L93" t="str">
            <v>~</v>
          </cell>
        </row>
        <row r="93">
          <cell r="W93" t="str">
            <v>~</v>
          </cell>
          <cell r="X93" t="str">
            <v>~</v>
          </cell>
        </row>
        <row r="93">
          <cell r="AE93" t="str">
            <v>~</v>
          </cell>
          <cell r="AF93" t="str">
            <v>~</v>
          </cell>
        </row>
        <row r="94">
          <cell r="B94" t="str">
            <v>ND454C6</v>
          </cell>
        </row>
        <row r="94">
          <cell r="D94" t="str">
            <v>4NCS-20.2</v>
          </cell>
          <cell r="E94">
            <v>84642.4</v>
          </cell>
          <cell r="F94">
            <v>24.8</v>
          </cell>
          <cell r="G94">
            <v>12</v>
          </cell>
          <cell r="H94" t="str">
            <v>4x450</v>
          </cell>
          <cell r="I94">
            <v>415</v>
          </cell>
        </row>
        <row r="94">
          <cell r="K94">
            <v>14.4</v>
          </cell>
          <cell r="L94" t="str">
            <v>~</v>
          </cell>
        </row>
        <row r="94">
          <cell r="W94" t="str">
            <v>~</v>
          </cell>
          <cell r="X94" t="str">
            <v>~</v>
          </cell>
        </row>
        <row r="94">
          <cell r="AE94" t="str">
            <v>~</v>
          </cell>
          <cell r="AF94" t="str">
            <v>~</v>
          </cell>
        </row>
        <row r="95">
          <cell r="A95" t="str">
            <v>QC066</v>
          </cell>
          <cell r="B95" t="str">
            <v>CAE301C5N</v>
          </cell>
        </row>
        <row r="95">
          <cell r="D95" t="str">
            <v>MT18-MT22</v>
          </cell>
          <cell r="E95">
            <v>4095.6</v>
          </cell>
          <cell r="F95">
            <v>1.2</v>
          </cell>
          <cell r="G95">
            <v>8</v>
          </cell>
          <cell r="H95" t="str">
            <v>1x300</v>
          </cell>
          <cell r="I95">
            <v>230</v>
          </cell>
        </row>
        <row r="95">
          <cell r="K95">
            <v>1</v>
          </cell>
          <cell r="L95" t="str">
            <v>~</v>
          </cell>
          <cell r="M95" t="str">
            <v>0 / RCX0834</v>
          </cell>
          <cell r="N95" t="str">
            <v>1 / RCX0834</v>
          </cell>
        </row>
        <row r="95">
          <cell r="W95">
            <v>1181.81818181818</v>
          </cell>
          <cell r="X95">
            <v>1467.77687219806</v>
          </cell>
        </row>
        <row r="95">
          <cell r="AE95" t="str">
            <v>~</v>
          </cell>
          <cell r="AF95" t="str">
            <v>~</v>
          </cell>
        </row>
        <row r="96">
          <cell r="A96" t="str">
            <v>QC067</v>
          </cell>
          <cell r="B96" t="str">
            <v>CAE301C6N</v>
          </cell>
        </row>
        <row r="96">
          <cell r="D96" t="str">
            <v>MT32</v>
          </cell>
          <cell r="E96">
            <v>5802.1</v>
          </cell>
          <cell r="F96">
            <v>1.7</v>
          </cell>
          <cell r="G96">
            <v>8</v>
          </cell>
          <cell r="H96" t="str">
            <v>1x300</v>
          </cell>
          <cell r="I96">
            <v>230</v>
          </cell>
        </row>
        <row r="96">
          <cell r="K96">
            <v>1.5</v>
          </cell>
          <cell r="L96" t="str">
            <v>~</v>
          </cell>
          <cell r="M96" t="str">
            <v>1 / RCX1234</v>
          </cell>
          <cell r="N96" t="str">
            <v>1 / RCX0834</v>
          </cell>
        </row>
        <row r="96">
          <cell r="W96">
            <v>1298.89807162534</v>
          </cell>
          <cell r="X96">
            <v>1582.76604968723</v>
          </cell>
        </row>
        <row r="96">
          <cell r="AE96" t="str">
            <v>~</v>
          </cell>
          <cell r="AF96" t="str">
            <v>~</v>
          </cell>
        </row>
        <row r="97">
          <cell r="A97" t="str">
            <v>QC068</v>
          </cell>
          <cell r="B97" t="str">
            <v>CAE302C4N</v>
          </cell>
        </row>
        <row r="97">
          <cell r="D97" t="str">
            <v>MT36</v>
          </cell>
          <cell r="E97">
            <v>7508.6</v>
          </cell>
          <cell r="F97">
            <v>2.2</v>
          </cell>
          <cell r="G97">
            <v>10</v>
          </cell>
          <cell r="H97" t="str">
            <v>2x300</v>
          </cell>
          <cell r="I97">
            <v>230</v>
          </cell>
        </row>
        <row r="97">
          <cell r="K97">
            <v>2</v>
          </cell>
          <cell r="L97" t="str">
            <v>~</v>
          </cell>
          <cell r="M97" t="str">
            <v>1 / RCX1234</v>
          </cell>
          <cell r="N97" t="str">
            <v>2 / RCX1034</v>
          </cell>
        </row>
        <row r="97">
          <cell r="W97">
            <v>1851.23966942149</v>
          </cell>
          <cell r="X97">
            <v>2125.24440466559</v>
          </cell>
        </row>
        <row r="97">
          <cell r="AE97" t="str">
            <v>~</v>
          </cell>
          <cell r="AF97" t="str">
            <v>~</v>
          </cell>
        </row>
        <row r="98">
          <cell r="A98" t="str">
            <v>QC069</v>
          </cell>
          <cell r="B98" t="str">
            <v>CAE302C5N</v>
          </cell>
        </row>
        <row r="98">
          <cell r="D98" t="str">
            <v>MT40</v>
          </cell>
          <cell r="E98">
            <v>8873.8</v>
          </cell>
          <cell r="F98">
            <v>2.6</v>
          </cell>
          <cell r="G98">
            <v>9</v>
          </cell>
          <cell r="H98" t="str">
            <v>2x300</v>
          </cell>
          <cell r="I98">
            <v>230</v>
          </cell>
        </row>
        <row r="98">
          <cell r="K98">
            <v>2</v>
          </cell>
          <cell r="L98" t="str">
            <v>~</v>
          </cell>
          <cell r="M98" t="str">
            <v>2 / RCX1634</v>
          </cell>
          <cell r="N98" t="str">
            <v>3 / RCX1534</v>
          </cell>
        </row>
        <row r="98">
          <cell r="W98">
            <v>2002.75482093664</v>
          </cell>
          <cell r="X98">
            <v>2274.05392847511</v>
          </cell>
        </row>
        <row r="98">
          <cell r="AE98" t="str">
            <v>~</v>
          </cell>
          <cell r="AF98" t="str">
            <v>~</v>
          </cell>
        </row>
        <row r="99">
          <cell r="A99" t="str">
            <v>QC070</v>
          </cell>
          <cell r="B99" t="str">
            <v>CAE302C6N</v>
          </cell>
        </row>
        <row r="99">
          <cell r="D99" t="str">
            <v>MT50-MT64</v>
          </cell>
          <cell r="E99">
            <v>10580.3</v>
          </cell>
          <cell r="F99">
            <v>3.1</v>
          </cell>
          <cell r="G99">
            <v>9</v>
          </cell>
          <cell r="H99" t="str">
            <v>2x300</v>
          </cell>
          <cell r="I99">
            <v>230</v>
          </cell>
        </row>
        <row r="99">
          <cell r="K99">
            <v>3</v>
          </cell>
          <cell r="L99" t="str">
            <v>~</v>
          </cell>
          <cell r="M99" t="str">
            <v>2 / RCX1634</v>
          </cell>
          <cell r="N99" t="str">
            <v>3 / RCX1534</v>
          </cell>
        </row>
        <row r="99">
          <cell r="W99">
            <v>2154.26997245179</v>
          </cell>
          <cell r="X99">
            <v>2422.86345228463</v>
          </cell>
        </row>
        <row r="99">
          <cell r="AE99" t="str">
            <v>~</v>
          </cell>
          <cell r="AF99" t="str">
            <v>~</v>
          </cell>
        </row>
        <row r="100">
          <cell r="A100" t="str">
            <v>QC071</v>
          </cell>
          <cell r="B100" t="str">
            <v>CAE303C5N</v>
          </cell>
        </row>
        <row r="100">
          <cell r="D100" t="str">
            <v>MT64</v>
          </cell>
          <cell r="E100">
            <v>12286.8</v>
          </cell>
          <cell r="F100">
            <v>3.6</v>
          </cell>
          <cell r="G100">
            <v>11</v>
          </cell>
          <cell r="H100" t="str">
            <v>3x300</v>
          </cell>
          <cell r="I100">
            <v>230</v>
          </cell>
        </row>
        <row r="100">
          <cell r="K100">
            <v>3</v>
          </cell>
          <cell r="L100" t="str">
            <v>~</v>
          </cell>
          <cell r="M100" t="str">
            <v>3 / RCX2434</v>
          </cell>
          <cell r="N100" t="str">
            <v>4 / RCX2034</v>
          </cell>
        </row>
        <row r="100">
          <cell r="W100">
            <v>2818.18181818182</v>
          </cell>
          <cell r="X100">
            <v>3074.91972934091</v>
          </cell>
        </row>
        <row r="100">
          <cell r="AE100" t="str">
            <v>~</v>
          </cell>
          <cell r="AF100" t="str">
            <v>~</v>
          </cell>
        </row>
        <row r="101">
          <cell r="A101" t="str">
            <v>QC072</v>
          </cell>
          <cell r="B101" t="str">
            <v>CAE303C6N</v>
          </cell>
        </row>
        <row r="101">
          <cell r="D101" t="str">
            <v>MT80</v>
          </cell>
          <cell r="E101">
            <v>16723.7</v>
          </cell>
          <cell r="F101">
            <v>4.9</v>
          </cell>
          <cell r="G101">
            <v>10</v>
          </cell>
          <cell r="H101" t="str">
            <v>3x300</v>
          </cell>
          <cell r="I101">
            <v>230</v>
          </cell>
        </row>
        <row r="101">
          <cell r="K101">
            <v>4.5</v>
          </cell>
          <cell r="L101" t="str">
            <v>~</v>
          </cell>
          <cell r="M101" t="str">
            <v>4 / RCX3134</v>
          </cell>
          <cell r="N101" t="str">
            <v>5 / RCX3034</v>
          </cell>
        </row>
        <row r="101">
          <cell r="W101">
            <v>3119.8347107438</v>
          </cell>
          <cell r="X101">
            <v>3371.18596310715</v>
          </cell>
        </row>
        <row r="101">
          <cell r="AE101" t="str">
            <v>~</v>
          </cell>
          <cell r="AF101" t="str">
            <v>~</v>
          </cell>
        </row>
        <row r="102">
          <cell r="A102" t="str">
            <v>QC073</v>
          </cell>
          <cell r="B102" t="str">
            <v>CAE304C6N</v>
          </cell>
        </row>
        <row r="102">
          <cell r="D102" t="str">
            <v>MT100</v>
          </cell>
          <cell r="E102">
            <v>18771.5</v>
          </cell>
          <cell r="F102">
            <v>5.5</v>
          </cell>
          <cell r="G102">
            <v>10</v>
          </cell>
          <cell r="H102" t="str">
            <v>4x300</v>
          </cell>
          <cell r="I102">
            <v>230</v>
          </cell>
        </row>
        <row r="102">
          <cell r="M102" t="str">
            <v>5 / RCX4734</v>
          </cell>
          <cell r="N102" t="str">
            <v>6 / RCX3034</v>
          </cell>
        </row>
        <row r="102">
          <cell r="W102">
            <v>3617.07988980716</v>
          </cell>
          <cell r="X102">
            <v>3874.20377862497</v>
          </cell>
        </row>
        <row r="102">
          <cell r="AE102" t="str">
            <v>~</v>
          </cell>
          <cell r="AF102" t="str">
            <v>~</v>
          </cell>
        </row>
        <row r="104">
          <cell r="A104" t="str">
            <v>ITEM CODE</v>
          </cell>
          <cell r="B104" t="str">
            <v>SPEC</v>
          </cell>
        </row>
        <row r="104">
          <cell r="E104" t="str">
            <v>RM</v>
          </cell>
        </row>
        <row r="105">
          <cell r="A105" t="str">
            <v>QC074</v>
          </cell>
          <cell r="B105" t="str">
            <v>CL-LB-630(127)-301-401 DP HEATER</v>
          </cell>
        </row>
        <row r="105">
          <cell r="E105">
            <v>109.090909090909</v>
          </cell>
        </row>
        <row r="106">
          <cell r="A106" t="str">
            <v>QC075</v>
          </cell>
          <cell r="B106" t="str">
            <v>CL-LB-990(127)-302 DP HEATER</v>
          </cell>
        </row>
        <row r="106">
          <cell r="E106">
            <v>124.579124579125</v>
          </cell>
        </row>
        <row r="107">
          <cell r="A107" t="str">
            <v>QC076</v>
          </cell>
          <cell r="B107" t="str">
            <v>CL-LB-1170(127)-402 DP HEATER</v>
          </cell>
        </row>
        <row r="107">
          <cell r="E107">
            <v>147.907647907648</v>
          </cell>
        </row>
        <row r="108">
          <cell r="A108" t="str">
            <v>QC077</v>
          </cell>
          <cell r="B108" t="str">
            <v>CL-LB-1410(127)-303 DP HEATER</v>
          </cell>
        </row>
        <row r="108">
          <cell r="E108">
            <v>168.350168350168</v>
          </cell>
        </row>
        <row r="109">
          <cell r="A109" t="str">
            <v>QC078</v>
          </cell>
          <cell r="B109" t="str">
            <v>CL-LB-1710(127)-304-403 DP HEATER</v>
          </cell>
        </row>
        <row r="109">
          <cell r="E109">
            <v>191.919191919192</v>
          </cell>
        </row>
        <row r="110">
          <cell r="A110" t="str">
            <v>QC079</v>
          </cell>
          <cell r="B110" t="str">
            <v>CL-LB-2070(127)-404 DP HEATER</v>
          </cell>
        </row>
        <row r="110">
          <cell r="E110">
            <v>225.589225589226</v>
          </cell>
        </row>
        <row r="111">
          <cell r="A111" t="str">
            <v>QC080</v>
          </cell>
          <cell r="B111" t="str">
            <v>CL-LB-2730(127)-405 DP HEATER</v>
          </cell>
        </row>
        <row r="111">
          <cell r="E111">
            <v>289.56228956229</v>
          </cell>
        </row>
        <row r="112">
          <cell r="A112" t="str">
            <v>QC081</v>
          </cell>
          <cell r="B112" t="str">
            <v>CL-L-680(127)-301-401 COIL HEATER</v>
          </cell>
        </row>
        <row r="112">
          <cell r="E112">
            <v>101.010101010101</v>
          </cell>
        </row>
        <row r="113">
          <cell r="A113" t="str">
            <v>QC082</v>
          </cell>
          <cell r="B113" t="str">
            <v>CL-L-1065(127)-302 COIL HEATER</v>
          </cell>
        </row>
        <row r="113">
          <cell r="E113">
            <v>117.845117845118</v>
          </cell>
        </row>
        <row r="114">
          <cell r="A114" t="str">
            <v>QC083</v>
          </cell>
          <cell r="B114" t="str">
            <v>CL-L-1220(127)-402 COIL HEATER</v>
          </cell>
        </row>
        <row r="114">
          <cell r="E114">
            <v>131.313131313131</v>
          </cell>
        </row>
        <row r="115">
          <cell r="A115" t="str">
            <v>QC084</v>
          </cell>
          <cell r="B115" t="str">
            <v>CL-L-1460(127)-303 COIL HEATER</v>
          </cell>
        </row>
        <row r="115">
          <cell r="E115">
            <v>161.616161616162</v>
          </cell>
        </row>
        <row r="116">
          <cell r="A116" t="str">
            <v>QC085</v>
          </cell>
          <cell r="B116" t="str">
            <v>CL-L-1760(127)-304-403 COIL HEATER</v>
          </cell>
        </row>
        <row r="116">
          <cell r="E116">
            <v>185.185185185185</v>
          </cell>
        </row>
        <row r="117">
          <cell r="A117" t="str">
            <v>QC086</v>
          </cell>
          <cell r="B117" t="str">
            <v>CL-L-2120(127)-404 COIL HEATER</v>
          </cell>
        </row>
        <row r="117">
          <cell r="E117">
            <v>218.855218855219</v>
          </cell>
        </row>
        <row r="118">
          <cell r="A118" t="str">
            <v>QC087</v>
          </cell>
          <cell r="B118" t="str">
            <v>CL-L-2780(127)-405 COIL HEATER</v>
          </cell>
        </row>
        <row r="118">
          <cell r="E118">
            <v>282.828282828283</v>
          </cell>
        </row>
        <row r="119">
          <cell r="A119" t="str">
            <v>QC088</v>
          </cell>
          <cell r="B119" t="str">
            <v>NT-LB-1050(250)-501 DP HEATER</v>
          </cell>
        </row>
        <row r="119">
          <cell r="E119">
            <v>141.414141414141</v>
          </cell>
        </row>
        <row r="120">
          <cell r="A120" t="str">
            <v>QC089</v>
          </cell>
          <cell r="B120" t="str">
            <v>NT-LB-1770(250)-502 DP HEATER</v>
          </cell>
        </row>
        <row r="120">
          <cell r="E120">
            <v>234.343434343434</v>
          </cell>
        </row>
        <row r="121">
          <cell r="A121" t="str">
            <v>QC090</v>
          </cell>
          <cell r="B121" t="str">
            <v>NT-LB-2550(250)-503 DP HEATER (400v)</v>
          </cell>
        </row>
        <row r="121">
          <cell r="E121">
            <v>269.360269360269</v>
          </cell>
        </row>
        <row r="122">
          <cell r="A122" t="str">
            <v>QC091</v>
          </cell>
          <cell r="B122" t="str">
            <v>NT-LB-3150(250)-504 DP HEATER (400v)</v>
          </cell>
        </row>
        <row r="122">
          <cell r="E122">
            <v>323.232323232323</v>
          </cell>
        </row>
        <row r="123">
          <cell r="A123" t="str">
            <v>QC092</v>
          </cell>
          <cell r="B123" t="str">
            <v>NT-LB-2090(250)-632-802 DP HEATER (400v)</v>
          </cell>
        </row>
        <row r="123">
          <cell r="E123">
            <v>270.707070707071</v>
          </cell>
        </row>
        <row r="124">
          <cell r="A124" t="str">
            <v>QC094</v>
          </cell>
          <cell r="B124" t="str">
            <v>NT-L-1080(250)-501 COIL HEATER</v>
          </cell>
        </row>
        <row r="124">
          <cell r="E124">
            <v>133.333333333333</v>
          </cell>
        </row>
        <row r="125">
          <cell r="A125" t="str">
            <v>QC095</v>
          </cell>
          <cell r="B125" t="str">
            <v>NT-L-1800(250)-502 COIL HEATER</v>
          </cell>
        </row>
        <row r="125">
          <cell r="E125">
            <v>226.262626262626</v>
          </cell>
        </row>
        <row r="126">
          <cell r="A126" t="str">
            <v>QC096</v>
          </cell>
          <cell r="B126" t="str">
            <v>NT-L-2580(250)-503 COIL HEATER (400v)</v>
          </cell>
        </row>
        <row r="126">
          <cell r="E126">
            <v>262.626262626263</v>
          </cell>
        </row>
        <row r="127">
          <cell r="A127" t="str">
            <v>QC097</v>
          </cell>
          <cell r="B127" t="str">
            <v>NT-L-3180(250)-504 COIL HEATER (400v)</v>
          </cell>
        </row>
        <row r="127">
          <cell r="E127">
            <v>316.498316498317</v>
          </cell>
        </row>
        <row r="128">
          <cell r="A128" t="str">
            <v>QC098</v>
          </cell>
          <cell r="B128" t="str">
            <v>NT-L-2140(250)-632-802 COIL HEATER (400v)</v>
          </cell>
        </row>
        <row r="128">
          <cell r="E128">
            <v>262.626262626263</v>
          </cell>
        </row>
        <row r="129">
          <cell r="A129" t="str">
            <v>QC100</v>
          </cell>
          <cell r="B129" t="str">
            <v>CAE301-LB-630(86.6)0.5kw DP HEATER</v>
          </cell>
        </row>
        <row r="129">
          <cell r="E129">
            <v>109.090909090909</v>
          </cell>
        </row>
        <row r="130">
          <cell r="A130" t="str">
            <v>QC101</v>
          </cell>
          <cell r="B130" t="str">
            <v>CAE302-LB-1170(86.6)1kw DP HEATER</v>
          </cell>
        </row>
        <row r="130">
          <cell r="E130">
            <v>147.907647907648</v>
          </cell>
        </row>
        <row r="131">
          <cell r="A131" t="str">
            <v>QC102</v>
          </cell>
          <cell r="B131" t="str">
            <v>CAE303-LB-1710(86.6)1.5kw DP HEATER</v>
          </cell>
        </row>
        <row r="131">
          <cell r="E131">
            <v>191.919191919192</v>
          </cell>
        </row>
        <row r="132">
          <cell r="A132" t="str">
            <v>QC103</v>
          </cell>
          <cell r="B132" t="str">
            <v>CAE304-LB-2070(86.6)1.8kw DP HEATER</v>
          </cell>
        </row>
        <row r="132">
          <cell r="E132">
            <v>215.488215488216</v>
          </cell>
        </row>
        <row r="133">
          <cell r="A133" t="str">
            <v>QC104</v>
          </cell>
          <cell r="B133" t="str">
            <v>CAE301-L-680(100)0.5kw COIL HEATER</v>
          </cell>
        </row>
        <row r="133">
          <cell r="E133">
            <v>105.218855218855</v>
          </cell>
        </row>
        <row r="134">
          <cell r="A134" t="str">
            <v>QC105</v>
          </cell>
          <cell r="B134" t="str">
            <v>CAE302-L-1220(100)1kw COIL HEATER</v>
          </cell>
        </row>
        <row r="134">
          <cell r="E134">
            <v>140.692640692641</v>
          </cell>
        </row>
        <row r="135">
          <cell r="A135" t="str">
            <v>QC106</v>
          </cell>
          <cell r="B135" t="str">
            <v>CAE303-L-1760(100)1.5kw COIL HEATER</v>
          </cell>
        </row>
        <row r="135">
          <cell r="E135">
            <v>185.185185185185</v>
          </cell>
        </row>
        <row r="136">
          <cell r="A136" t="str">
            <v>QC107</v>
          </cell>
          <cell r="B136" t="str">
            <v>CAE304-L-2120(100)1.8kw COIL HEATER</v>
          </cell>
        </row>
        <row r="136">
          <cell r="E136">
            <v>208.754208754209</v>
          </cell>
        </row>
      </sheetData>
      <sheetData sheetId="4"/>
      <sheetData sheetId="5">
        <row r="8">
          <cell r="A8" t="str">
            <v>ITEM CODE</v>
          </cell>
          <cell r="B8" t="str">
            <v>MODEL</v>
          </cell>
        </row>
        <row r="8">
          <cell r="I8" t="str">
            <v>RM</v>
          </cell>
        </row>
        <row r="9">
          <cell r="A9" t="str">
            <v>SW001</v>
          </cell>
          <cell r="B9" t="str">
            <v>LC1N06</v>
          </cell>
        </row>
        <row r="9">
          <cell r="I9">
            <v>48.7634970393591</v>
          </cell>
        </row>
        <row r="10">
          <cell r="A10" t="str">
            <v>SW002</v>
          </cell>
          <cell r="B10" t="str">
            <v>LC1N09</v>
          </cell>
        </row>
        <row r="10">
          <cell r="I10">
            <v>60.162756087521</v>
          </cell>
        </row>
        <row r="11">
          <cell r="A11" t="str">
            <v>SW003</v>
          </cell>
          <cell r="B11" t="str">
            <v>LC1N12</v>
          </cell>
        </row>
        <row r="11">
          <cell r="I11">
            <v>65.2290934422596</v>
          </cell>
        </row>
        <row r="12">
          <cell r="A12" t="str">
            <v>SW004</v>
          </cell>
          <cell r="B12" t="str">
            <v>LC1N18</v>
          </cell>
        </row>
        <row r="12">
          <cell r="I12">
            <v>81.0613976758177</v>
          </cell>
        </row>
        <row r="13">
          <cell r="A13" t="str">
            <v>SW005</v>
          </cell>
          <cell r="B13" t="str">
            <v>LC1N25</v>
          </cell>
        </row>
        <row r="13">
          <cell r="I13">
            <v>92.4606567239796</v>
          </cell>
        </row>
        <row r="14">
          <cell r="A14" t="str">
            <v>SW006</v>
          </cell>
          <cell r="B14" t="str">
            <v>LC1N32</v>
          </cell>
        </row>
        <row r="14">
          <cell r="I14">
            <v>117.792343497673</v>
          </cell>
        </row>
        <row r="15">
          <cell r="A15" t="str">
            <v>SW007</v>
          </cell>
          <cell r="B15" t="str">
            <v>LC1N38</v>
          </cell>
        </row>
        <row r="15">
          <cell r="I15">
            <v>178.588391754536</v>
          </cell>
        </row>
        <row r="16">
          <cell r="A16" t="str">
            <v>SW008</v>
          </cell>
          <cell r="B16" t="str">
            <v>LC1E40</v>
          </cell>
        </row>
        <row r="16">
          <cell r="I16">
            <v>217.85250625376</v>
          </cell>
        </row>
        <row r="17">
          <cell r="A17" t="str">
            <v>SW009</v>
          </cell>
          <cell r="B17" t="str">
            <v>LC1N50</v>
          </cell>
        </row>
        <row r="17">
          <cell r="I17">
            <v>276.115385833254</v>
          </cell>
        </row>
        <row r="18">
          <cell r="A18" t="str">
            <v>SW010</v>
          </cell>
          <cell r="B18" t="str">
            <v>LC1N65</v>
          </cell>
        </row>
        <row r="18">
          <cell r="I18">
            <v>350.843861815649</v>
          </cell>
        </row>
        <row r="19">
          <cell r="A19" t="str">
            <v>SW010.1</v>
          </cell>
          <cell r="B19" t="str">
            <v>LC1N80</v>
          </cell>
        </row>
        <row r="19">
          <cell r="I19">
            <v>436.971596846205</v>
          </cell>
        </row>
        <row r="20">
          <cell r="A20" t="str">
            <v>SW010.2</v>
          </cell>
          <cell r="B20" t="str">
            <v>LC1N95</v>
          </cell>
        </row>
        <row r="20">
          <cell r="I20">
            <v>596.561223520471</v>
          </cell>
        </row>
        <row r="21">
          <cell r="A21" t="str">
            <v>SW010.3</v>
          </cell>
          <cell r="B21" t="str">
            <v>LC1N120</v>
          </cell>
        </row>
        <row r="21">
          <cell r="I21">
            <v>861.277350305563</v>
          </cell>
        </row>
        <row r="22">
          <cell r="A22" t="str">
            <v>SW011</v>
          </cell>
          <cell r="B22" t="str">
            <v>LRE05 (0.6-1)</v>
          </cell>
        </row>
        <row r="22">
          <cell r="I22">
            <v>48.7634970393591</v>
          </cell>
        </row>
        <row r="23">
          <cell r="A23" t="str">
            <v>SW012</v>
          </cell>
          <cell r="B23" t="str">
            <v>LRE06 1-1.6</v>
          </cell>
        </row>
        <row r="23">
          <cell r="I23">
            <v>48.7634970393591</v>
          </cell>
        </row>
        <row r="24">
          <cell r="A24" t="str">
            <v>SW013</v>
          </cell>
          <cell r="B24" t="str">
            <v>LRE07 1.6-2.5</v>
          </cell>
        </row>
        <row r="24">
          <cell r="I24">
            <v>48.7634970393591</v>
          </cell>
        </row>
        <row r="25">
          <cell r="A25" t="str">
            <v>SW014</v>
          </cell>
          <cell r="B25" t="str">
            <v>LRE08 2.5-4</v>
          </cell>
        </row>
        <row r="25">
          <cell r="I25">
            <v>48.7634970393591</v>
          </cell>
        </row>
        <row r="26">
          <cell r="A26" t="str">
            <v>SW015</v>
          </cell>
          <cell r="B26" t="str">
            <v>LRE10 4-6</v>
          </cell>
        </row>
        <row r="26">
          <cell r="I26">
            <v>48.7634970393591</v>
          </cell>
        </row>
        <row r="27">
          <cell r="A27" t="str">
            <v>SW016</v>
          </cell>
          <cell r="B27" t="str">
            <v>LRE12 5.5-8</v>
          </cell>
        </row>
        <row r="27">
          <cell r="I27">
            <v>48.7634970393591</v>
          </cell>
        </row>
        <row r="28">
          <cell r="A28" t="str">
            <v>SW017</v>
          </cell>
          <cell r="B28" t="str">
            <v>LRE14 7-10</v>
          </cell>
        </row>
        <row r="28">
          <cell r="I28">
            <v>48.7634970393591</v>
          </cell>
        </row>
        <row r="29">
          <cell r="A29" t="str">
            <v>SW018</v>
          </cell>
          <cell r="B29" t="str">
            <v>LRE16 9-13</v>
          </cell>
        </row>
        <row r="29">
          <cell r="I29">
            <v>48.7634970393591</v>
          </cell>
        </row>
        <row r="30">
          <cell r="A30" t="str">
            <v>SW019</v>
          </cell>
          <cell r="B30" t="str">
            <v>LRE21 12-18</v>
          </cell>
        </row>
        <row r="30">
          <cell r="I30">
            <v>56.9962952408093</v>
          </cell>
        </row>
        <row r="31">
          <cell r="A31" t="str">
            <v>SW020</v>
          </cell>
          <cell r="B31" t="str">
            <v>LRE22 16-24</v>
          </cell>
        </row>
        <row r="31">
          <cell r="I31">
            <v>62.6959247648903</v>
          </cell>
        </row>
        <row r="32">
          <cell r="A32" t="str">
            <v>SW021</v>
          </cell>
          <cell r="B32" t="str">
            <v>LRE32 23-32</v>
          </cell>
        </row>
        <row r="32">
          <cell r="I32">
            <v>69.0288464583135</v>
          </cell>
        </row>
        <row r="33">
          <cell r="A33" t="str">
            <v>SW022</v>
          </cell>
          <cell r="B33" t="str">
            <v>LRE35 30-38</v>
          </cell>
        </row>
        <row r="33">
          <cell r="I33">
            <v>69.0288464583135</v>
          </cell>
        </row>
        <row r="34">
          <cell r="A34" t="str">
            <v>SW022.1</v>
          </cell>
          <cell r="B34" t="str">
            <v>LRE37-50</v>
          </cell>
        </row>
        <row r="34">
          <cell r="I34">
            <v>138.057692916627</v>
          </cell>
        </row>
        <row r="35">
          <cell r="A35" t="str">
            <v>SW022.2</v>
          </cell>
          <cell r="B35" t="str">
            <v>LRE48-65</v>
          </cell>
        </row>
        <row r="35">
          <cell r="I35">
            <v>164.655964029005</v>
          </cell>
        </row>
        <row r="36">
          <cell r="A36" t="str">
            <v>SW022.3</v>
          </cell>
          <cell r="B36" t="str">
            <v>LRE55-70</v>
          </cell>
        </row>
        <row r="36">
          <cell r="I36">
            <v>169.722301383743</v>
          </cell>
        </row>
        <row r="37">
          <cell r="A37" t="str">
            <v>SW023</v>
          </cell>
          <cell r="B37" t="str">
            <v>LC1D09</v>
          </cell>
        </row>
        <row r="37">
          <cell r="I37">
            <v>48.7634970393591</v>
          </cell>
        </row>
        <row r="38">
          <cell r="A38" t="str">
            <v>SW024</v>
          </cell>
          <cell r="B38" t="str">
            <v>LC1D12</v>
          </cell>
        </row>
        <row r="38">
          <cell r="I38">
            <v>53.4076396145362</v>
          </cell>
        </row>
        <row r="39">
          <cell r="A39" t="str">
            <v>SW025</v>
          </cell>
          <cell r="B39" t="str">
            <v>LC1D18</v>
          </cell>
        </row>
        <row r="39">
          <cell r="I39">
            <v>69.6621386276559</v>
          </cell>
        </row>
        <row r="40">
          <cell r="A40" t="str">
            <v>SW026</v>
          </cell>
          <cell r="B40" t="str">
            <v>LC1D25</v>
          </cell>
        </row>
        <row r="40">
          <cell r="I40">
            <v>78.95042377801</v>
          </cell>
        </row>
        <row r="41">
          <cell r="A41" t="str">
            <v>SW027</v>
          </cell>
          <cell r="B41" t="str">
            <v>LC1D32</v>
          </cell>
        </row>
        <row r="41">
          <cell r="I41">
            <v>110.298386160455</v>
          </cell>
        </row>
        <row r="42">
          <cell r="A42" t="str">
            <v>SW028</v>
          </cell>
          <cell r="B42" t="str">
            <v>LC1D38</v>
          </cell>
        </row>
        <row r="42">
          <cell r="I42">
            <v>125.391849529781</v>
          </cell>
        </row>
        <row r="43">
          <cell r="A43" t="str">
            <v>SW029</v>
          </cell>
          <cell r="B43" t="str">
            <v>LC1D40</v>
          </cell>
        </row>
        <row r="43">
          <cell r="I43">
            <v>150.934633693254</v>
          </cell>
        </row>
        <row r="44">
          <cell r="A44" t="str">
            <v>SW029.1</v>
          </cell>
          <cell r="B44" t="str">
            <v>LC1D50</v>
          </cell>
        </row>
        <row r="44">
          <cell r="I44">
            <v>203.181237663996</v>
          </cell>
        </row>
        <row r="45">
          <cell r="A45" t="str">
            <v>SW029.2</v>
          </cell>
          <cell r="B45" t="str">
            <v>LC1D65</v>
          </cell>
        </row>
        <row r="45">
          <cell r="I45">
            <v>255.427841634738</v>
          </cell>
        </row>
        <row r="46">
          <cell r="A46" t="str">
            <v>SW030</v>
          </cell>
          <cell r="B46" t="str">
            <v>LRD06 1-1.6</v>
          </cell>
        </row>
        <row r="46">
          <cell r="I46">
            <v>68.5011029838616</v>
          </cell>
        </row>
        <row r="47">
          <cell r="A47" t="str">
            <v>SW031</v>
          </cell>
          <cell r="B47" t="str">
            <v>LRD07 1.6-2.5</v>
          </cell>
        </row>
        <row r="47">
          <cell r="I47">
            <v>69.6621386276559</v>
          </cell>
        </row>
        <row r="48">
          <cell r="A48" t="str">
            <v>SW032</v>
          </cell>
          <cell r="B48" t="str">
            <v>LRD08 2.5-4</v>
          </cell>
        </row>
        <row r="48">
          <cell r="I48">
            <v>69.6621386276559</v>
          </cell>
        </row>
        <row r="49">
          <cell r="A49" t="str">
            <v>SW033</v>
          </cell>
          <cell r="B49" t="str">
            <v>LRD10  4-6</v>
          </cell>
        </row>
        <row r="49">
          <cell r="I49">
            <v>69.6621386276559</v>
          </cell>
        </row>
        <row r="50">
          <cell r="A50" t="str">
            <v>SW034</v>
          </cell>
          <cell r="B50" t="str">
            <v>LRD12 5.5-8</v>
          </cell>
        </row>
        <row r="50">
          <cell r="I50">
            <v>69.6621386276559</v>
          </cell>
        </row>
        <row r="51">
          <cell r="A51" t="str">
            <v>SW035</v>
          </cell>
          <cell r="B51" t="str">
            <v>LRD14 7-10</v>
          </cell>
        </row>
        <row r="51">
          <cell r="I51">
            <v>69.6621386276559</v>
          </cell>
        </row>
        <row r="52">
          <cell r="A52" t="str">
            <v>SW036</v>
          </cell>
          <cell r="B52" t="str">
            <v>LRD16 9-13</v>
          </cell>
        </row>
        <row r="52">
          <cell r="I52">
            <v>69.6621386276559</v>
          </cell>
        </row>
        <row r="53">
          <cell r="A53" t="str">
            <v>SW036.1</v>
          </cell>
          <cell r="B53" t="str">
            <v>LRD18</v>
          </cell>
        </row>
        <row r="53">
          <cell r="I53">
            <v>75.4673168466272</v>
          </cell>
        </row>
        <row r="54">
          <cell r="A54" t="str">
            <v>SW037</v>
          </cell>
          <cell r="B54" t="str">
            <v>LRD21 12-18</v>
          </cell>
        </row>
        <row r="54">
          <cell r="I54">
            <v>75.4673168466272</v>
          </cell>
        </row>
        <row r="55">
          <cell r="A55" t="str">
            <v>SW038</v>
          </cell>
          <cell r="B55" t="str">
            <v>LRD22 16-24</v>
          </cell>
        </row>
        <row r="55">
          <cell r="I55">
            <v>75.4673168466272</v>
          </cell>
        </row>
        <row r="56">
          <cell r="A56" t="str">
            <v>SW039</v>
          </cell>
          <cell r="B56" t="str">
            <v>LRD32 23-32</v>
          </cell>
        </row>
        <row r="56">
          <cell r="I56">
            <v>81.2724950655985</v>
          </cell>
        </row>
        <row r="57">
          <cell r="A57" t="str">
            <v>SW040</v>
          </cell>
          <cell r="B57" t="str">
            <v>LRD35 30-38</v>
          </cell>
        </row>
        <row r="57">
          <cell r="I57">
            <v>81.2724950655985</v>
          </cell>
        </row>
        <row r="58">
          <cell r="A58" t="str">
            <v>SW041</v>
          </cell>
          <cell r="B58" t="str">
            <v>LRD340</v>
          </cell>
        </row>
        <row r="58">
          <cell r="I58">
            <v>133.51909903634</v>
          </cell>
        </row>
        <row r="59">
          <cell r="A59" t="str">
            <v>SW041.1</v>
          </cell>
          <cell r="B59" t="str">
            <v>LRD350</v>
          </cell>
        </row>
        <row r="59">
          <cell r="I59">
            <v>133.51909903634</v>
          </cell>
        </row>
        <row r="60">
          <cell r="A60" t="str">
            <v>SW041.2</v>
          </cell>
          <cell r="B60" t="str">
            <v>LRD365</v>
          </cell>
        </row>
        <row r="60">
          <cell r="I60">
            <v>156.739811912226</v>
          </cell>
        </row>
        <row r="61">
          <cell r="A61" t="str">
            <v>SW041.3</v>
          </cell>
          <cell r="B61" t="str">
            <v>SC-0</v>
          </cell>
        </row>
        <row r="61">
          <cell r="I61">
            <v>83.5945663531871</v>
          </cell>
        </row>
        <row r="62">
          <cell r="A62" t="str">
            <v>SW041.4</v>
          </cell>
          <cell r="B62" t="str">
            <v>SC-4-0</v>
          </cell>
        </row>
        <row r="62">
          <cell r="I62">
            <v>98.6880297225125</v>
          </cell>
        </row>
        <row r="63">
          <cell r="A63" t="str">
            <v>SW041.5</v>
          </cell>
          <cell r="B63" t="str">
            <v>SC-4-1</v>
          </cell>
        </row>
        <row r="63">
          <cell r="I63">
            <v>138.163241611517</v>
          </cell>
        </row>
        <row r="64">
          <cell r="A64" t="str">
            <v>SW041.6</v>
          </cell>
          <cell r="B64" t="str">
            <v>SC-N1</v>
          </cell>
        </row>
        <row r="64">
          <cell r="I64">
            <v>210.147451526762</v>
          </cell>
        </row>
        <row r="65">
          <cell r="A65" t="str">
            <v>SW041.7</v>
          </cell>
          <cell r="B65" t="str">
            <v>SC-N2</v>
          </cell>
        </row>
        <row r="65">
          <cell r="I65">
            <v>287.936839660978</v>
          </cell>
        </row>
        <row r="66">
          <cell r="A66" t="str">
            <v>SW041.8</v>
          </cell>
          <cell r="B66" t="str">
            <v>SC-N2S</v>
          </cell>
        </row>
        <row r="66">
          <cell r="I66">
            <v>348.310693138279</v>
          </cell>
        </row>
        <row r="67">
          <cell r="A67" t="str">
            <v>SW041.9</v>
          </cell>
          <cell r="B67" t="str">
            <v>SC-N4</v>
          </cell>
        </row>
        <row r="67">
          <cell r="I67">
            <v>629.281318936491</v>
          </cell>
        </row>
        <row r="68">
          <cell r="A68" t="str">
            <v>SW041.10</v>
          </cell>
          <cell r="B68" t="str">
            <v>SC-N5</v>
          </cell>
        </row>
        <row r="69">
          <cell r="A69" t="str">
            <v>SW041.11</v>
          </cell>
          <cell r="B69" t="str">
            <v>SC-N6</v>
          </cell>
        </row>
        <row r="70">
          <cell r="A70" t="str">
            <v>SW041.12</v>
          </cell>
          <cell r="B70" t="str">
            <v>SC-N7</v>
          </cell>
        </row>
        <row r="71">
          <cell r="A71" t="str">
            <v>SW041.13</v>
          </cell>
          <cell r="B71" t="str">
            <v>SC-N8</v>
          </cell>
        </row>
        <row r="71">
          <cell r="I71">
            <v>1602.22918843609</v>
          </cell>
        </row>
        <row r="72">
          <cell r="A72" t="str">
            <v>SW041.14</v>
          </cell>
          <cell r="B72" t="str">
            <v>SC-N10</v>
          </cell>
        </row>
        <row r="72">
          <cell r="I72">
            <v>2072.44862417276</v>
          </cell>
        </row>
        <row r="73">
          <cell r="A73" t="str">
            <v>SW041.15</v>
          </cell>
          <cell r="B73" t="str">
            <v>SC-N11</v>
          </cell>
        </row>
        <row r="73">
          <cell r="I73">
            <v>3250.89980262394</v>
          </cell>
        </row>
        <row r="74">
          <cell r="A74" t="str">
            <v>SW041.16</v>
          </cell>
          <cell r="B74" t="str">
            <v>TR-0N/3</v>
          </cell>
        </row>
        <row r="74">
          <cell r="I74">
            <v>76.6283524904214</v>
          </cell>
        </row>
        <row r="75">
          <cell r="A75" t="str">
            <v>SW041.17</v>
          </cell>
          <cell r="B75" t="str">
            <v>TR-5-1N/3</v>
          </cell>
        </row>
        <row r="75">
          <cell r="I75">
            <v>83.5945663531871</v>
          </cell>
        </row>
        <row r="76">
          <cell r="A76" t="str">
            <v>SW041.18</v>
          </cell>
          <cell r="B76" t="str">
            <v>TR-N2/3</v>
          </cell>
        </row>
        <row r="76">
          <cell r="I76">
            <v>98.6880297225125</v>
          </cell>
        </row>
        <row r="77">
          <cell r="A77" t="str">
            <v>SW041.19</v>
          </cell>
          <cell r="B77" t="str">
            <v>TR-N3/3</v>
          </cell>
        </row>
        <row r="77">
          <cell r="I77">
            <v>133.51909903634</v>
          </cell>
        </row>
        <row r="78">
          <cell r="A78" t="str">
            <v>SW041.20</v>
          </cell>
          <cell r="B78" t="str">
            <v>TR-N5/3</v>
          </cell>
        </row>
        <row r="78">
          <cell r="I78">
            <v>255.427841634738</v>
          </cell>
        </row>
        <row r="79">
          <cell r="A79" t="str">
            <v>SW041.21</v>
          </cell>
          <cell r="B79" t="str">
            <v>TR-N12/3</v>
          </cell>
        </row>
        <row r="79">
          <cell r="I79">
            <v>1025</v>
          </cell>
        </row>
        <row r="80">
          <cell r="B80" t="str">
            <v>SB70G2.2 </v>
          </cell>
        </row>
        <row r="80">
          <cell r="I80">
            <v>987.248046071575</v>
          </cell>
        </row>
        <row r="81">
          <cell r="B81" t="str">
            <v>SB70G4 </v>
          </cell>
        </row>
        <row r="81">
          <cell r="I81">
            <v>1036.61044837515</v>
          </cell>
        </row>
        <row r="82">
          <cell r="B82" t="str">
            <v>SB70G5.5 </v>
          </cell>
        </row>
        <row r="82">
          <cell r="I82">
            <v>1579.59687371452</v>
          </cell>
        </row>
        <row r="83">
          <cell r="A83" t="str">
            <v>SW042</v>
          </cell>
          <cell r="B83" t="str">
            <v>SB70G7.5 </v>
          </cell>
        </row>
        <row r="83">
          <cell r="I83">
            <v>1974.49609214315</v>
          </cell>
        </row>
        <row r="84">
          <cell r="A84" t="str">
            <v>SW043</v>
          </cell>
          <cell r="B84" t="str">
            <v>SB70G11  </v>
          </cell>
        </row>
        <row r="84">
          <cell r="I84">
            <v>2193.88454682572</v>
          </cell>
        </row>
        <row r="85">
          <cell r="A85" t="str">
            <v>SW044</v>
          </cell>
          <cell r="B85" t="str">
            <v>SB70G15 </v>
          </cell>
        </row>
        <row r="85">
          <cell r="I85">
            <v>2961.74413821473</v>
          </cell>
        </row>
        <row r="86">
          <cell r="A86" t="str">
            <v>SW045</v>
          </cell>
          <cell r="B86" t="str">
            <v>SB70G18.5 </v>
          </cell>
        </row>
        <row r="86">
          <cell r="I86">
            <v>3400.52104757987</v>
          </cell>
        </row>
        <row r="87">
          <cell r="A87" t="str">
            <v>SW046</v>
          </cell>
          <cell r="B87" t="str">
            <v>SB70G22 </v>
          </cell>
        </row>
        <row r="87">
          <cell r="I87">
            <v>3729.60372960373</v>
          </cell>
        </row>
        <row r="88">
          <cell r="A88" t="str">
            <v>SW047</v>
          </cell>
          <cell r="B88" t="str">
            <v>SB70G30</v>
          </cell>
        </row>
        <row r="88">
          <cell r="I88">
            <v>3839.29795694502</v>
          </cell>
        </row>
        <row r="89">
          <cell r="A89" t="str">
            <v>SW048</v>
          </cell>
          <cell r="B89" t="str">
            <v>SB70G37 </v>
          </cell>
        </row>
        <row r="89">
          <cell r="I89">
            <v>5210.47579871109</v>
          </cell>
        </row>
        <row r="90">
          <cell r="A90" t="str">
            <v>SW049</v>
          </cell>
          <cell r="B90" t="str">
            <v>SB70G45 </v>
          </cell>
        </row>
        <row r="90">
          <cell r="I90">
            <v>6362.2651857946</v>
          </cell>
        </row>
        <row r="91">
          <cell r="A91" t="str">
            <v>SW049.1</v>
          </cell>
          <cell r="B91" t="str">
            <v>SB70G55</v>
          </cell>
        </row>
        <row r="91">
          <cell r="I91">
            <v>7678.59591389003</v>
          </cell>
        </row>
        <row r="92">
          <cell r="A92" t="str">
            <v>SW049.2</v>
          </cell>
          <cell r="B92" t="str">
            <v>SB70G75</v>
          </cell>
        </row>
        <row r="92">
          <cell r="I92">
            <v>10219.8455139632</v>
          </cell>
        </row>
        <row r="93">
          <cell r="A93" t="str">
            <v>SW049.3</v>
          </cell>
          <cell r="B93" t="str">
            <v>SB70G90</v>
          </cell>
        </row>
        <row r="93">
          <cell r="I93">
            <v>12834.2245989305</v>
          </cell>
        </row>
        <row r="94">
          <cell r="A94" t="str">
            <v>SW049.4</v>
          </cell>
          <cell r="B94" t="str">
            <v>SB70G110</v>
          </cell>
        </row>
        <row r="94">
          <cell r="I94">
            <v>0</v>
          </cell>
        </row>
        <row r="95">
          <cell r="A95" t="str">
            <v>SW049.5</v>
          </cell>
          <cell r="B95" t="str">
            <v>SB70G132</v>
          </cell>
        </row>
        <row r="95">
          <cell r="I95">
            <v>19013.6660724896</v>
          </cell>
        </row>
        <row r="96">
          <cell r="A96" t="str">
            <v>SW049.6</v>
          </cell>
          <cell r="B96" t="str">
            <v>SB70G160</v>
          </cell>
        </row>
        <row r="97">
          <cell r="A97" t="str">
            <v>SW049.7</v>
          </cell>
          <cell r="B97" t="str">
            <v>SB70G200</v>
          </cell>
        </row>
        <row r="98">
          <cell r="B98" t="str">
            <v>GMC-40-11 (OFFER)</v>
          </cell>
        </row>
        <row r="98">
          <cell r="I98">
            <v>92.7777777777778</v>
          </cell>
        </row>
        <row r="99">
          <cell r="B99" t="str">
            <v>GMC-50-11 (OFFER)</v>
          </cell>
        </row>
        <row r="99">
          <cell r="I99">
            <v>131.111111111111</v>
          </cell>
        </row>
        <row r="100">
          <cell r="A100" t="str">
            <v>SW050</v>
          </cell>
          <cell r="B100" t="str">
            <v>LANN11N (1open ,1close)</v>
          </cell>
        </row>
        <row r="100">
          <cell r="I100">
            <v>12.7323656735421</v>
          </cell>
        </row>
        <row r="101">
          <cell r="A101" t="str">
            <v>SW051</v>
          </cell>
          <cell r="B101" t="str">
            <v>LANN22N (2open ,2close)</v>
          </cell>
        </row>
        <row r="101">
          <cell r="I101">
            <v>23.767082590612</v>
          </cell>
        </row>
        <row r="102">
          <cell r="A102" t="str">
            <v>SW051.1</v>
          </cell>
          <cell r="B102" t="str">
            <v>SZ-A11 fuji auxillary contact</v>
          </cell>
        </row>
        <row r="102">
          <cell r="I102">
            <v>23.767082590612</v>
          </cell>
        </row>
        <row r="103">
          <cell r="A103" t="str">
            <v>SW051.2</v>
          </cell>
          <cell r="B103" t="str">
            <v>NXC-0.9M/4 220V Small contactor chnt</v>
          </cell>
        </row>
        <row r="103">
          <cell r="I103">
            <v>33.2739156268568</v>
          </cell>
        </row>
        <row r="104">
          <cell r="A104" t="str">
            <v>SW052</v>
          </cell>
          <cell r="B104" t="str">
            <v>ABB RELAY MY4NJ (24VDC)</v>
          </cell>
        </row>
        <row r="104">
          <cell r="I104">
            <v>33.6700336700337</v>
          </cell>
        </row>
        <row r="105">
          <cell r="A105" t="str">
            <v>SW052.1</v>
          </cell>
          <cell r="B105" t="str">
            <v>ABB RELAY MY4NJ (230VAC)</v>
          </cell>
        </row>
        <row r="105">
          <cell r="I105">
            <v>39.2817059483726</v>
          </cell>
        </row>
        <row r="106">
          <cell r="A106" t="str">
            <v>SW053</v>
          </cell>
          <cell r="B106" t="str">
            <v>CKC AH3-3(1S) C/W base</v>
          </cell>
        </row>
        <row r="106">
          <cell r="I106">
            <v>29.708853238265</v>
          </cell>
        </row>
        <row r="107">
          <cell r="A107" t="str">
            <v>SW054</v>
          </cell>
          <cell r="B107" t="str">
            <v>CKC AH3-1(6m) C/W base</v>
          </cell>
        </row>
        <row r="107">
          <cell r="I107">
            <v>29.708853238265</v>
          </cell>
        </row>
        <row r="108">
          <cell r="A108" t="str">
            <v>SW055</v>
          </cell>
          <cell r="B108" t="str">
            <v>CKC AH3-1(6S) C/W base</v>
          </cell>
        </row>
        <row r="108">
          <cell r="I108">
            <v>39.2156862745098</v>
          </cell>
        </row>
        <row r="109">
          <cell r="A109" t="str">
            <v>SW056</v>
          </cell>
          <cell r="B109" t="str">
            <v>MIKRO MX100 3PH RELAY  c/w omron base</v>
          </cell>
        </row>
        <row r="109">
          <cell r="I109">
            <v>108.333333333333</v>
          </cell>
        </row>
        <row r="110">
          <cell r="A110" t="str">
            <v>SW056.1</v>
          </cell>
          <cell r="B110" t="str">
            <v>K8DS-PH1 OMRON 3PH RELAY</v>
          </cell>
        </row>
        <row r="110">
          <cell r="I110">
            <v>84.1750841750842</v>
          </cell>
        </row>
        <row r="111">
          <cell r="A111" t="str">
            <v>SW057</v>
          </cell>
          <cell r="B111" t="str">
            <v>SM602 (3ph protection relay)</v>
          </cell>
        </row>
        <row r="111">
          <cell r="I111">
            <v>72.9517396184063</v>
          </cell>
        </row>
        <row r="112">
          <cell r="A112" t="str">
            <v>SW058</v>
          </cell>
          <cell r="B112" t="str">
            <v>SM602A (3ph protection relay with alarm)</v>
          </cell>
        </row>
        <row r="112">
          <cell r="I112">
            <v>78.5634118967452</v>
          </cell>
        </row>
        <row r="113">
          <cell r="A113" t="str">
            <v>SW059</v>
          </cell>
          <cell r="B113" t="str">
            <v>HAGER TIMER (24H)C/W BASE</v>
          </cell>
        </row>
        <row r="113">
          <cell r="I113">
            <v>158.333333333333</v>
          </cell>
        </row>
        <row r="114">
          <cell r="A114" t="str">
            <v>SW061</v>
          </cell>
          <cell r="B114" t="str">
            <v>PILOT LAMP GREEN (22mm)</v>
          </cell>
        </row>
        <row r="114">
          <cell r="I114">
            <v>2.73321449792038</v>
          </cell>
        </row>
        <row r="115">
          <cell r="A115" t="str">
            <v>SW062</v>
          </cell>
          <cell r="B115" t="str">
            <v>PILOT LAMP RED (22mm)</v>
          </cell>
        </row>
        <row r="115">
          <cell r="I115">
            <v>2.73321449792038</v>
          </cell>
        </row>
        <row r="116">
          <cell r="A116" t="str">
            <v>SW063</v>
          </cell>
          <cell r="B116" t="str">
            <v>PILOT LAMP BLUE (22mm)</v>
          </cell>
        </row>
        <row r="116">
          <cell r="I116">
            <v>3.5650623885918</v>
          </cell>
        </row>
        <row r="117">
          <cell r="A117" t="str">
            <v>SW064</v>
          </cell>
          <cell r="B117" t="str">
            <v>PILOT LAMP ORANGE (22mm)</v>
          </cell>
        </row>
        <row r="117">
          <cell r="I117">
            <v>2.73321449792038</v>
          </cell>
        </row>
        <row r="118">
          <cell r="A118" t="str">
            <v>SW065</v>
          </cell>
          <cell r="B118" t="str">
            <v>PLASTIC MARKING</v>
          </cell>
        </row>
        <row r="118">
          <cell r="I118">
            <v>0.23767082590612</v>
          </cell>
        </row>
        <row r="119">
          <cell r="A119" t="str">
            <v>SW066</v>
          </cell>
          <cell r="B119" t="str">
            <v>TERMINAL BLOCK (4PIN) (15AMP)</v>
          </cell>
        </row>
        <row r="119">
          <cell r="I119">
            <v>2.31729055258467</v>
          </cell>
        </row>
        <row r="120">
          <cell r="A120" t="str">
            <v>SW067</v>
          </cell>
          <cell r="B120" t="str">
            <v>TERMINAL BLOCK (6PIN) (15AMP)</v>
          </cell>
        </row>
        <row r="120">
          <cell r="I120">
            <v>3.11942959001782</v>
          </cell>
        </row>
        <row r="121">
          <cell r="A121" t="str">
            <v>SW068</v>
          </cell>
          <cell r="B121" t="str">
            <v>TERMINAL BLOCK (8PIN) (15AMP)</v>
          </cell>
        </row>
        <row r="121">
          <cell r="I121">
            <v>4.09982174688057</v>
          </cell>
        </row>
        <row r="122">
          <cell r="A122" t="str">
            <v>SW069</v>
          </cell>
          <cell r="B122" t="str">
            <v>TERMINAL BLOCK (8PIN) (25AMP)</v>
          </cell>
        </row>
        <row r="122">
          <cell r="I122">
            <v>5.88235294117647</v>
          </cell>
        </row>
        <row r="123">
          <cell r="A123" t="str">
            <v>SW069.1</v>
          </cell>
          <cell r="B123" t="str">
            <v>TERMINAL BLOCK (10PIN) (25AMP)</v>
          </cell>
        </row>
        <row r="123">
          <cell r="I123">
            <v>4.99108734402852</v>
          </cell>
        </row>
        <row r="124">
          <cell r="A124" t="str">
            <v>SW070</v>
          </cell>
          <cell r="B124" t="str">
            <v>PG11 Nylon cable gland (3-7mm)</v>
          </cell>
        </row>
        <row r="124">
          <cell r="I124">
            <v>0.380273321449792</v>
          </cell>
        </row>
        <row r="125">
          <cell r="A125" t="str">
            <v>SW071</v>
          </cell>
          <cell r="B125" t="str">
            <v>PG11 Nylon cable gland (5-10)</v>
          </cell>
        </row>
        <row r="125">
          <cell r="I125">
            <v>0.380273321449792</v>
          </cell>
        </row>
        <row r="126">
          <cell r="A126" t="str">
            <v>SW072</v>
          </cell>
          <cell r="B126" t="str">
            <v>PG13.5 Nylon cable gland (5-9mm)</v>
          </cell>
        </row>
        <row r="126">
          <cell r="I126">
            <v>0.41592394533571</v>
          </cell>
        </row>
        <row r="127">
          <cell r="A127" t="str">
            <v>SW073</v>
          </cell>
          <cell r="B127" t="str">
            <v>PG13.5 Nylon cable gland (6-11mm)</v>
          </cell>
        </row>
        <row r="127">
          <cell r="I127">
            <v>0.41592394533571</v>
          </cell>
        </row>
        <row r="128">
          <cell r="A128" t="str">
            <v>SW073.1</v>
          </cell>
          <cell r="B128" t="str">
            <v>PG16 Nylon cable gland (6-11mm)</v>
          </cell>
        </row>
        <row r="129">
          <cell r="A129" t="str">
            <v>SW074</v>
          </cell>
          <cell r="B129" t="str">
            <v>WRAPING BAND (8mm)</v>
          </cell>
        </row>
        <row r="129">
          <cell r="I129">
            <v>7.1301247771836</v>
          </cell>
        </row>
        <row r="130">
          <cell r="A130" t="str">
            <v>SW075</v>
          </cell>
          <cell r="B130" t="str">
            <v>TERMINAL CLIP 1.5mm (1000pcs per packet) 1008</v>
          </cell>
        </row>
        <row r="130">
          <cell r="I130">
            <v>30.8972073677956</v>
          </cell>
        </row>
        <row r="131">
          <cell r="A131" t="str">
            <v>SW076</v>
          </cell>
          <cell r="B131" t="str">
            <v>TERMINAL CLIP 2.5mm (1000pcs per packet) 1008</v>
          </cell>
        </row>
        <row r="131">
          <cell r="I131">
            <v>33.2739156268568</v>
          </cell>
        </row>
        <row r="132">
          <cell r="A132" t="str">
            <v>SW077</v>
          </cell>
          <cell r="B132" t="str">
            <v>TERMINAL CLIP 1.0mm (1000pcs per packet) 1008</v>
          </cell>
        </row>
        <row r="132">
          <cell r="I132">
            <v>28.5204991087344</v>
          </cell>
        </row>
        <row r="133">
          <cell r="A133" t="str">
            <v>SW078</v>
          </cell>
          <cell r="B133" t="str">
            <v>HT4-395 (4MM TERMINAL CLIP)(1000pcs per packet)</v>
          </cell>
        </row>
        <row r="133">
          <cell r="I133">
            <v>66.5478312537136</v>
          </cell>
        </row>
        <row r="134">
          <cell r="A134" t="str">
            <v>SW079</v>
          </cell>
          <cell r="B134" t="str">
            <v>ISOLATOR  ON/OFF 20AMP</v>
          </cell>
        </row>
        <row r="134">
          <cell r="I134">
            <v>35.650623885918</v>
          </cell>
        </row>
        <row r="135">
          <cell r="A135" t="str">
            <v>SW080</v>
          </cell>
          <cell r="B135" t="str">
            <v>ISOLATOR  ON/OFF 32AMP</v>
          </cell>
        </row>
        <row r="135">
          <cell r="I135">
            <v>53.475935828877</v>
          </cell>
        </row>
        <row r="136">
          <cell r="A136" t="str">
            <v>SW081</v>
          </cell>
          <cell r="B136" t="str">
            <v>ON/OFF BUTTON 2 STEP CHNT</v>
          </cell>
        </row>
        <row r="136">
          <cell r="I136">
            <v>5.58526440879382</v>
          </cell>
        </row>
        <row r="137">
          <cell r="A137" t="str">
            <v>SW082</v>
          </cell>
          <cell r="B137" t="str">
            <v>ON/OFF BUTTON SALZER 16A</v>
          </cell>
        </row>
        <row r="137">
          <cell r="I137">
            <v>18.9935828877005</v>
          </cell>
        </row>
        <row r="138">
          <cell r="A138" t="str">
            <v>SW083</v>
          </cell>
          <cell r="B138" t="str">
            <v>SAF1-A002 (3 gang 1 way 10a)</v>
          </cell>
        </row>
        <row r="138">
          <cell r="I138">
            <v>16.1960784313725</v>
          </cell>
        </row>
        <row r="139">
          <cell r="A139" t="str">
            <v>SW084</v>
          </cell>
          <cell r="B139" t="str">
            <v>SAF1-A002 (2 gang 1 way 10a)</v>
          </cell>
        </row>
        <row r="139">
          <cell r="I139">
            <v>14.9813725490196</v>
          </cell>
        </row>
        <row r="140">
          <cell r="A140" t="str">
            <v>SW085</v>
          </cell>
          <cell r="B140" t="str">
            <v>SAF1-A002 (1 gang 2 way 10a)</v>
          </cell>
        </row>
        <row r="140">
          <cell r="I140">
            <v>12.4709803921569</v>
          </cell>
        </row>
        <row r="141">
          <cell r="A141" t="str">
            <v>SW086</v>
          </cell>
          <cell r="B141" t="str">
            <v>SAD1-3 3P 60A Switch socket</v>
          </cell>
        </row>
        <row r="141">
          <cell r="I141">
            <v>34.0117647058824</v>
          </cell>
        </row>
        <row r="142">
          <cell r="A142" t="str">
            <v>SW087</v>
          </cell>
          <cell r="B142" t="str">
            <v>UKW-335 3P 32A isolation switch</v>
          </cell>
        </row>
        <row r="142">
          <cell r="I142">
            <v>34.0117647058824</v>
          </cell>
        </row>
        <row r="143">
          <cell r="A143" t="str">
            <v>SW088</v>
          </cell>
          <cell r="B143" t="str">
            <v>SAF2-C001 (1gang 1 socket 13a)</v>
          </cell>
        </row>
        <row r="143">
          <cell r="I143">
            <v>36.4411764705882</v>
          </cell>
        </row>
        <row r="144">
          <cell r="A144" t="str">
            <v>SW089</v>
          </cell>
          <cell r="B144" t="str">
            <v>SAF2-C002 (2gang 2 socket 13a)</v>
          </cell>
        </row>
        <row r="144">
          <cell r="I144">
            <v>48.5882352941177</v>
          </cell>
        </row>
        <row r="145">
          <cell r="A145" t="str">
            <v>SW090</v>
          </cell>
          <cell r="B145" t="str">
            <v>SA-C002 Water proof box</v>
          </cell>
        </row>
        <row r="145">
          <cell r="I145">
            <v>36.4411764705882</v>
          </cell>
        </row>
        <row r="146">
          <cell r="A146" t="str">
            <v>SW090.1</v>
          </cell>
          <cell r="B146" t="str">
            <v>WIRING BOX SALZER 2HP-3HP</v>
          </cell>
        </row>
        <row r="146">
          <cell r="I146">
            <v>125.894533571004</v>
          </cell>
        </row>
        <row r="147">
          <cell r="A147" t="str">
            <v>SW090.2</v>
          </cell>
          <cell r="B147" t="str">
            <v>WIRING BOX SALZER 3.5HP-6HP</v>
          </cell>
        </row>
        <row r="147">
          <cell r="I147">
            <v>125.894533571004</v>
          </cell>
        </row>
        <row r="148">
          <cell r="A148" t="str">
            <v>SW090.3</v>
          </cell>
          <cell r="B148" t="str">
            <v>CHNT MCCB 80A 3POLE</v>
          </cell>
        </row>
        <row r="148">
          <cell r="I148">
            <v>115.090296908479</v>
          </cell>
        </row>
        <row r="149">
          <cell r="A149" t="str">
            <v>SW090.4</v>
          </cell>
          <cell r="B149" t="str">
            <v>CHNT MCCB 100A 3POLE</v>
          </cell>
        </row>
        <row r="149">
          <cell r="I149">
            <v>115.090296908479</v>
          </cell>
        </row>
        <row r="150">
          <cell r="A150" t="str">
            <v>SW090.5</v>
          </cell>
          <cell r="B150" t="str">
            <v>CHNT MCCB 160A 3POLE</v>
          </cell>
        </row>
        <row r="150">
          <cell r="I150">
            <v>170.186715641261</v>
          </cell>
        </row>
        <row r="151">
          <cell r="A151" t="str">
            <v>SW090.6</v>
          </cell>
          <cell r="B151" t="str">
            <v>CHNT MCCB 200A 3POLE</v>
          </cell>
        </row>
        <row r="151">
          <cell r="I151">
            <v>183.654729109275</v>
          </cell>
        </row>
        <row r="152">
          <cell r="A152" t="str">
            <v>SW090.7</v>
          </cell>
          <cell r="B152" t="str">
            <v>CHNT MCCB 250A 3POLE</v>
          </cell>
        </row>
        <row r="152">
          <cell r="I152">
            <v>183.654729109275</v>
          </cell>
        </row>
        <row r="154">
          <cell r="A154" t="str">
            <v>SW090.8</v>
          </cell>
          <cell r="B154" t="str">
            <v>CHNT MCCB 160A 4POLE cw protector</v>
          </cell>
        </row>
        <row r="154">
          <cell r="I154">
            <v>386.899295990205</v>
          </cell>
        </row>
        <row r="155">
          <cell r="A155" t="str">
            <v>SW090.9</v>
          </cell>
          <cell r="B155" t="str">
            <v>CHNT MCCB 200A 4POLE cw protector</v>
          </cell>
        </row>
        <row r="155">
          <cell r="I155">
            <v>420.875420875421</v>
          </cell>
        </row>
        <row r="156">
          <cell r="A156" t="str">
            <v>SW090.10</v>
          </cell>
          <cell r="B156" t="str">
            <v>CHNT MCCB 250A 4POLE cw protector</v>
          </cell>
        </row>
        <row r="156">
          <cell r="I156">
            <v>420.875420875421</v>
          </cell>
        </row>
        <row r="157">
          <cell r="A157" t="str">
            <v>SW090.11</v>
          </cell>
          <cell r="B157" t="str">
            <v>CHNT MCCB 315A 4POLE cw protector</v>
          </cell>
        </row>
        <row r="157">
          <cell r="I157">
            <v>971.839608203245</v>
          </cell>
        </row>
        <row r="158">
          <cell r="A158" t="str">
            <v>SW090.12</v>
          </cell>
          <cell r="B158" t="str">
            <v>CHNT MCCB 315A 4POLE cw protector</v>
          </cell>
        </row>
        <row r="158">
          <cell r="I158" t="str">
            <v>~</v>
          </cell>
        </row>
        <row r="159">
          <cell r="A159" t="str">
            <v>SW090.13</v>
          </cell>
          <cell r="B159" t="str">
            <v>TERASAKI MCCB 100A 3POLE 25KA</v>
          </cell>
        </row>
        <row r="159">
          <cell r="I159">
            <v>295.666666666667</v>
          </cell>
        </row>
        <row r="160">
          <cell r="A160" t="str">
            <v>SW090.14</v>
          </cell>
          <cell r="B160" t="str">
            <v>TERASAKI MCCB 160A 3POLE 25KA</v>
          </cell>
        </row>
        <row r="160">
          <cell r="I160">
            <v>533.333333333333</v>
          </cell>
        </row>
        <row r="161">
          <cell r="A161" t="str">
            <v>SW090.15</v>
          </cell>
          <cell r="B161" t="str">
            <v>TERASAKI MCCB 200A 3POLE 25KA</v>
          </cell>
        </row>
        <row r="161">
          <cell r="I161">
            <v>533.333333333333</v>
          </cell>
        </row>
        <row r="162">
          <cell r="A162" t="str">
            <v>SW090.16</v>
          </cell>
          <cell r="B162" t="str">
            <v>TERASAKI MCCB 250A 3POLE 25KA</v>
          </cell>
        </row>
        <row r="162">
          <cell r="I162">
            <v>566.666666666667</v>
          </cell>
        </row>
        <row r="163">
          <cell r="A163" t="str">
            <v>SW090.17</v>
          </cell>
          <cell r="B163" t="str">
            <v>TERASAKI MCCB 300A 3POLE 36KA</v>
          </cell>
        </row>
        <row r="163">
          <cell r="I163">
            <v>1202.33333333333</v>
          </cell>
        </row>
        <row r="164">
          <cell r="A164" t="str">
            <v>SW090.18</v>
          </cell>
          <cell r="B164" t="str">
            <v>TERASAKI MCCB 400A 3POLE 36KA</v>
          </cell>
        </row>
        <row r="164">
          <cell r="I164">
            <v>1202.33333333333</v>
          </cell>
        </row>
        <row r="165">
          <cell r="A165" t="str">
            <v>SW091</v>
          </cell>
          <cell r="B165" t="str">
            <v>SCNEIDER MCB 1P -16A (6KA)</v>
          </cell>
        </row>
        <row r="165">
          <cell r="I165">
            <v>13</v>
          </cell>
        </row>
        <row r="166">
          <cell r="A166" t="str">
            <v>SW092</v>
          </cell>
          <cell r="B166" t="str">
            <v>SCNEIDER MCB 1P -32A (6KA)</v>
          </cell>
        </row>
        <row r="166">
          <cell r="I166">
            <v>13</v>
          </cell>
        </row>
        <row r="167">
          <cell r="A167" t="str">
            <v>SW093</v>
          </cell>
          <cell r="B167" t="str">
            <v>SCNEIDER MCB 3P -32A (6KA)</v>
          </cell>
        </row>
        <row r="167">
          <cell r="I167">
            <v>69.6666666666667</v>
          </cell>
        </row>
        <row r="168">
          <cell r="A168" t="str">
            <v>SW094</v>
          </cell>
          <cell r="B168" t="str">
            <v>SCNEIDER MCB 3P -40A (6KA)</v>
          </cell>
        </row>
        <row r="168">
          <cell r="I168">
            <v>76.6666666666667</v>
          </cell>
        </row>
        <row r="169">
          <cell r="A169" t="str">
            <v>SW095</v>
          </cell>
          <cell r="B169" t="str">
            <v>SCNEIDER MCB 3P -63A (6KA)</v>
          </cell>
        </row>
        <row r="169">
          <cell r="I169">
            <v>130</v>
          </cell>
        </row>
        <row r="170">
          <cell r="A170" t="str">
            <v>SW096</v>
          </cell>
          <cell r="B170" t="str">
            <v>ELCB 40AMP 2POLE Maxguard</v>
          </cell>
        </row>
        <row r="170">
          <cell r="I170">
            <v>65</v>
          </cell>
        </row>
        <row r="171">
          <cell r="A171" t="str">
            <v>SW097</v>
          </cell>
          <cell r="B171" t="str">
            <v>SCNEIDER ELCB 4P -40A (300mA)</v>
          </cell>
        </row>
        <row r="171">
          <cell r="I171">
            <v>138.333333333333</v>
          </cell>
        </row>
        <row r="172">
          <cell r="A172" t="str">
            <v>SW098</v>
          </cell>
          <cell r="B172" t="str">
            <v>SCNEIDER ELCB 4P -63A (300mA)</v>
          </cell>
        </row>
        <row r="172">
          <cell r="I172">
            <v>170</v>
          </cell>
        </row>
        <row r="173">
          <cell r="A173" t="str">
            <v>SW099</v>
          </cell>
          <cell r="B173" t="str">
            <v>SCNEIDER ELCB 4P -100A (300mA)</v>
          </cell>
        </row>
        <row r="173">
          <cell r="I173">
            <v>366.666666666667</v>
          </cell>
        </row>
        <row r="174">
          <cell r="A174" t="str">
            <v>SW099.1</v>
          </cell>
          <cell r="B174" t="str">
            <v>SCNEIDER MCCB 4P -200A (50KA)</v>
          </cell>
        </row>
        <row r="174">
          <cell r="I174" t="str">
            <v>~</v>
          </cell>
        </row>
        <row r="175">
          <cell r="A175" t="str">
            <v>SW099.2</v>
          </cell>
          <cell r="B175" t="str">
            <v>SCNEIDER NSX&amp;CVS SHT AC220-240V</v>
          </cell>
        </row>
        <row r="175">
          <cell r="I175" t="str">
            <v>~</v>
          </cell>
        </row>
        <row r="176">
          <cell r="A176" t="str">
            <v>SW114</v>
          </cell>
          <cell r="B176" t="str">
            <v>3 PHASE MCB BAR 63AMP</v>
          </cell>
        </row>
        <row r="176">
          <cell r="I176">
            <v>71.301247771836</v>
          </cell>
        </row>
        <row r="177">
          <cell r="A177" t="str">
            <v>SW115</v>
          </cell>
          <cell r="B177" t="str">
            <v>3 PHASE MCB BAR 100AMP</v>
          </cell>
        </row>
        <row r="177">
          <cell r="I177">
            <v>98.3957219251337</v>
          </cell>
        </row>
        <row r="178">
          <cell r="B178" t="str">
            <v>10HP AUTO TRAN</v>
          </cell>
        </row>
        <row r="178">
          <cell r="I178" t="str">
            <v>~</v>
          </cell>
        </row>
        <row r="179">
          <cell r="B179" t="str">
            <v>ABB SOFT STARTER PSR-12  5.5KW</v>
          </cell>
        </row>
        <row r="179">
          <cell r="I179" t="str">
            <v>~</v>
          </cell>
        </row>
        <row r="180">
          <cell r="B180" t="str">
            <v>ABB SOFT STARTER PSR-16  7.5KW</v>
          </cell>
        </row>
        <row r="180">
          <cell r="I180" t="str">
            <v>~</v>
          </cell>
        </row>
        <row r="181">
          <cell r="B181" t="str">
            <v>ABB SOFT STARTER PSR-25  11KW</v>
          </cell>
        </row>
        <row r="181">
          <cell r="I181" t="str">
            <v>~</v>
          </cell>
        </row>
        <row r="182">
          <cell r="A182" t="str">
            <v>SW115.1</v>
          </cell>
          <cell r="B182" t="str">
            <v>PLASTIC TERMINAL BOX  (SMALL) BLACK</v>
          </cell>
        </row>
        <row r="182">
          <cell r="I182">
            <v>19.0796857463524</v>
          </cell>
        </row>
        <row r="183">
          <cell r="A183" t="str">
            <v>SW115.2</v>
          </cell>
          <cell r="B183" t="str">
            <v>TERMINAL BOX WHITE (150mm x 110mm x 70mm) 180mm x 200mm</v>
          </cell>
        </row>
        <row r="183">
          <cell r="I183">
            <v>10.1010101010101</v>
          </cell>
        </row>
        <row r="184">
          <cell r="A184" t="str">
            <v>SW116</v>
          </cell>
          <cell r="B184" t="str">
            <v>CONTROL PANEL TRUNKING (20mm x 20mm x 2m)</v>
          </cell>
        </row>
        <row r="184">
          <cell r="I184">
            <v>6.56565656565657</v>
          </cell>
        </row>
        <row r="185">
          <cell r="A185" t="str">
            <v>SW117</v>
          </cell>
          <cell r="B185" t="str">
            <v>CONTROL PANEL TRUNKING (35mm x 35mm x 2m)</v>
          </cell>
        </row>
        <row r="185">
          <cell r="I185">
            <v>9.34343434343434</v>
          </cell>
        </row>
        <row r="186">
          <cell r="A186" t="str">
            <v>SW118</v>
          </cell>
          <cell r="B186" t="str">
            <v>CONTROL PANEL TRUNKING (45mm x 32mm x 2m)</v>
          </cell>
        </row>
        <row r="186">
          <cell r="I186">
            <v>11.6161616161616</v>
          </cell>
        </row>
        <row r="187">
          <cell r="A187" t="str">
            <v>SW118.1</v>
          </cell>
          <cell r="B187" t="str">
            <v>TERMINAL CLIP RVL2.5-3.5 (1000PCS)</v>
          </cell>
        </row>
        <row r="187">
          <cell r="I187">
            <v>114.081996434938</v>
          </cell>
        </row>
        <row r="188">
          <cell r="A188" t="str">
            <v>SW118.2</v>
          </cell>
          <cell r="B188" t="str">
            <v>TERMINAL CLIP RVL2-3.5 (1000PCS)</v>
          </cell>
        </row>
        <row r="188">
          <cell r="I188">
            <v>114.081996434938</v>
          </cell>
        </row>
        <row r="189">
          <cell r="A189" t="str">
            <v>SW118.3</v>
          </cell>
          <cell r="B189" t="str">
            <v>TERMINAL CLIP SV2-4 (1000PCS)</v>
          </cell>
        </row>
        <row r="189">
          <cell r="I189">
            <v>47.534165181224</v>
          </cell>
        </row>
        <row r="190">
          <cell r="A190" t="str">
            <v>SW118.4</v>
          </cell>
          <cell r="B190" t="str">
            <v>TERMINAL CLIP SV3.5-4 (1000PCS)</v>
          </cell>
        </row>
        <row r="190">
          <cell r="I190">
            <v>88.4135472370767</v>
          </cell>
        </row>
        <row r="191">
          <cell r="A191" t="str">
            <v>SW118.5</v>
          </cell>
          <cell r="B191" t="str">
            <v>TERMINAL CLIP SVS5.5-3.5 (1000PCS)</v>
          </cell>
        </row>
        <row r="191">
          <cell r="I191">
            <v>112.893642305407</v>
          </cell>
        </row>
        <row r="192">
          <cell r="A192" t="str">
            <v>SW119</v>
          </cell>
          <cell r="B192" t="str">
            <v>ALUMINIUM CUTTER RAIL</v>
          </cell>
        </row>
        <row r="192">
          <cell r="I192">
            <v>356.50623885918</v>
          </cell>
        </row>
        <row r="193">
          <cell r="A193" t="str">
            <v>SW120</v>
          </cell>
          <cell r="B193" t="str">
            <v>GI CUTTER RAIL</v>
          </cell>
        </row>
        <row r="193">
          <cell r="I193">
            <v>308.972073677956</v>
          </cell>
        </row>
        <row r="194">
          <cell r="A194" t="str">
            <v>SW121</v>
          </cell>
          <cell r="B194" t="str">
            <v>CONTACTOR ALUMINIUM RAIL (1M)</v>
          </cell>
        </row>
        <row r="194">
          <cell r="I194">
            <v>7.1301247771836</v>
          </cell>
        </row>
        <row r="195">
          <cell r="A195" t="str">
            <v>SW122</v>
          </cell>
          <cell r="B195" t="str">
            <v>CONTACTOR GI RAIL (1M)</v>
          </cell>
        </row>
        <row r="195">
          <cell r="I195">
            <v>3.52991452991453</v>
          </cell>
        </row>
        <row r="196">
          <cell r="A196" t="str">
            <v>SW122.1</v>
          </cell>
          <cell r="B196" t="str">
            <v>NEUTRAL COPPER  BRASS 10HOLE</v>
          </cell>
        </row>
        <row r="196">
          <cell r="I196">
            <v>5.49019607843137</v>
          </cell>
        </row>
        <row r="197">
          <cell r="A197" t="str">
            <v>SW123</v>
          </cell>
          <cell r="B197" t="str">
            <v>NEUTRAL COPPER  BRASS 7HOLE</v>
          </cell>
        </row>
        <row r="197">
          <cell r="I197">
            <v>4.42067736185383</v>
          </cell>
        </row>
        <row r="198">
          <cell r="B198" t="str">
            <v>TERMINAL BLOCK (10PIN) (25AMP)</v>
          </cell>
        </row>
        <row r="198">
          <cell r="I198">
            <v>5.941770647653</v>
          </cell>
        </row>
        <row r="199">
          <cell r="B199" t="str">
            <v>TERMINAL BLOCK (12 PIN) (25 AMP)</v>
          </cell>
        </row>
        <row r="199">
          <cell r="I199">
            <v>8.3184789067142</v>
          </cell>
        </row>
        <row r="200">
          <cell r="B200" t="str">
            <v>TERMINAL RAIL</v>
          </cell>
        </row>
        <row r="200">
          <cell r="I200">
            <v>2.9708853238265</v>
          </cell>
        </row>
        <row r="201">
          <cell r="B201" t="str">
            <v>ON/OFF BUTTON 3 STEP</v>
          </cell>
        </row>
        <row r="201">
          <cell r="I201">
            <v>6.5359477124183</v>
          </cell>
        </row>
        <row r="202">
          <cell r="B202" t="str">
            <v>ON/OFF PUSH BUTTON  GREEN,RED,YELLOW</v>
          </cell>
        </row>
        <row r="202">
          <cell r="I202">
            <v>5.3475935828877</v>
          </cell>
        </row>
        <row r="203">
          <cell r="B203" t="str">
            <v>I H S -1.5mm connector block (10pcs)</v>
          </cell>
        </row>
        <row r="203">
          <cell r="I203">
            <v>8.3184789067142</v>
          </cell>
        </row>
        <row r="204">
          <cell r="B204" t="str">
            <v>I H S -2.5mm connector block (10pcs)</v>
          </cell>
        </row>
        <row r="204">
          <cell r="I204">
            <v>10.6951871657754</v>
          </cell>
        </row>
        <row r="205">
          <cell r="B205" t="str">
            <v>I H S -4.0mm connector block (10pcs)</v>
          </cell>
        </row>
        <row r="205">
          <cell r="I205">
            <v>11.883541295306</v>
          </cell>
        </row>
        <row r="206">
          <cell r="A206" t="str">
            <v>SW123.1</v>
          </cell>
          <cell r="B206" t="str">
            <v>0.75mm wire (red)</v>
          </cell>
        </row>
        <row r="206">
          <cell r="I206">
            <v>82.8571428571429</v>
          </cell>
        </row>
        <row r="207">
          <cell r="A207" t="str">
            <v>SW123.2</v>
          </cell>
          <cell r="B207" t="str">
            <v>0.75mm wire (yellow)</v>
          </cell>
        </row>
        <row r="207">
          <cell r="I207">
            <v>82.8571428571429</v>
          </cell>
        </row>
        <row r="208">
          <cell r="A208" t="str">
            <v>SW123.3</v>
          </cell>
          <cell r="B208" t="str">
            <v>0.75mm wire (blue)</v>
          </cell>
        </row>
        <row r="208">
          <cell r="I208">
            <v>82.8571428571429</v>
          </cell>
        </row>
        <row r="209">
          <cell r="A209" t="str">
            <v>SW123.4</v>
          </cell>
          <cell r="B209" t="str">
            <v>0.75mm wire (black)</v>
          </cell>
        </row>
        <row r="209">
          <cell r="I209">
            <v>82.8571428571429</v>
          </cell>
        </row>
        <row r="210">
          <cell r="A210" t="str">
            <v>SW123.5</v>
          </cell>
          <cell r="B210" t="str">
            <v>0.75mm wire (grey)</v>
          </cell>
        </row>
        <row r="210">
          <cell r="I210">
            <v>82.8571428571429</v>
          </cell>
        </row>
        <row r="211">
          <cell r="A211" t="str">
            <v>SW123.6</v>
          </cell>
          <cell r="B211" t="str">
            <v>0.75mm wire (white)</v>
          </cell>
        </row>
        <row r="211">
          <cell r="I211">
            <v>82.8571428571429</v>
          </cell>
        </row>
        <row r="212">
          <cell r="A212" t="str">
            <v>SW123.7</v>
          </cell>
          <cell r="B212" t="str">
            <v>0.75mm wire (brown)</v>
          </cell>
        </row>
        <row r="212">
          <cell r="I212">
            <v>82.8571428571429</v>
          </cell>
        </row>
        <row r="213">
          <cell r="A213" t="str">
            <v>SW123.8</v>
          </cell>
          <cell r="B213" t="str">
            <v>1.5mm wire (blue)</v>
          </cell>
          <cell r="C213">
            <v>2.1</v>
          </cell>
        </row>
        <row r="213">
          <cell r="I213">
            <v>145</v>
          </cell>
        </row>
        <row r="214">
          <cell r="A214" t="str">
            <v>SW123.9</v>
          </cell>
          <cell r="B214" t="str">
            <v>1.5mm wire (black)</v>
          </cell>
          <cell r="C214">
            <v>2.1</v>
          </cell>
        </row>
        <row r="214">
          <cell r="I214">
            <v>145</v>
          </cell>
        </row>
        <row r="215">
          <cell r="A215" t="str">
            <v>SW123.10</v>
          </cell>
          <cell r="B215" t="str">
            <v>1.5mm wire (yellow)</v>
          </cell>
          <cell r="C215">
            <v>2.1</v>
          </cell>
        </row>
        <row r="215">
          <cell r="I215">
            <v>145</v>
          </cell>
        </row>
        <row r="216">
          <cell r="A216" t="str">
            <v>SW123.11</v>
          </cell>
          <cell r="B216" t="str">
            <v>1.5mm wire (red)</v>
          </cell>
          <cell r="C216">
            <v>2.1</v>
          </cell>
        </row>
        <row r="216">
          <cell r="I216">
            <v>145</v>
          </cell>
        </row>
        <row r="217">
          <cell r="A217" t="str">
            <v>SW123.12</v>
          </cell>
          <cell r="B217" t="str">
            <v>1.5mm wire (green)</v>
          </cell>
          <cell r="C217">
            <v>2.1</v>
          </cell>
        </row>
        <row r="217">
          <cell r="I217">
            <v>145</v>
          </cell>
        </row>
        <row r="218">
          <cell r="A218" t="str">
            <v>SW123.13</v>
          </cell>
          <cell r="B218" t="str">
            <v>2.5mm wire (blue)</v>
          </cell>
          <cell r="C218">
            <v>3.2</v>
          </cell>
          <cell r="D218" t="str">
            <v>1-5 dol</v>
          </cell>
        </row>
        <row r="218">
          <cell r="I218">
            <v>231.428571428571</v>
          </cell>
        </row>
        <row r="219">
          <cell r="A219" t="str">
            <v>SW123.14</v>
          </cell>
          <cell r="B219" t="str">
            <v>2.5mm wire (black)</v>
          </cell>
          <cell r="C219">
            <v>3.2</v>
          </cell>
        </row>
        <row r="219">
          <cell r="I219">
            <v>231.428571428571</v>
          </cell>
        </row>
        <row r="220">
          <cell r="A220" t="str">
            <v>SW123.15</v>
          </cell>
          <cell r="B220" t="str">
            <v>2.5mm wire (yellow)</v>
          </cell>
          <cell r="C220">
            <v>3.2</v>
          </cell>
        </row>
        <row r="220">
          <cell r="I220">
            <v>231.428571428571</v>
          </cell>
        </row>
        <row r="221">
          <cell r="A221" t="str">
            <v>SW123.16</v>
          </cell>
          <cell r="B221" t="str">
            <v>2.5mm wire (red)</v>
          </cell>
          <cell r="C221">
            <v>3.2</v>
          </cell>
        </row>
        <row r="221">
          <cell r="I221">
            <v>231.428571428571</v>
          </cell>
        </row>
        <row r="222">
          <cell r="A222" t="str">
            <v>SW123.17</v>
          </cell>
          <cell r="B222" t="str">
            <v>2.5mm wire (green)</v>
          </cell>
          <cell r="C222">
            <v>3.2</v>
          </cell>
        </row>
        <row r="222">
          <cell r="I222">
            <v>231.428571428571</v>
          </cell>
        </row>
        <row r="223">
          <cell r="A223" t="str">
            <v>SW123.18</v>
          </cell>
          <cell r="B223" t="str">
            <v>4mm wire (blue)</v>
          </cell>
          <cell r="C223">
            <v>4.9</v>
          </cell>
          <cell r="D223" t="str">
            <v>6-8 dol,8-14 pw (4nes14y)</v>
          </cell>
        </row>
        <row r="223">
          <cell r="I223">
            <v>362.857142857143</v>
          </cell>
        </row>
        <row r="224">
          <cell r="A224" t="str">
            <v>SW123.19</v>
          </cell>
          <cell r="B224" t="str">
            <v>4mm wire (black)</v>
          </cell>
          <cell r="C224">
            <v>4.9</v>
          </cell>
        </row>
        <row r="224">
          <cell r="I224">
            <v>362.857142857143</v>
          </cell>
        </row>
        <row r="225">
          <cell r="A225" t="str">
            <v>SW123.20</v>
          </cell>
          <cell r="B225" t="str">
            <v>4mm wire (yellow)</v>
          </cell>
          <cell r="C225">
            <v>4.9</v>
          </cell>
        </row>
        <row r="225">
          <cell r="I225">
            <v>362.857142857143</v>
          </cell>
        </row>
        <row r="226">
          <cell r="A226" t="str">
            <v>SW123.21</v>
          </cell>
          <cell r="B226" t="str">
            <v>4mm wire (red)</v>
          </cell>
          <cell r="C226">
            <v>4.9</v>
          </cell>
        </row>
        <row r="226">
          <cell r="I226">
            <v>362.857142857143</v>
          </cell>
        </row>
        <row r="227">
          <cell r="A227" t="str">
            <v>SW123.22</v>
          </cell>
          <cell r="B227" t="str">
            <v>4mm wire (green)</v>
          </cell>
          <cell r="C227">
            <v>4.9</v>
          </cell>
        </row>
        <row r="227">
          <cell r="I227">
            <v>362.857142857143</v>
          </cell>
        </row>
        <row r="228">
          <cell r="A228" t="str">
            <v>SW123.23</v>
          </cell>
          <cell r="B228" t="str">
            <v>6mm wire (blue)</v>
          </cell>
          <cell r="C228">
            <v>6.9</v>
          </cell>
          <cell r="D228" t="str">
            <v>10-13 dol,18-20 pw(4ge23y)</v>
          </cell>
        </row>
        <row r="228">
          <cell r="I228">
            <v>537.142857142857</v>
          </cell>
        </row>
        <row r="229">
          <cell r="A229" t="str">
            <v>SW123.24</v>
          </cell>
          <cell r="B229" t="str">
            <v>6mm wire (black)</v>
          </cell>
        </row>
        <row r="229">
          <cell r="I229">
            <v>537.142857142857</v>
          </cell>
        </row>
        <row r="230">
          <cell r="A230" t="str">
            <v>SW123.25</v>
          </cell>
          <cell r="B230" t="str">
            <v>6mm wire (yellow)</v>
          </cell>
        </row>
        <row r="230">
          <cell r="I230">
            <v>537.142857142857</v>
          </cell>
        </row>
        <row r="231">
          <cell r="A231" t="str">
            <v>SW123.26</v>
          </cell>
          <cell r="B231" t="str">
            <v>6mm wire (red)</v>
          </cell>
        </row>
        <row r="231">
          <cell r="I231">
            <v>537.142857142857</v>
          </cell>
        </row>
        <row r="232">
          <cell r="A232" t="str">
            <v>SW123.27</v>
          </cell>
          <cell r="B232" t="str">
            <v>10mm wire (black)</v>
          </cell>
        </row>
        <row r="232">
          <cell r="D232" t="str">
            <v>15-20 dol, 25-34 pw (6ge34y)</v>
          </cell>
        </row>
        <row r="232">
          <cell r="I232">
            <v>905.714285714286</v>
          </cell>
        </row>
        <row r="233">
          <cell r="A233" t="str">
            <v>SW123.28</v>
          </cell>
          <cell r="B233" t="str">
            <v>16mm wire (black)</v>
          </cell>
        </row>
        <row r="233">
          <cell r="D233" t="str">
            <v>23-30 dol,35-50 pw(6fe50y)</v>
          </cell>
        </row>
        <row r="233">
          <cell r="I233">
            <v>1451.42857142857</v>
          </cell>
        </row>
        <row r="234">
          <cell r="A234" t="str">
            <v>SW123.29</v>
          </cell>
          <cell r="B234" t="str">
            <v>25mm wire (black)</v>
          </cell>
        </row>
        <row r="234">
          <cell r="D234" t="str">
            <v>40 dol</v>
          </cell>
        </row>
        <row r="234">
          <cell r="I234">
            <v>2267.14285714286</v>
          </cell>
        </row>
        <row r="235">
          <cell r="A235" t="str">
            <v>SW123.30</v>
          </cell>
          <cell r="B235" t="str">
            <v>3core wire 1mm (black)</v>
          </cell>
        </row>
        <row r="235">
          <cell r="I235">
            <v>404.285714285714</v>
          </cell>
        </row>
        <row r="236">
          <cell r="A236" t="str">
            <v>SW123.31</v>
          </cell>
          <cell r="B236" t="str">
            <v>4core wire 1mm (black)</v>
          </cell>
        </row>
        <row r="236">
          <cell r="I236">
            <v>514.285714285714</v>
          </cell>
        </row>
        <row r="237">
          <cell r="A237" t="str">
            <v>SW123.32</v>
          </cell>
          <cell r="B237" t="str">
            <v>5core wire 1mm (black)</v>
          </cell>
        </row>
        <row r="237">
          <cell r="I237">
            <v>350</v>
          </cell>
        </row>
        <row r="238">
          <cell r="A238" t="str">
            <v>SW123.33</v>
          </cell>
          <cell r="B238" t="str">
            <v>3core wire 1.5mm(grey)</v>
          </cell>
        </row>
        <row r="238">
          <cell r="I238">
            <v>0</v>
          </cell>
        </row>
        <row r="239">
          <cell r="A239" t="str">
            <v>SW123.34</v>
          </cell>
          <cell r="B239" t="str">
            <v>3core wire 2.5mm(grey)</v>
          </cell>
        </row>
        <row r="239">
          <cell r="I239">
            <v>0</v>
          </cell>
        </row>
        <row r="240">
          <cell r="A240" t="str">
            <v>SW123.35</v>
          </cell>
          <cell r="B240" t="str">
            <v>3core 1.5mm wire black heavy</v>
          </cell>
        </row>
        <row r="240">
          <cell r="I240">
            <v>474.285714285714</v>
          </cell>
        </row>
        <row r="241">
          <cell r="A241" t="str">
            <v>SW123.36</v>
          </cell>
          <cell r="B241" t="str">
            <v>3core 2.5mm wire black heavy</v>
          </cell>
        </row>
        <row r="241">
          <cell r="I241">
            <v>590.714285714286</v>
          </cell>
        </row>
        <row r="242">
          <cell r="A242" t="str">
            <v>SW123.37</v>
          </cell>
          <cell r="B242" t="str">
            <v>3core 4mm wire black heavy</v>
          </cell>
        </row>
        <row r="242">
          <cell r="I242">
            <v>0</v>
          </cell>
        </row>
        <row r="243">
          <cell r="A243" t="str">
            <v>SW123.38</v>
          </cell>
          <cell r="B243" t="str">
            <v>40/076 3core wire 1hp-1.5hp</v>
          </cell>
        </row>
        <row r="243">
          <cell r="I243">
            <v>311.428571428571</v>
          </cell>
        </row>
        <row r="244">
          <cell r="A244" t="str">
            <v>SW123.39</v>
          </cell>
          <cell r="B244" t="str">
            <v>70/076 3core wire 2hp-2.5hp</v>
          </cell>
        </row>
        <row r="244">
          <cell r="I244">
            <v>400</v>
          </cell>
        </row>
        <row r="257">
          <cell r="A257" t="str">
            <v>ELI021.1</v>
          </cell>
          <cell r="B257" t="str">
            <v>ECB-1000P</v>
          </cell>
        </row>
        <row r="257">
          <cell r="I257">
            <v>367.547348484848</v>
          </cell>
        </row>
        <row r="258">
          <cell r="A258" t="str">
            <v>ELI021.2</v>
          </cell>
          <cell r="B258" t="str">
            <v>ECB-1000PLUS</v>
          </cell>
        </row>
        <row r="258">
          <cell r="I258">
            <v>469.318181818182</v>
          </cell>
        </row>
        <row r="259">
          <cell r="A259" t="str">
            <v>ELI021.3</v>
          </cell>
          <cell r="B259" t="str">
            <v>ECB-1000PLUS wifi</v>
          </cell>
        </row>
        <row r="259">
          <cell r="I259">
            <v>547.537878787879</v>
          </cell>
        </row>
        <row r="260">
          <cell r="A260" t="str">
            <v>SB001.1</v>
          </cell>
          <cell r="B260" t="str">
            <v>Chiller Scneider (1-3.5) 1PH</v>
          </cell>
        </row>
        <row r="260">
          <cell r="I260">
            <v>1099.87749921909</v>
          </cell>
        </row>
        <row r="261">
          <cell r="A261" t="str">
            <v>SB001.2</v>
          </cell>
          <cell r="B261" t="str">
            <v>Freezer Scneider (1-3.5) 1PH</v>
          </cell>
        </row>
        <row r="261">
          <cell r="I261">
            <v>1273.58366158651</v>
          </cell>
        </row>
        <row r="262">
          <cell r="A262" t="str">
            <v>SB001</v>
          </cell>
          <cell r="B262" t="str">
            <v>Chiller ALL Scneider(2-3.5) </v>
          </cell>
        </row>
        <row r="262">
          <cell r="I262">
            <v>1383.09476996577</v>
          </cell>
        </row>
        <row r="263">
          <cell r="A263" t="str">
            <v>SB002</v>
          </cell>
          <cell r="B263" t="str">
            <v>Chiller ALL Scneider (4-6.5) </v>
          </cell>
        </row>
        <row r="263">
          <cell r="I263">
            <v>1430.15444719786</v>
          </cell>
        </row>
        <row r="264">
          <cell r="A264" t="str">
            <v>SB002.1</v>
          </cell>
          <cell r="B264" t="str">
            <v>Chiller ALL Scneider (7.5-12) </v>
          </cell>
        </row>
        <row r="264">
          <cell r="I264">
            <v>1746.49569913577</v>
          </cell>
        </row>
        <row r="265">
          <cell r="A265" t="str">
            <v>SB003</v>
          </cell>
          <cell r="B265" t="str">
            <v>Freezer ALL Scneider (2-3.5) </v>
          </cell>
        </row>
        <row r="265">
          <cell r="I265">
            <v>1634.13426566652</v>
          </cell>
        </row>
        <row r="266">
          <cell r="A266" t="str">
            <v>SB004</v>
          </cell>
          <cell r="B266" t="str">
            <v>Freezer ALL Scneider (4-6.5)</v>
          </cell>
        </row>
        <row r="266">
          <cell r="I266">
            <v>1698.75993035943</v>
          </cell>
        </row>
        <row r="267">
          <cell r="A267" t="str">
            <v>SB004.1</v>
          </cell>
          <cell r="B267" t="str">
            <v>Freezer ALL Scneider (7.5-12)</v>
          </cell>
        </row>
        <row r="267">
          <cell r="I267">
            <v>2040.41826488795</v>
          </cell>
        </row>
        <row r="268">
          <cell r="A268" t="str">
            <v>SB004.2</v>
          </cell>
          <cell r="B268" t="str">
            <v>Chiller/freezer ALL Scneider(2-3.5) </v>
          </cell>
        </row>
        <row r="268">
          <cell r="I268">
            <v>1009.38007662835</v>
          </cell>
        </row>
        <row r="269">
          <cell r="A269" t="str">
            <v>SB004.3</v>
          </cell>
          <cell r="B269" t="str">
            <v>Chiller/freezer ALL Scneider (4-6.5) </v>
          </cell>
        </row>
        <row r="269">
          <cell r="I269">
            <v>1037.02501826924</v>
          </cell>
        </row>
        <row r="270">
          <cell r="A270" t="str">
            <v>SB004.4</v>
          </cell>
          <cell r="B270" t="str">
            <v>Chiller/freezer ALL Scneider (7.5-12) </v>
          </cell>
        </row>
        <row r="270">
          <cell r="I270">
            <v>1141.07092775734</v>
          </cell>
        </row>
        <row r="271">
          <cell r="A271" t="str">
            <v>SB004.5</v>
          </cell>
          <cell r="B271" t="str">
            <v>Chiller/freezer ALL Scneider (7.5-12) part winding</v>
          </cell>
        </row>
        <row r="271">
          <cell r="I271">
            <v>1461.48193437525</v>
          </cell>
        </row>
        <row r="272">
          <cell r="A272" t="str">
            <v>SB004.6</v>
          </cell>
          <cell r="B272" t="str">
            <v>Chiller ALL Scneider(2-3.5) for bcu indoor </v>
          </cell>
        </row>
        <row r="272">
          <cell r="I272">
            <v>1202.29612009206</v>
          </cell>
        </row>
        <row r="273">
          <cell r="A273" t="str">
            <v>SB004.7</v>
          </cell>
          <cell r="B273" t="str">
            <v>Chiller ALL Scneider (4-6.5) for bcu indoor</v>
          </cell>
        </row>
        <row r="273">
          <cell r="I273">
            <v>1252.29612009206</v>
          </cell>
        </row>
        <row r="274">
          <cell r="A274" t="str">
            <v>SB004.8</v>
          </cell>
          <cell r="B274" t="str">
            <v>Chiller ALL Scneider (7.5-15) for bcu indoor</v>
          </cell>
        </row>
        <row r="274">
          <cell r="I274">
            <v>1335.6294534254</v>
          </cell>
        </row>
        <row r="275">
          <cell r="A275" t="str">
            <v>SB004.9</v>
          </cell>
          <cell r="B275" t="str">
            <v>Freezer ALL Scneider (2-3.5) for bcu indoor</v>
          </cell>
        </row>
        <row r="275">
          <cell r="I275">
            <v>1276.6024012949</v>
          </cell>
        </row>
        <row r="276">
          <cell r="A276" t="str">
            <v>SB004.10</v>
          </cell>
          <cell r="B276" t="str">
            <v>Freezer ALL Scneider (4-6.5) for bcu indoor</v>
          </cell>
        </row>
        <row r="276">
          <cell r="I276">
            <v>1359.93573462823</v>
          </cell>
        </row>
        <row r="277">
          <cell r="A277" t="str">
            <v>SB004.11</v>
          </cell>
          <cell r="B277" t="str">
            <v>Freezer ALL Scneider (7.5-15) for bcu indoor</v>
          </cell>
        </row>
        <row r="277">
          <cell r="I277">
            <v>1526.6024012949</v>
          </cell>
        </row>
        <row r="278">
          <cell r="A278" t="str">
            <v>SB005</v>
          </cell>
          <cell r="B278" t="str">
            <v>Chiller ALL Scneider (7.5-14) </v>
          </cell>
        </row>
        <row r="278">
          <cell r="I278">
            <v>2349.53583877996</v>
          </cell>
        </row>
        <row r="279">
          <cell r="A279" t="str">
            <v>SB006</v>
          </cell>
          <cell r="B279" t="str">
            <v>Chiller ALL Scneider (15-23)</v>
          </cell>
        </row>
        <row r="279">
          <cell r="I279">
            <v>2571.74831991313</v>
          </cell>
        </row>
        <row r="280">
          <cell r="A280" t="str">
            <v>SB007</v>
          </cell>
          <cell r="B280" t="str">
            <v>Chiller ALL Scneider (25-34 )</v>
          </cell>
        </row>
        <row r="280">
          <cell r="I280">
            <v>2863.35867635107</v>
          </cell>
        </row>
        <row r="281">
          <cell r="A281" t="str">
            <v>SB008</v>
          </cell>
          <cell r="B281" t="str">
            <v>Chiller ALL Scneider (35-50)</v>
          </cell>
        </row>
        <row r="281">
          <cell r="I281">
            <v>3083.73136879273</v>
          </cell>
        </row>
        <row r="282">
          <cell r="A282" t="str">
            <v>SB009</v>
          </cell>
          <cell r="B282" t="str">
            <v>Freezer ALL Scneider (8-14) </v>
          </cell>
        </row>
        <row r="282">
          <cell r="I282">
            <v>2593.02095157115</v>
          </cell>
        </row>
        <row r="283">
          <cell r="A283" t="str">
            <v>SB010</v>
          </cell>
          <cell r="B283" t="str">
            <v>Freezer ALL Scneider (15-23) </v>
          </cell>
        </row>
        <row r="283">
          <cell r="I283">
            <v>2859.12451595058</v>
          </cell>
        </row>
        <row r="284">
          <cell r="A284" t="str">
            <v>SB011</v>
          </cell>
          <cell r="B284" t="str">
            <v>Freezer ALL Scneider (25-34) </v>
          </cell>
        </row>
        <row r="284">
          <cell r="I284">
            <v>3242.45668824827</v>
          </cell>
        </row>
        <row r="285">
          <cell r="A285" t="str">
            <v>SB012</v>
          </cell>
          <cell r="B285" t="str">
            <v>Freezer ALL Scneider (35-50) </v>
          </cell>
        </row>
        <row r="285">
          <cell r="I285">
            <v>3489.4960473566</v>
          </cell>
        </row>
        <row r="286">
          <cell r="A286" t="str">
            <v>SB013</v>
          </cell>
          <cell r="B286" t="str">
            <v>Chiller ALL Scneider (7.5-12) </v>
          </cell>
        </row>
        <row r="286">
          <cell r="I286">
            <v>2760.45813612801</v>
          </cell>
        </row>
        <row r="287">
          <cell r="A287" t="str">
            <v>SB014</v>
          </cell>
          <cell r="B287" t="str">
            <v>Chiller ALL Scneider (15-20)</v>
          </cell>
        </row>
        <row r="287">
          <cell r="I287">
            <v>3078.8685622281</v>
          </cell>
        </row>
        <row r="288">
          <cell r="A288" t="str">
            <v>SB015</v>
          </cell>
          <cell r="B288" t="str">
            <v>Chiller ALL Scneider (25-30 )</v>
          </cell>
        </row>
        <row r="288">
          <cell r="I288">
            <v>4266.16420834443</v>
          </cell>
        </row>
        <row r="289">
          <cell r="A289" t="str">
            <v>SB016</v>
          </cell>
          <cell r="B289" t="str">
            <v>Freezer ALLScneider (7.5-12) </v>
          </cell>
        </row>
        <row r="289">
          <cell r="I289">
            <v>3014.88040479166</v>
          </cell>
        </row>
        <row r="290">
          <cell r="A290" t="str">
            <v>SB017</v>
          </cell>
          <cell r="B290" t="str">
            <v>Freezer ALLScneider (15-20) </v>
          </cell>
        </row>
        <row r="290">
          <cell r="I290">
            <v>3286.84487710096</v>
          </cell>
        </row>
        <row r="291">
          <cell r="A291" t="str">
            <v>SB018</v>
          </cell>
          <cell r="B291" t="str">
            <v>Freezer ALL Scneider (25-30) </v>
          </cell>
        </row>
        <row r="291">
          <cell r="I291">
            <v>4619.26997869158</v>
          </cell>
        </row>
        <row r="292">
          <cell r="A292" t="str">
            <v>SB019</v>
          </cell>
          <cell r="B292" t="str">
            <v>2in1 ALL Chiller ALL Scneider (2-3.5)</v>
          </cell>
        </row>
        <row r="292">
          <cell r="I292">
            <v>2516.18953993154</v>
          </cell>
        </row>
        <row r="293">
          <cell r="A293" t="str">
            <v>SB020</v>
          </cell>
          <cell r="B293" t="str">
            <v>2in1 ALL Chiller ALL Scneider (4-6.5)</v>
          </cell>
        </row>
        <row r="293">
          <cell r="I293">
            <v>2610.30889439572</v>
          </cell>
        </row>
        <row r="294">
          <cell r="A294" t="str">
            <v>SB021</v>
          </cell>
          <cell r="B294" t="str">
            <v>2in1 ALL Freezer ALL Scneider (2-3.5)</v>
          </cell>
        </row>
        <row r="294">
          <cell r="I294">
            <v>3018.26853133305</v>
          </cell>
        </row>
        <row r="295">
          <cell r="A295" t="str">
            <v>SB022</v>
          </cell>
          <cell r="B295" t="str">
            <v>2in1 ALL Freezer ALL Scneider (4-6.5)</v>
          </cell>
        </row>
        <row r="295">
          <cell r="I295">
            <v>3147.51986071886</v>
          </cell>
        </row>
        <row r="296">
          <cell r="A296" t="str">
            <v>SB023</v>
          </cell>
          <cell r="B296" t="str">
            <v>2in1 Chiller/Freezer ALL Scneider (2-3.5)</v>
          </cell>
        </row>
        <row r="296">
          <cell r="I296">
            <v>2767.22903563229</v>
          </cell>
        </row>
        <row r="297">
          <cell r="A297" t="str">
            <v>SB024</v>
          </cell>
          <cell r="B297" t="str">
            <v>2in1 Chiller/Freezer ALL Scneider (4-6.5)</v>
          </cell>
        </row>
        <row r="297">
          <cell r="I297">
            <v>2878.91437755729</v>
          </cell>
        </row>
        <row r="298">
          <cell r="A298" t="str">
            <v>SB025</v>
          </cell>
          <cell r="B298" t="str">
            <v>2in1 Chiller/Freezer ALL Scneider (2-3.5) 2elcb</v>
          </cell>
        </row>
        <row r="298">
          <cell r="I298">
            <v>2925.56236896563</v>
          </cell>
        </row>
        <row r="299">
          <cell r="A299" t="str">
            <v>SB026</v>
          </cell>
          <cell r="B299" t="str">
            <v>2in1 Chiller/Freezer ALL Scneider (4-6.5) 2elcb</v>
          </cell>
        </row>
        <row r="299">
          <cell r="I299">
            <v>3037.24771089062</v>
          </cell>
        </row>
        <row r="300">
          <cell r="A300" t="str">
            <v>SB027</v>
          </cell>
          <cell r="B300" t="str">
            <v>2in1 ALL Freezer ALL Scneider (2-3.5) 2elcb</v>
          </cell>
        </row>
        <row r="300">
          <cell r="I300">
            <v>3176.60186466638</v>
          </cell>
        </row>
        <row r="301">
          <cell r="A301" t="str">
            <v>SB028</v>
          </cell>
          <cell r="B301" t="str">
            <v>2in1 ALL Freezer ALL Scneider (4-6.5) 2elcb</v>
          </cell>
        </row>
        <row r="301">
          <cell r="I301">
            <v>3305.85319405219</v>
          </cell>
        </row>
        <row r="302">
          <cell r="A302" t="str">
            <v>SB030</v>
          </cell>
          <cell r="B302" t="str">
            <v>Customize control panel</v>
          </cell>
        </row>
        <row r="302">
          <cell r="I302">
            <v>0</v>
          </cell>
        </row>
        <row r="303">
          <cell r="A303" t="str">
            <v>SB031</v>
          </cell>
          <cell r="B303" t="str">
            <v>0.3T~1T Flake ice control panel (DOL) cw plc</v>
          </cell>
        </row>
        <row r="303">
          <cell r="I303">
            <v>1155.11004705609</v>
          </cell>
        </row>
        <row r="304">
          <cell r="A304" t="str">
            <v>SB032</v>
          </cell>
          <cell r="B304" t="str">
            <v>1.5T~3T Flake ice control panel (DOL) cw plc</v>
          </cell>
        </row>
        <row r="304">
          <cell r="I304">
            <v>1360.1846341246</v>
          </cell>
        </row>
        <row r="305">
          <cell r="A305" t="str">
            <v>SB032.1</v>
          </cell>
          <cell r="B305" t="str">
            <v>4T~6T Flake ice control panel (p.winding) cw plc</v>
          </cell>
        </row>
        <row r="305">
          <cell r="I305">
            <v>2366.03246332943</v>
          </cell>
        </row>
        <row r="306">
          <cell r="A306" t="str">
            <v>SB033</v>
          </cell>
          <cell r="B306" t="str">
            <v>0.5T-1T Flake ice control panel (DOL)</v>
          </cell>
        </row>
        <row r="306">
          <cell r="I306">
            <v>1698.75993035943</v>
          </cell>
        </row>
        <row r="307">
          <cell r="A307" t="str">
            <v>SB034</v>
          </cell>
          <cell r="B307" t="str">
            <v>1.5T-3T Flake ice control panel (DOL)</v>
          </cell>
        </row>
        <row r="307">
          <cell r="I307">
            <v>2040.41826488795</v>
          </cell>
        </row>
        <row r="308">
          <cell r="A308" t="str">
            <v>SB035</v>
          </cell>
          <cell r="B308" t="str">
            <v>2T~4T Flake ice control panel (PART WINDING)</v>
          </cell>
        </row>
        <row r="308">
          <cell r="I308">
            <v>2859.12451595058</v>
          </cell>
        </row>
        <row r="309">
          <cell r="A309" t="str">
            <v>SB036</v>
          </cell>
          <cell r="B309" t="str">
            <v>5T~6T Flake ice control panel (PART WINDING)</v>
          </cell>
        </row>
        <row r="309">
          <cell r="I309">
            <v>3242.45668824827</v>
          </cell>
        </row>
        <row r="310">
          <cell r="A310" t="str">
            <v>SB037</v>
          </cell>
          <cell r="B310" t="str">
            <v>10T Flake ice control panel (PART WINDING)</v>
          </cell>
        </row>
        <row r="310">
          <cell r="I310">
            <v>3909.12335491494</v>
          </cell>
        </row>
        <row r="311">
          <cell r="A311" t="str">
            <v>SB038</v>
          </cell>
          <cell r="B311" t="str">
            <v>PLC CONTROL</v>
          </cell>
        </row>
        <row r="311">
          <cell r="I311">
            <v>983.164983164983</v>
          </cell>
        </row>
        <row r="312">
          <cell r="A312" t="str">
            <v>SB039</v>
          </cell>
          <cell r="B312" t="str">
            <v>FZ05 PLC CONTROL FULL SET</v>
          </cell>
        </row>
        <row r="312">
          <cell r="I312">
            <v>2643.85026737968</v>
          </cell>
        </row>
        <row r="313">
          <cell r="A313" t="str">
            <v>SB040</v>
          </cell>
          <cell r="B313" t="str">
            <v>SK043 SCREEN DISPLAY</v>
          </cell>
        </row>
        <row r="313">
          <cell r="I313">
            <v>888.888888888889</v>
          </cell>
        </row>
        <row r="314">
          <cell r="A314" t="str">
            <v>SB041</v>
          </cell>
          <cell r="B314" t="str">
            <v>ZY108 CONTROLLER</v>
          </cell>
        </row>
        <row r="314">
          <cell r="I314">
            <v>781.144781144781</v>
          </cell>
        </row>
        <row r="315">
          <cell r="A315" t="str">
            <v>SB042</v>
          </cell>
          <cell r="B315" t="str">
            <v>220-11V TRANFORMER</v>
          </cell>
        </row>
        <row r="315">
          <cell r="I315">
            <v>40.4040404040404</v>
          </cell>
        </row>
        <row r="316">
          <cell r="A316" t="str">
            <v>SB043</v>
          </cell>
          <cell r="B316" t="str">
            <v>NTC-10K SENSOR</v>
          </cell>
        </row>
        <row r="316">
          <cell r="I316">
            <v>40.4040404040404</v>
          </cell>
        </row>
        <row r="317">
          <cell r="A317" t="str">
            <v>SB044</v>
          </cell>
          <cell r="B317" t="str">
            <v>MOD-CC WIRE CONNECTOR</v>
          </cell>
        </row>
        <row r="317">
          <cell r="I317">
            <v>5.38720538720539</v>
          </cell>
        </row>
        <row r="318">
          <cell r="A318" t="str">
            <v>SB045</v>
          </cell>
          <cell r="B318" t="str">
            <v>TZTZ</v>
          </cell>
        </row>
        <row r="318">
          <cell r="I318">
            <v>0</v>
          </cell>
        </row>
        <row r="319">
          <cell r="A319" t="str">
            <v>SB046</v>
          </cell>
          <cell r="B319" t="str">
            <v>0-30Bar PRESSURE TRANDUCER</v>
          </cell>
        </row>
        <row r="319">
          <cell r="I319">
            <v>336.700336700337</v>
          </cell>
        </row>
        <row r="320">
          <cell r="A320" t="str">
            <v>SB047</v>
          </cell>
          <cell r="B320" t="str">
            <v>~1-12Bar LOW PRESSURE TRANDUCER</v>
          </cell>
        </row>
        <row r="320">
          <cell r="I320">
            <v>336.700336700337</v>
          </cell>
        </row>
        <row r="321">
          <cell r="A321" t="str">
            <v>SB048</v>
          </cell>
          <cell r="B321" t="str">
            <v>SC13-700 SCREW COND PLC CONTROL FULL SET</v>
          </cell>
        </row>
        <row r="321">
          <cell r="I321">
            <v>3367.00336700337</v>
          </cell>
        </row>
        <row r="322">
          <cell r="B322" t="str">
            <v>Chiller Chnt  (2-3.5) </v>
          </cell>
        </row>
        <row r="322">
          <cell r="I322">
            <v>1315.86848411879</v>
          </cell>
        </row>
        <row r="323">
          <cell r="B323" t="str">
            <v>Chiller Chnt  (4-7.5) </v>
          </cell>
        </row>
        <row r="323">
          <cell r="I323">
            <v>1282.90168973821</v>
          </cell>
        </row>
        <row r="324">
          <cell r="B324" t="str">
            <v>Frezzer Chnt (2-3.5)</v>
          </cell>
        </row>
        <row r="324">
          <cell r="I324">
            <v>1483.43503195005</v>
          </cell>
        </row>
        <row r="325">
          <cell r="B325" t="str">
            <v>Frezzer Chnt (4-7.5) </v>
          </cell>
        </row>
        <row r="325">
          <cell r="I325">
            <v>1535.55169861671</v>
          </cell>
        </row>
        <row r="326">
          <cell r="B326" t="str">
            <v>JXF2520/14</v>
          </cell>
        </row>
        <row r="326">
          <cell r="I326" t="str">
            <v>~</v>
          </cell>
        </row>
        <row r="327">
          <cell r="B327" t="str">
            <v>JXF3025/15</v>
          </cell>
        </row>
        <row r="327">
          <cell r="I327" t="str">
            <v>~</v>
          </cell>
        </row>
        <row r="328">
          <cell r="B328" t="str">
            <v>JXF3030/18</v>
          </cell>
        </row>
        <row r="328">
          <cell r="I328" t="str">
            <v>~</v>
          </cell>
        </row>
        <row r="329">
          <cell r="A329" t="str">
            <v>SW124</v>
          </cell>
          <cell r="B329" t="str">
            <v>JXF4030/15* switch board</v>
          </cell>
        </row>
        <row r="329">
          <cell r="I329">
            <v>120.681481481481</v>
          </cell>
        </row>
        <row r="330">
          <cell r="B330" t="str">
            <v>JXF4030/20  </v>
          </cell>
        </row>
        <row r="330">
          <cell r="I330" t="str">
            <v>~</v>
          </cell>
        </row>
        <row r="331">
          <cell r="B331" t="str">
            <v>JXF4030/25</v>
          </cell>
        </row>
        <row r="331">
          <cell r="I331" t="str">
            <v>~</v>
          </cell>
        </row>
        <row r="332">
          <cell r="A332" t="str">
            <v>SW125</v>
          </cell>
          <cell r="B332" t="str">
            <v>JXF4540/18*</v>
          </cell>
        </row>
        <row r="332">
          <cell r="I332">
            <v>147.611403508772</v>
          </cell>
        </row>
        <row r="333">
          <cell r="A333" t="str">
            <v>SW126</v>
          </cell>
          <cell r="B333" t="str">
            <v>JXF5040/18*</v>
          </cell>
        </row>
        <row r="333">
          <cell r="I333" t="str">
            <v>~</v>
          </cell>
        </row>
        <row r="334">
          <cell r="A334" t="str">
            <v>SW127</v>
          </cell>
          <cell r="B334" t="str">
            <v>JXF5045/18*</v>
          </cell>
        </row>
        <row r="334">
          <cell r="I334">
            <v>184.061403508772</v>
          </cell>
        </row>
        <row r="335">
          <cell r="B335" t="str">
            <v>JXF5040/20 </v>
          </cell>
        </row>
        <row r="335">
          <cell r="I335" t="str">
            <v>~</v>
          </cell>
        </row>
        <row r="336">
          <cell r="B336" t="str">
            <v>JXF5040/25</v>
          </cell>
        </row>
        <row r="336">
          <cell r="I336" t="str">
            <v>~</v>
          </cell>
        </row>
        <row r="337">
          <cell r="B337" t="str">
            <v>JXF6040/20</v>
          </cell>
        </row>
        <row r="337">
          <cell r="I337" t="str">
            <v>~</v>
          </cell>
        </row>
        <row r="338">
          <cell r="B338" t="str">
            <v>JXF6050/15</v>
          </cell>
        </row>
        <row r="338">
          <cell r="I338" t="str">
            <v>~</v>
          </cell>
        </row>
        <row r="339">
          <cell r="A339" t="str">
            <v>SW128</v>
          </cell>
          <cell r="B339" t="str">
            <v>JXF6050/20 *</v>
          </cell>
        </row>
        <row r="339">
          <cell r="I339">
            <v>260.525925925926</v>
          </cell>
        </row>
        <row r="340">
          <cell r="B340" t="str">
            <v>JXF6050/25</v>
          </cell>
        </row>
        <row r="340">
          <cell r="I340" t="str">
            <v>~</v>
          </cell>
        </row>
        <row r="341">
          <cell r="A341" t="str">
            <v>SW129</v>
          </cell>
          <cell r="B341" t="str">
            <v>JXF6060/20 *</v>
          </cell>
        </row>
        <row r="341">
          <cell r="I341">
            <v>291.522222222222</v>
          </cell>
        </row>
        <row r="342">
          <cell r="B342" t="str">
            <v>JXF7050/20</v>
          </cell>
        </row>
        <row r="342">
          <cell r="I342" t="str">
            <v>~</v>
          </cell>
        </row>
        <row r="343">
          <cell r="B343" t="str">
            <v>JXF7050/25</v>
          </cell>
        </row>
        <row r="343">
          <cell r="I343" t="str">
            <v>~</v>
          </cell>
        </row>
        <row r="344">
          <cell r="A344" t="str">
            <v>SW130</v>
          </cell>
          <cell r="B344" t="str">
            <v>JXF7060/20 * (1.2MM)</v>
          </cell>
        </row>
        <row r="344">
          <cell r="I344">
            <v>366.877777777778</v>
          </cell>
        </row>
        <row r="345">
          <cell r="A345" t="str">
            <v>SW131</v>
          </cell>
          <cell r="B345" t="str">
            <v>JXF7060/25 </v>
          </cell>
        </row>
        <row r="345">
          <cell r="I345" t="str">
            <v>~</v>
          </cell>
        </row>
        <row r="346">
          <cell r="A346" t="str">
            <v>SW132</v>
          </cell>
          <cell r="B346" t="str">
            <v>JXF8060/20</v>
          </cell>
        </row>
        <row r="346">
          <cell r="I346" t="str">
            <v>~</v>
          </cell>
        </row>
        <row r="347">
          <cell r="A347" t="str">
            <v>SW133</v>
          </cell>
          <cell r="B347" t="str">
            <v>JXF8060/25</v>
          </cell>
        </row>
        <row r="347">
          <cell r="I347" t="str">
            <v>~</v>
          </cell>
        </row>
        <row r="348">
          <cell r="A348" t="str">
            <v>SW134</v>
          </cell>
          <cell r="B348" t="str">
            <v>JXF8070/20 * (1.2MM)</v>
          </cell>
        </row>
        <row r="348">
          <cell r="I348">
            <v>434.868518518518</v>
          </cell>
        </row>
        <row r="349">
          <cell r="B349" t="str">
            <v>JXF9070/22</v>
          </cell>
        </row>
        <row r="349">
          <cell r="I349" t="str">
            <v>~</v>
          </cell>
        </row>
        <row r="350">
          <cell r="A350" t="str">
            <v>SW135</v>
          </cell>
          <cell r="B350" t="str">
            <v>JXF10080/20 (1.2mm*1.5mm)</v>
          </cell>
        </row>
        <row r="350">
          <cell r="I350">
            <v>610.861111111111</v>
          </cell>
        </row>
        <row r="351">
          <cell r="A351" t="str">
            <v>SW136</v>
          </cell>
          <cell r="B351" t="str">
            <v>JXF10080/25 (1.2mm*1.5mm)</v>
          </cell>
        </row>
        <row r="351">
          <cell r="I351" t="str">
            <v>~</v>
          </cell>
        </row>
        <row r="352">
          <cell r="A352" t="str">
            <v>SW136.1</v>
          </cell>
          <cell r="B352" t="str">
            <v>JXF 120100/25 (1.2mm*1.5mm)</v>
          </cell>
        </row>
        <row r="352">
          <cell r="I352">
            <v>1017.02333333333</v>
          </cell>
        </row>
        <row r="354">
          <cell r="A354" t="str">
            <v>SW137</v>
          </cell>
          <cell r="B354" t="str">
            <v>STX4 4518 (1.2mm*1.5mm)</v>
          </cell>
        </row>
        <row r="354">
          <cell r="I354">
            <v>601.620666666667</v>
          </cell>
        </row>
        <row r="355">
          <cell r="A355" t="str">
            <v>SW138</v>
          </cell>
          <cell r="B355" t="str">
            <v>STX5 620 (1.2mm*1.5mm)</v>
          </cell>
        </row>
        <row r="355">
          <cell r="I355">
            <v>929.758833333333</v>
          </cell>
        </row>
        <row r="356">
          <cell r="A356" t="str">
            <v>SW139</v>
          </cell>
          <cell r="B356" t="str">
            <v>STX6 620 (1.2mm*1.5mm)</v>
          </cell>
        </row>
        <row r="356">
          <cell r="I356">
            <v>1042.94</v>
          </cell>
        </row>
        <row r="357">
          <cell r="A357" t="str">
            <v>SW140</v>
          </cell>
          <cell r="B357" t="str">
            <v>STX6 720 (1.2mm*1.5mm)</v>
          </cell>
        </row>
        <row r="357">
          <cell r="I357">
            <v>1170.232</v>
          </cell>
        </row>
        <row r="358">
          <cell r="A358" t="str">
            <v>SW141</v>
          </cell>
          <cell r="B358" t="str">
            <v>STX7 820 (1.5mm*2mm)</v>
          </cell>
        </row>
        <row r="358">
          <cell r="I358">
            <v>1701.693</v>
          </cell>
        </row>
        <row r="359">
          <cell r="A359" t="str">
            <v>SW142</v>
          </cell>
          <cell r="B359" t="str">
            <v>STX8 1020 (1.5mm*2mm)</v>
          </cell>
        </row>
        <row r="359">
          <cell r="I359">
            <v>2259.595</v>
          </cell>
        </row>
        <row r="360">
          <cell r="A360" t="str">
            <v>SW143</v>
          </cell>
          <cell r="B360" t="str">
            <v>STX8 1025 (1.5mm*2mm)</v>
          </cell>
        </row>
        <row r="360">
          <cell r="I360">
            <v>2428.66766666667</v>
          </cell>
        </row>
        <row r="361">
          <cell r="A361" t="str">
            <v>SW144</v>
          </cell>
          <cell r="B361" t="str">
            <v>TT1 04</v>
          </cell>
        </row>
        <row r="361">
          <cell r="I361">
            <v>40.8141176470588</v>
          </cell>
        </row>
        <row r="362">
          <cell r="A362" t="str">
            <v>SW145</v>
          </cell>
          <cell r="B362" t="str">
            <v>TT2 04</v>
          </cell>
        </row>
        <row r="362">
          <cell r="I362">
            <v>46.2398039215686</v>
          </cell>
        </row>
        <row r="363">
          <cell r="A363" t="str">
            <v>SW146</v>
          </cell>
          <cell r="B363" t="str">
            <v>TT2 05</v>
          </cell>
        </row>
        <row r="363">
          <cell r="I363">
            <v>53.7709803921569</v>
          </cell>
        </row>
        <row r="364">
          <cell r="A364" t="str">
            <v>SW147</v>
          </cell>
          <cell r="B364" t="str">
            <v>TT1 06</v>
          </cell>
        </row>
        <row r="364">
          <cell r="I364">
            <v>61.3021568627451</v>
          </cell>
        </row>
        <row r="365">
          <cell r="A365" t="str">
            <v>SW148</v>
          </cell>
          <cell r="B365" t="str">
            <v>TB-AG-1115</v>
          </cell>
        </row>
        <row r="365">
          <cell r="I365">
            <v>10.1225490196078</v>
          </cell>
        </row>
        <row r="366">
          <cell r="A366" t="str">
            <v>SW149</v>
          </cell>
          <cell r="B366" t="str">
            <v>TB-AG-1419</v>
          </cell>
        </row>
        <row r="366">
          <cell r="I366">
            <v>16.8439215686275</v>
          </cell>
        </row>
        <row r="367">
          <cell r="A367" t="str">
            <v>SW150</v>
          </cell>
          <cell r="B367" t="str">
            <v>TB-AG-1924</v>
          </cell>
        </row>
        <row r="367">
          <cell r="I367">
            <v>25.1039215686275</v>
          </cell>
        </row>
        <row r="368">
          <cell r="A368" t="str">
            <v>SW151</v>
          </cell>
          <cell r="B368" t="str">
            <v>TB-AG-1924-1</v>
          </cell>
        </row>
        <row r="368">
          <cell r="I368">
            <v>35.7933333333333</v>
          </cell>
        </row>
        <row r="369">
          <cell r="A369" t="str">
            <v>SW152</v>
          </cell>
          <cell r="B369" t="str">
            <v>TB-AG-2230</v>
          </cell>
        </row>
        <row r="369">
          <cell r="I369">
            <v>48.5882352941177</v>
          </cell>
        </row>
        <row r="370">
          <cell r="A370" t="str">
            <v>SW153</v>
          </cell>
          <cell r="B370" t="str">
            <v>TB-AG-3038</v>
          </cell>
        </row>
        <row r="370">
          <cell r="I370">
            <v>70.21</v>
          </cell>
        </row>
        <row r="371">
          <cell r="A371" t="str">
            <v>SW154</v>
          </cell>
          <cell r="B371" t="str">
            <v>TB-AG-3038-1</v>
          </cell>
        </row>
        <row r="371">
          <cell r="I371">
            <v>90.4550980392157</v>
          </cell>
        </row>
        <row r="372">
          <cell r="A372" t="str">
            <v>SW155</v>
          </cell>
          <cell r="B372" t="str">
            <v>MEP4540/18 plexiglass door</v>
          </cell>
        </row>
        <row r="372">
          <cell r="I372">
            <v>206.5</v>
          </cell>
        </row>
        <row r="373">
          <cell r="A373" t="str">
            <v>SW156</v>
          </cell>
          <cell r="B373" t="str">
            <v>MEP6060/20 plexiglass door</v>
          </cell>
        </row>
        <row r="373">
          <cell r="I373">
            <v>326.728888888889</v>
          </cell>
        </row>
      </sheetData>
      <sheetData sheetId="6">
        <row r="9">
          <cell r="A9" t="str">
            <v>ITEM</v>
          </cell>
          <cell r="B9" t="str">
            <v>SIZE</v>
          </cell>
          <cell r="C9" t="str">
            <v>DESCRIPTION</v>
          </cell>
        </row>
        <row r="9">
          <cell r="J9" t="str">
            <v>(RM) </v>
          </cell>
        </row>
        <row r="12">
          <cell r="A12" t="str">
            <v>AL001</v>
          </cell>
          <cell r="B12" t="str">
            <v>96" (l) X 40" (w) ALUMINIUM  PLATE </v>
          </cell>
          <cell r="C12" t="str">
            <v>40" X 96" ALUMINIUM  PLATE </v>
          </cell>
        </row>
        <row r="12">
          <cell r="J12">
            <v>2186.46153846154</v>
          </cell>
        </row>
        <row r="13">
          <cell r="A13" t="str">
            <v>AL002</v>
          </cell>
          <cell r="B13" t="str">
            <v>96" (l) X 20" (w) ALUMINIUM  PLATE </v>
          </cell>
          <cell r="C13" t="str">
            <v>20" X 96" ALUMINIUM  PLATE </v>
          </cell>
        </row>
        <row r="13">
          <cell r="J13">
            <v>1247.07692307692</v>
          </cell>
        </row>
        <row r="14">
          <cell r="A14" t="str">
            <v>AL003</v>
          </cell>
          <cell r="B14" t="str">
            <v>43" (l) X 30" (w) ALUMINIUM PLATE</v>
          </cell>
          <cell r="C14" t="str">
            <v>30" X 43" ALUMINIUM  PLATE </v>
          </cell>
        </row>
        <row r="14">
          <cell r="J14">
            <v>1018.41692307692</v>
          </cell>
        </row>
        <row r="15">
          <cell r="A15" t="str">
            <v>AL004</v>
          </cell>
          <cell r="B15" t="str">
            <v>67" (l)X 30" (w) ALUMINIUM PLATE</v>
          </cell>
          <cell r="C15" t="str">
            <v>30" X 67" ALUMINIUM  PLATE </v>
          </cell>
        </row>
        <row r="15">
          <cell r="J15">
            <v>1366.74923076923</v>
          </cell>
        </row>
        <row r="16">
          <cell r="B16" t="str">
            <v>SEMI CONTACT FREZZER 300KGS</v>
          </cell>
          <cell r="C16" t="str">
            <v>7TRAY,8PCS PLATE (30" x 43")</v>
          </cell>
        </row>
        <row r="16">
          <cell r="J16">
            <v>21996.8856429089</v>
          </cell>
        </row>
        <row r="17">
          <cell r="B17" t="str">
            <v>SEMI CONTACT FREZZER 400KGS</v>
          </cell>
          <cell r="C17" t="str">
            <v>9TRAY,10PCS PLATE (30" x 43")</v>
          </cell>
        </row>
        <row r="17">
          <cell r="J17">
            <v>25031.4528223961</v>
          </cell>
        </row>
        <row r="18">
          <cell r="B18" t="str">
            <v>SEMI CONTACT FREZZER 500KGS</v>
          </cell>
          <cell r="C18" t="str">
            <v>11TRAY,12PCS PLATE (30" x 43")</v>
          </cell>
        </row>
        <row r="18">
          <cell r="J18">
            <v>28681.4046172679</v>
          </cell>
        </row>
        <row r="19">
          <cell r="B19" t="str">
            <v>SEMI CONTACT FREZZER 800KGS</v>
          </cell>
          <cell r="C19" t="str">
            <v>11TRAY,12PCS PLATE (30" x 67")</v>
          </cell>
        </row>
        <row r="19">
          <cell r="J19">
            <v>35020.1873733354</v>
          </cell>
        </row>
        <row r="20">
          <cell r="B20" t="str">
            <v>SEMI CONTACT FREZZER 1500KGS</v>
          </cell>
          <cell r="C20" t="str">
            <v>12TRAY ,13PCS PLATE (40" x 96") 144pcs ice tray 14"*17"</v>
          </cell>
        </row>
        <row r="20">
          <cell r="J20">
            <v>50830.8920396594</v>
          </cell>
        </row>
        <row r="21">
          <cell r="A21" t="str">
            <v>AL005.3</v>
          </cell>
          <cell r="B21" t="str">
            <v>SEMI CONTACT FREZZER 300KGS COMPLETE SET (7racks)</v>
          </cell>
          <cell r="C21" t="str">
            <v>1SET ZFI36 Copeland C/W CU125QC (8hp)</v>
          </cell>
        </row>
        <row r="21">
          <cell r="J21">
            <v>42936.7265250965</v>
          </cell>
        </row>
        <row r="22">
          <cell r="A22" t="str">
            <v>AL005.4</v>
          </cell>
          <cell r="B22" t="str">
            <v>SEMI CONTACT FREZZER 400KGS COMPLETE SET (9racks)</v>
          </cell>
          <cell r="C22" t="str">
            <v>1SET ZFI39 Copeland C/W CU144QC (10hp)</v>
          </cell>
        </row>
        <row r="22">
          <cell r="J22">
            <v>48062.8444921724</v>
          </cell>
        </row>
        <row r="23">
          <cell r="A23" t="str">
            <v>AL006</v>
          </cell>
          <cell r="B23" t="str">
            <v>SEMI CONTACT FREZZER 500KGS COMPLETE SET (11racks)</v>
          </cell>
          <cell r="C23" t="str">
            <v>ZFI50 COPELAND (12hp) C/W CU160QC</v>
          </cell>
        </row>
        <row r="23">
          <cell r="J23">
            <v>53960.2481796397</v>
          </cell>
        </row>
        <row r="24">
          <cell r="A24" t="str">
            <v>AL007</v>
          </cell>
          <cell r="B24" t="str">
            <v>SEMI CONTACT FREZZER 800KGS COMPLETE SET (11racks)</v>
          </cell>
          <cell r="C24" t="str">
            <v>1SET ZFI68 COPELAND (18HP) CW CU200QC (20AMP)</v>
          </cell>
        </row>
        <row r="24">
          <cell r="J24">
            <v>66330.9886007115</v>
          </cell>
        </row>
        <row r="25">
          <cell r="A25" t="str">
            <v>AL008</v>
          </cell>
          <cell r="B25" t="str">
            <v>SEMI CONTACT FREZZER 1500KGS COMPLETE SET (12racks)</v>
          </cell>
          <cell r="C25" t="str">
            <v>C/W B6F-30.2Y C/W CU350QC (35hp)</v>
          </cell>
        </row>
        <row r="25">
          <cell r="J25">
            <v>102301.314660528</v>
          </cell>
        </row>
        <row r="26">
          <cell r="A26" t="str">
            <v>AL008.1</v>
          </cell>
          <cell r="B26" t="str">
            <v>SEMI BLAST FREZZER 350KGS C/W 2pcs s/s trolley 32rack</v>
          </cell>
          <cell r="C26" t="str">
            <v>SSC-500 cabinet cw ZFI50 (12HP)</v>
          </cell>
        </row>
        <row r="26">
          <cell r="J26">
            <v>46449.498387442</v>
          </cell>
        </row>
        <row r="27">
          <cell r="A27" t="str">
            <v>AL008.2</v>
          </cell>
          <cell r="B27" t="str">
            <v>SEMI BLAST FREZZER 500KGS C/W 3pcs s/s trolley 48rack</v>
          </cell>
          <cell r="C27" t="str">
            <v>SSC-800 cabinet cw zfi68 (18hp)</v>
          </cell>
        </row>
        <row r="27">
          <cell r="J27">
            <v>55695.6814936675</v>
          </cell>
        </row>
        <row r="28">
          <cell r="A28" t="str">
            <v>AL009</v>
          </cell>
          <cell r="B28" t="str">
            <v>110102 S/STEEL RACK 15TIER (150kgs)(466L*620W*1710H)80mm </v>
          </cell>
        </row>
        <row r="28">
          <cell r="J28">
            <v>559.95855995856</v>
          </cell>
        </row>
        <row r="29">
          <cell r="A29" t="str">
            <v>AL010</v>
          </cell>
          <cell r="B29" t="str">
            <v>110202 S/STEEL RACK 16TIER(160kgs) (466L*620W*1710H)80mm</v>
          </cell>
        </row>
        <row r="29">
          <cell r="J29">
            <v>571.872571872572</v>
          </cell>
        </row>
        <row r="30">
          <cell r="A30" t="str">
            <v>AL011</v>
          </cell>
          <cell r="B30" t="str">
            <v>HLB1035 ALUMINIUM PAN WITH HOLE 60*40*2.8cm*1mm</v>
          </cell>
        </row>
        <row r="30">
          <cell r="J30">
            <v>33.1520331520332</v>
          </cell>
        </row>
        <row r="31">
          <cell r="A31" t="str">
            <v>AL011.1</v>
          </cell>
          <cell r="B31" t="str">
            <v>HLB3041 S/STELL 304 PAN WITH HOLE 60*40*2.5cm*1mm</v>
          </cell>
        </row>
        <row r="31">
          <cell r="J31">
            <v>49.7280497280497</v>
          </cell>
        </row>
        <row r="32">
          <cell r="A32" t="str">
            <v>AL011.2</v>
          </cell>
          <cell r="B32" t="str">
            <v>HLB1031 ALUMINIUM PAN  60*40*2.8cm*1mm</v>
          </cell>
        </row>
        <row r="32">
          <cell r="J32">
            <v>33.1520331520332</v>
          </cell>
        </row>
        <row r="33">
          <cell r="A33" t="str">
            <v>AL012</v>
          </cell>
          <cell r="B33" t="str">
            <v>HLB1040 ALUMINIUM PAN 46*33*2.7CM</v>
          </cell>
        </row>
        <row r="33">
          <cell r="J33">
            <v>22.7920227920228</v>
          </cell>
        </row>
        <row r="34">
          <cell r="A34" t="str">
            <v>AL012.1</v>
          </cell>
          <cell r="B34" t="str">
            <v>HLB3040 S/STELL 304 PAN 60*40*2.5cm*1mm</v>
          </cell>
        </row>
        <row r="34">
          <cell r="J34">
            <v>49.2100492100492</v>
          </cell>
        </row>
      </sheetData>
      <sheetData sheetId="7">
        <row r="8">
          <cell r="A8" t="str">
            <v>ITEM CODE</v>
          </cell>
          <cell r="B8" t="str">
            <v>MODEL</v>
          </cell>
        </row>
        <row r="8">
          <cell r="O8" t="str">
            <v>RM</v>
          </cell>
        </row>
        <row r="8">
          <cell r="W8" t="str">
            <v>Condensing unit (RM)</v>
          </cell>
        </row>
        <row r="8">
          <cell r="Z8" t="str">
            <v>Model QC unit</v>
          </cell>
        </row>
        <row r="8">
          <cell r="AB8" t="str">
            <v>C/W Condenser sets BCU,TCU</v>
          </cell>
          <cell r="AC8" t="str">
            <v>BCU COST</v>
          </cell>
        </row>
        <row r="8">
          <cell r="AE8" t="str">
            <v>ACC OF REF</v>
          </cell>
        </row>
        <row r="8">
          <cell r="AH8" t="str">
            <v>COST BCU Cond for coldroom (RM)-2</v>
          </cell>
          <cell r="AI8" t="str">
            <v>COST BCU Cond for showcase(RM)-1</v>
          </cell>
          <cell r="AJ8" t="str">
            <v>COST C/W BCU-00</v>
          </cell>
          <cell r="AK8" t="str">
            <v>BCU Condensing unit coldroom (RM)-02</v>
          </cell>
          <cell r="AL8" t="str">
            <v>BCU Condensing unit showcase(RM)-01</v>
          </cell>
          <cell r="AM8" t="str">
            <v>BCU Condensing unit normal (RM)-00</v>
          </cell>
        </row>
        <row r="8">
          <cell r="AQ8" t="str">
            <v>HTC cond (RM) </v>
          </cell>
        </row>
        <row r="11">
          <cell r="A11" t="str">
            <v>ALL002</v>
          </cell>
          <cell r="B11" t="str">
            <v>MT22 MANEUROP COMP 2HP (1ph)</v>
          </cell>
        </row>
        <row r="11">
          <cell r="D11">
            <v>2</v>
          </cell>
          <cell r="E11" t="str">
            <v>(V01,06)</v>
          </cell>
          <cell r="F11">
            <v>24</v>
          </cell>
          <cell r="G11" t="str">
            <v>3200 btu</v>
          </cell>
        </row>
        <row r="11">
          <cell r="O11">
            <v>2351.38159965035</v>
          </cell>
        </row>
        <row r="11">
          <cell r="T11" t="str">
            <v>CU - 32  QC</v>
          </cell>
        </row>
        <row r="11">
          <cell r="W11">
            <v>4718.29510215709</v>
          </cell>
        </row>
        <row r="12">
          <cell r="A12" t="str">
            <v>ALL003</v>
          </cell>
          <cell r="B12" t="str">
            <v>MT22 MANEUROP COMP 2HP</v>
          </cell>
        </row>
        <row r="12">
          <cell r="D12">
            <v>2</v>
          </cell>
          <cell r="E12" t="str">
            <v>(V01,06)</v>
          </cell>
          <cell r="F12">
            <v>24</v>
          </cell>
          <cell r="G12" t="str">
            <v>3200 btu</v>
          </cell>
        </row>
        <row r="12">
          <cell r="O12">
            <v>2167.43771853147</v>
          </cell>
        </row>
        <row r="12">
          <cell r="T12" t="str">
            <v>CU - 32  QC</v>
          </cell>
        </row>
        <row r="12">
          <cell r="W12">
            <v>4534.35122103819</v>
          </cell>
        </row>
        <row r="13">
          <cell r="A13" t="str">
            <v>ALL004</v>
          </cell>
          <cell r="B13" t="str">
            <v>MT28 MANEUROP COMP 2HP (1ph)</v>
          </cell>
        </row>
        <row r="13">
          <cell r="D13">
            <v>2.3</v>
          </cell>
          <cell r="E13" t="str">
            <v>(V01,06)</v>
          </cell>
          <cell r="F13">
            <v>24</v>
          </cell>
          <cell r="G13" t="str">
            <v>5768 btu</v>
          </cell>
        </row>
        <row r="13">
          <cell r="O13">
            <v>2700.77093531469</v>
          </cell>
        </row>
        <row r="13">
          <cell r="T13" t="str">
            <v>CU - 36  QC</v>
          </cell>
        </row>
        <row r="13">
          <cell r="W13">
            <v>5233.5821210017</v>
          </cell>
        </row>
        <row r="14">
          <cell r="A14" t="str">
            <v>ALL005</v>
          </cell>
          <cell r="B14" t="str">
            <v>MT28 MANEUROP COMP 2HP</v>
          </cell>
        </row>
        <row r="14">
          <cell r="D14">
            <v>2.3</v>
          </cell>
          <cell r="E14" t="str">
            <v>(V01,06)</v>
          </cell>
          <cell r="F14">
            <v>24</v>
          </cell>
          <cell r="G14" t="str">
            <v>5768 btu</v>
          </cell>
        </row>
        <row r="14">
          <cell r="O14">
            <v>2521.23142482517</v>
          </cell>
        </row>
        <row r="14">
          <cell r="T14" t="str">
            <v>CU - 36  QC</v>
          </cell>
        </row>
        <row r="14">
          <cell r="W14">
            <v>5054.04261051217</v>
          </cell>
        </row>
        <row r="15">
          <cell r="A15" t="str">
            <v>ALL006</v>
          </cell>
          <cell r="B15" t="str">
            <v>MT32 MANEUROP COMP 2.5HP (1ph)</v>
          </cell>
        </row>
        <row r="15">
          <cell r="D15">
            <v>2.5</v>
          </cell>
          <cell r="E15" t="str">
            <v> (V06,09)</v>
          </cell>
          <cell r="F15">
            <v>24</v>
          </cell>
          <cell r="G15" t="str">
            <v>6143 btu</v>
          </cell>
        </row>
        <row r="15">
          <cell r="O15">
            <v>2782.80685096154</v>
          </cell>
        </row>
        <row r="15">
          <cell r="T15" t="str">
            <v>CU - 36  QC</v>
          </cell>
        </row>
        <row r="15">
          <cell r="W15">
            <v>5315.61803664854</v>
          </cell>
        </row>
        <row r="16">
          <cell r="A16" t="str">
            <v>ALL007</v>
          </cell>
          <cell r="B16" t="str">
            <v>MT32 MANEUROP COMP 2.5HP</v>
          </cell>
        </row>
        <row r="16">
          <cell r="D16">
            <v>2.5</v>
          </cell>
          <cell r="E16" t="str">
            <v> (V06,09)</v>
          </cell>
          <cell r="F16">
            <v>24</v>
          </cell>
          <cell r="G16" t="str">
            <v>6143 btu</v>
          </cell>
        </row>
        <row r="16">
          <cell r="O16">
            <v>2659.72992788462</v>
          </cell>
        </row>
        <row r="16">
          <cell r="T16" t="str">
            <v>CU - 36  QC</v>
          </cell>
        </row>
        <row r="16">
          <cell r="W16">
            <v>5192.54111357162</v>
          </cell>
        </row>
        <row r="18">
          <cell r="A18" t="str">
            <v>ALL009</v>
          </cell>
          <cell r="B18" t="str">
            <v>MT36 MANEUROP COMP 3HP</v>
          </cell>
        </row>
        <row r="18">
          <cell r="D18">
            <v>3</v>
          </cell>
          <cell r="E18" t="str">
            <v> (V06,09)</v>
          </cell>
          <cell r="F18">
            <v>24</v>
          </cell>
          <cell r="G18" t="str">
            <v>7780 btu</v>
          </cell>
        </row>
        <row r="18">
          <cell r="O18">
            <v>2688.53884396853</v>
          </cell>
        </row>
        <row r="18">
          <cell r="T18" t="str">
            <v>CU - 40  QC</v>
          </cell>
        </row>
        <row r="18">
          <cell r="W18">
            <v>5350.43229859143</v>
          </cell>
        </row>
        <row r="19">
          <cell r="A19" t="str">
            <v>ALL010</v>
          </cell>
          <cell r="B19" t="str">
            <v>MT40 MANEUROP COMP 3.5HP</v>
          </cell>
        </row>
        <row r="19">
          <cell r="D19">
            <v>3.5</v>
          </cell>
          <cell r="E19" t="str">
            <v> (V06,09)</v>
          </cell>
          <cell r="F19">
            <v>24</v>
          </cell>
          <cell r="G19" t="str">
            <v>8294 btu</v>
          </cell>
        </row>
        <row r="19">
          <cell r="O19" t="str">
            <v>~</v>
          </cell>
        </row>
        <row r="19">
          <cell r="T19" t="str">
            <v>CU - 50  QC</v>
          </cell>
        </row>
        <row r="19">
          <cell r="W19">
            <v>5546.70592245751</v>
          </cell>
        </row>
        <row r="20">
          <cell r="A20" t="str">
            <v>ALL010.1</v>
          </cell>
          <cell r="B20" t="str">
            <v>MT44 MANEUROP COMP 4HP</v>
          </cell>
        </row>
        <row r="20">
          <cell r="D20">
            <v>4</v>
          </cell>
          <cell r="E20" t="str">
            <v>(V04,07)</v>
          </cell>
          <cell r="F20">
            <v>24</v>
          </cell>
          <cell r="G20" t="str">
            <v>9600 btu</v>
          </cell>
        </row>
        <row r="20">
          <cell r="O20">
            <v>2935.15652316434</v>
          </cell>
        </row>
        <row r="20">
          <cell r="T20" t="str">
            <v>CU - 64B QC</v>
          </cell>
        </row>
        <row r="20">
          <cell r="W20">
            <v>6338.31556754273</v>
          </cell>
        </row>
        <row r="21">
          <cell r="A21" t="str">
            <v>ALL011</v>
          </cell>
          <cell r="B21" t="str">
            <v>MT50 MANEUROP COMP 4HP</v>
          </cell>
        </row>
        <row r="21">
          <cell r="D21">
            <v>4</v>
          </cell>
          <cell r="E21" t="str">
            <v>(V04,07)</v>
          </cell>
          <cell r="F21">
            <v>12</v>
          </cell>
          <cell r="G21" t="str">
            <v>9932 btu</v>
          </cell>
        </row>
        <row r="21">
          <cell r="O21" t="str">
            <v>~</v>
          </cell>
        </row>
        <row r="21">
          <cell r="T21" t="str">
            <v>CU - 64B QC</v>
          </cell>
        </row>
        <row r="21">
          <cell r="W21">
            <v>6612.68619691336</v>
          </cell>
        </row>
        <row r="22">
          <cell r="A22" t="str">
            <v>ALL012</v>
          </cell>
          <cell r="B22" t="str">
            <v>MT64 MANEUROP COMP 5HP</v>
          </cell>
        </row>
        <row r="22">
          <cell r="D22">
            <v>5</v>
          </cell>
          <cell r="E22" t="str">
            <v> (V04,07)</v>
          </cell>
          <cell r="F22">
            <v>12</v>
          </cell>
          <cell r="G22" t="str">
            <v>11843 btu</v>
          </cell>
        </row>
        <row r="22">
          <cell r="O22" t="str">
            <v>~</v>
          </cell>
        </row>
        <row r="22">
          <cell r="T22" t="str">
            <v>CU - 72 QC</v>
          </cell>
        </row>
        <row r="22">
          <cell r="W22">
            <v>7143.05778015503</v>
          </cell>
        </row>
        <row r="22">
          <cell r="AN22" t="str">
            <v>HTC-5</v>
          </cell>
        </row>
        <row r="22">
          <cell r="AQ22">
            <v>7208.62947957694</v>
          </cell>
        </row>
        <row r="23">
          <cell r="A23" t="str">
            <v>ALL013</v>
          </cell>
          <cell r="B23" t="str">
            <v>MT72 MANEUROP COMP 6HP</v>
          </cell>
        </row>
        <row r="23">
          <cell r="D23">
            <v>6</v>
          </cell>
          <cell r="E23" t="str">
            <v> (V04,07)</v>
          </cell>
          <cell r="F23">
            <v>12</v>
          </cell>
          <cell r="G23" t="str">
            <v>13200 btu</v>
          </cell>
        </row>
        <row r="23">
          <cell r="O23">
            <v>3734.33055160985</v>
          </cell>
        </row>
        <row r="23">
          <cell r="T23" t="str">
            <v>CU - 90 QC</v>
          </cell>
        </row>
        <row r="23">
          <cell r="W23">
            <v>7945.3477020805</v>
          </cell>
        </row>
        <row r="24">
          <cell r="A24" t="str">
            <v>ALL014</v>
          </cell>
          <cell r="B24" t="str">
            <v>MT80 MANEUROP COMP 6.5HP</v>
          </cell>
        </row>
        <row r="24">
          <cell r="D24">
            <v>6.5</v>
          </cell>
          <cell r="E24" t="str">
            <v>(V02,04)</v>
          </cell>
          <cell r="F24">
            <v>12</v>
          </cell>
          <cell r="G24" t="str">
            <v>14983 btu</v>
          </cell>
        </row>
        <row r="24">
          <cell r="O24" t="str">
            <v>~</v>
          </cell>
        </row>
        <row r="24">
          <cell r="T24" t="str">
            <v>CU - 90 QC</v>
          </cell>
        </row>
        <row r="24">
          <cell r="W24">
            <v>9181.41446344413</v>
          </cell>
        </row>
        <row r="25">
          <cell r="A25" t="str">
            <v>ALL015</v>
          </cell>
          <cell r="B25" t="str">
            <v>MT100 MANEUROP COMP 8.5HP</v>
          </cell>
        </row>
        <row r="25">
          <cell r="D25">
            <v>8.5</v>
          </cell>
          <cell r="E25" t="str">
            <v>(V05,02)</v>
          </cell>
          <cell r="F25">
            <v>6</v>
          </cell>
          <cell r="G25" t="str">
            <v>18293 btu</v>
          </cell>
        </row>
        <row r="25">
          <cell r="O25" t="str">
            <v>~</v>
          </cell>
        </row>
        <row r="25">
          <cell r="T25" t="str">
            <v>CU - 125 QC</v>
          </cell>
        </row>
        <row r="25">
          <cell r="W25">
            <v>12206.3654253993</v>
          </cell>
        </row>
        <row r="26">
          <cell r="A26" t="str">
            <v>ALL016</v>
          </cell>
          <cell r="B26" t="str">
            <v>MT125 MANEUROP COMP 10HP</v>
          </cell>
        </row>
        <row r="26">
          <cell r="D26">
            <v>10</v>
          </cell>
          <cell r="E26" t="str">
            <v> (V05,02)</v>
          </cell>
          <cell r="F26">
            <v>6</v>
          </cell>
          <cell r="G26" t="str">
            <v>25563 btu</v>
          </cell>
        </row>
        <row r="26">
          <cell r="O26" t="str">
            <v>~</v>
          </cell>
        </row>
        <row r="26">
          <cell r="T26" t="str">
            <v>CU - 144 QC</v>
          </cell>
        </row>
        <row r="26">
          <cell r="W26">
            <v>13689.5706410171</v>
          </cell>
        </row>
        <row r="27">
          <cell r="A27" t="str">
            <v>ALL018</v>
          </cell>
          <cell r="B27" t="str">
            <v>MT160 MANEUROP COMP 13HP</v>
          </cell>
        </row>
        <row r="27">
          <cell r="D27">
            <v>13</v>
          </cell>
          <cell r="E27" t="str">
            <v> (V05,03)</v>
          </cell>
          <cell r="F27">
            <v>6</v>
          </cell>
          <cell r="G27" t="str">
            <v>32970 btu</v>
          </cell>
        </row>
        <row r="27">
          <cell r="O27">
            <v>7958.32768793706</v>
          </cell>
        </row>
        <row r="27">
          <cell r="T27" t="str">
            <v>CU - 200 QC</v>
          </cell>
        </row>
        <row r="27">
          <cell r="W27">
            <v>16975.1547642078</v>
          </cell>
        </row>
        <row r="28">
          <cell r="A28" t="str">
            <v>ALL019</v>
          </cell>
          <cell r="B28" t="str">
            <v>MTZ-18 MANEUROP COMP 1.5HP</v>
          </cell>
        </row>
        <row r="28">
          <cell r="D28">
            <v>1.5</v>
          </cell>
          <cell r="E28" t="str">
            <v>(V01,06)</v>
          </cell>
          <cell r="F28">
            <v>24</v>
          </cell>
          <cell r="G28" t="str">
            <v>3200btu</v>
          </cell>
        </row>
        <row r="28">
          <cell r="O28">
            <v>2148.59278846154</v>
          </cell>
        </row>
        <row r="28">
          <cell r="T28" t="str">
            <v>CU - 22  QC</v>
          </cell>
        </row>
        <row r="28">
          <cell r="W28">
            <v>4454.90023036221</v>
          </cell>
        </row>
        <row r="29">
          <cell r="A29" t="str">
            <v>ALL020</v>
          </cell>
          <cell r="B29" t="str">
            <v>MTZ-22 MANEUROP COMP 2HP</v>
          </cell>
        </row>
        <row r="29">
          <cell r="D29">
            <v>2</v>
          </cell>
          <cell r="E29" t="str">
            <v> (V01,06)</v>
          </cell>
          <cell r="F29">
            <v>24</v>
          </cell>
          <cell r="G29" t="str">
            <v>4300 btu</v>
          </cell>
        </row>
        <row r="29">
          <cell r="O29">
            <v>2268.52163461538</v>
          </cell>
        </row>
        <row r="29">
          <cell r="T29" t="str">
            <v>CU - 32  QC</v>
          </cell>
        </row>
        <row r="29">
          <cell r="W29">
            <v>4635.43513712212</v>
          </cell>
        </row>
        <row r="30">
          <cell r="A30" t="str">
            <v>ALL021</v>
          </cell>
          <cell r="B30" t="str">
            <v>MTZ-28 MANEUROP COMP 2HP</v>
          </cell>
        </row>
        <row r="30">
          <cell r="D30">
            <v>2.3</v>
          </cell>
          <cell r="E30" t="str">
            <v>(V01,06)</v>
          </cell>
          <cell r="F30">
            <v>24</v>
          </cell>
          <cell r="G30" t="str">
            <v>5460 btu</v>
          </cell>
        </row>
        <row r="30">
          <cell r="O30">
            <v>2601.8097465035</v>
          </cell>
        </row>
        <row r="30">
          <cell r="T30" t="str">
            <v>CU - 36  QC</v>
          </cell>
        </row>
        <row r="30">
          <cell r="W30">
            <v>5134.6209321905</v>
          </cell>
        </row>
        <row r="31">
          <cell r="A31" t="str">
            <v>ALL022</v>
          </cell>
          <cell r="B31" t="str">
            <v>MTZ-32 MANEUROP COMP 2.5HP</v>
          </cell>
        </row>
        <row r="31">
          <cell r="D31">
            <v>2.5</v>
          </cell>
          <cell r="E31" t="str">
            <v>(V06,09)</v>
          </cell>
          <cell r="F31">
            <v>24</v>
          </cell>
          <cell r="G31" t="str">
            <v>5767 btu</v>
          </cell>
        </row>
        <row r="31">
          <cell r="O31">
            <v>2709.18884396853</v>
          </cell>
        </row>
        <row r="31">
          <cell r="T31" t="str">
            <v>CU - 36  QC</v>
          </cell>
        </row>
        <row r="31">
          <cell r="W31">
            <v>5242.00002965554</v>
          </cell>
        </row>
        <row r="32">
          <cell r="A32" t="str">
            <v>ALL023</v>
          </cell>
          <cell r="B32" t="str">
            <v>MTZ-36 MANEUROP COMP 3HP</v>
          </cell>
        </row>
        <row r="32">
          <cell r="D32">
            <v>3</v>
          </cell>
          <cell r="E32" t="str">
            <v> (V06,09)</v>
          </cell>
          <cell r="F32">
            <v>24</v>
          </cell>
          <cell r="G32" t="str">
            <v>7440 btu</v>
          </cell>
        </row>
        <row r="32">
          <cell r="O32">
            <v>2914.8946131993</v>
          </cell>
        </row>
        <row r="32">
          <cell r="T32" t="str">
            <v>CU - 40  QC</v>
          </cell>
        </row>
        <row r="32">
          <cell r="W32">
            <v>5576.7880678222</v>
          </cell>
        </row>
        <row r="33">
          <cell r="A33" t="str">
            <v>ALL024</v>
          </cell>
          <cell r="B33" t="str">
            <v>MTZ-40 MANEUROP COMP 3.5HP</v>
          </cell>
        </row>
        <row r="33">
          <cell r="D33">
            <v>3.5</v>
          </cell>
          <cell r="E33" t="str">
            <v>(V06,09)</v>
          </cell>
          <cell r="F33">
            <v>24</v>
          </cell>
          <cell r="G33" t="str">
            <v>7747 btu</v>
          </cell>
        </row>
        <row r="33">
          <cell r="O33">
            <v>2991.79059222028</v>
          </cell>
        </row>
        <row r="33">
          <cell r="T33" t="str">
            <v>CU - 50  QC</v>
          </cell>
        </row>
        <row r="33">
          <cell r="W33">
            <v>5930.75260077919</v>
          </cell>
        </row>
        <row r="34">
          <cell r="A34" t="str">
            <v>ALL024.1</v>
          </cell>
          <cell r="B34" t="str">
            <v>MTZ-44 MANEUROP COMP 4HP</v>
          </cell>
        </row>
        <row r="34">
          <cell r="D34">
            <v>4</v>
          </cell>
          <cell r="E34" t="str">
            <v> (V04,07)</v>
          </cell>
        </row>
        <row r="34">
          <cell r="O34">
            <v>3273.42662805944</v>
          </cell>
        </row>
        <row r="34">
          <cell r="T34" t="str">
            <v>CU - 64B QC</v>
          </cell>
        </row>
        <row r="34">
          <cell r="W34">
            <v>6676.58567243783</v>
          </cell>
        </row>
        <row r="35">
          <cell r="A35" t="str">
            <v>ALL025</v>
          </cell>
          <cell r="B35" t="str">
            <v>MTZ-50 MANEUROP COMP 4HP</v>
          </cell>
        </row>
        <row r="35">
          <cell r="D35">
            <v>4</v>
          </cell>
          <cell r="E35" t="str">
            <v> (V04,07)</v>
          </cell>
          <cell r="F35">
            <v>12</v>
          </cell>
          <cell r="G35" t="str">
            <v>10000 btu</v>
          </cell>
        </row>
        <row r="35">
          <cell r="O35">
            <v>3446.56893575175</v>
          </cell>
        </row>
        <row r="35">
          <cell r="T35" t="str">
            <v>CU - 64 QC</v>
          </cell>
        </row>
        <row r="35">
          <cell r="W35">
            <v>7152.36032770223</v>
          </cell>
        </row>
        <row r="36">
          <cell r="A36" t="str">
            <v>ALL026</v>
          </cell>
          <cell r="B36" t="str">
            <v>MTZ-64 MANEUROP COMP 5HP</v>
          </cell>
        </row>
        <row r="36">
          <cell r="D36">
            <v>5</v>
          </cell>
          <cell r="E36" t="str">
            <v> (V04,07)</v>
          </cell>
          <cell r="F36">
            <v>12</v>
          </cell>
          <cell r="G36" t="str">
            <v>12935 btu</v>
          </cell>
        </row>
        <row r="36">
          <cell r="O36">
            <v>3608.58475008878</v>
          </cell>
        </row>
        <row r="36">
          <cell r="T36" t="str">
            <v>CU - 72 QC</v>
          </cell>
        </row>
        <row r="36">
          <cell r="W36">
            <v>7659.88540253266</v>
          </cell>
        </row>
        <row r="37">
          <cell r="A37" t="str">
            <v>ALL027</v>
          </cell>
          <cell r="B37" t="str">
            <v>MTZ-72 MANEUROP COMP 6HP</v>
          </cell>
        </row>
        <row r="37">
          <cell r="D37">
            <v>6</v>
          </cell>
          <cell r="E37" t="str">
            <v> (V04,07)</v>
          </cell>
          <cell r="F37">
            <v>12</v>
          </cell>
          <cell r="G37" t="str">
            <v>15119 btu</v>
          </cell>
        </row>
        <row r="37">
          <cell r="O37">
            <v>3998.92033435315</v>
          </cell>
        </row>
        <row r="37">
          <cell r="T37" t="str">
            <v>CU - 90 QC</v>
          </cell>
        </row>
        <row r="37">
          <cell r="W37">
            <v>8497.19368110148</v>
          </cell>
        </row>
        <row r="38">
          <cell r="A38" t="str">
            <v>ALL028</v>
          </cell>
          <cell r="B38" t="str">
            <v>MTZ-80 MANEUROP COMP 6.5HP</v>
          </cell>
        </row>
        <row r="38">
          <cell r="D38">
            <v>6.5</v>
          </cell>
          <cell r="E38" t="str">
            <v>(V02,04)</v>
          </cell>
          <cell r="F38">
            <v>12</v>
          </cell>
          <cell r="G38" t="str">
            <v>17269 btu</v>
          </cell>
        </row>
        <row r="38">
          <cell r="O38">
            <v>4764.87468312937</v>
          </cell>
        </row>
        <row r="38">
          <cell r="T38" t="str">
            <v>CU - 90 QC</v>
          </cell>
        </row>
        <row r="38">
          <cell r="W38">
            <v>9263.1480298777</v>
          </cell>
        </row>
        <row r="39">
          <cell r="A39" t="str">
            <v>ALL029</v>
          </cell>
          <cell r="B39" t="str">
            <v>MTZ-100 MANEUROP COMP 8.5HP</v>
          </cell>
        </row>
        <row r="39">
          <cell r="D39">
            <v>8.5</v>
          </cell>
          <cell r="E39" t="str">
            <v> (V05,02)</v>
          </cell>
          <cell r="F39">
            <v>6</v>
          </cell>
          <cell r="G39" t="str">
            <v>19317 btu</v>
          </cell>
        </row>
        <row r="39">
          <cell r="O39">
            <v>6600.19758522727</v>
          </cell>
        </row>
        <row r="39">
          <cell r="T39" t="str">
            <v>CU - 125 QC</v>
          </cell>
        </row>
        <row r="39">
          <cell r="W39">
            <v>12924.8554603644</v>
          </cell>
        </row>
        <row r="40">
          <cell r="A40" t="str">
            <v>ALL030</v>
          </cell>
          <cell r="B40" t="str">
            <v>MTZ-125 MANEUROP COMP 10HP</v>
          </cell>
        </row>
        <row r="40">
          <cell r="D40">
            <v>10</v>
          </cell>
          <cell r="E40" t="str">
            <v> (V05,02)</v>
          </cell>
          <cell r="F40">
            <v>6</v>
          </cell>
          <cell r="G40" t="str">
            <v>26553 btu</v>
          </cell>
        </row>
        <row r="40">
          <cell r="O40">
            <v>7445.54793487762</v>
          </cell>
        </row>
        <row r="40">
          <cell r="T40" t="str">
            <v>CU - 144 QC</v>
          </cell>
        </row>
        <row r="40">
          <cell r="W40">
            <v>14473.6208158422</v>
          </cell>
        </row>
        <row r="41">
          <cell r="A41" t="str">
            <v>ALL031</v>
          </cell>
          <cell r="B41" t="str">
            <v>MTZ-160 MANEUROP COMP 13HP</v>
          </cell>
        </row>
        <row r="41">
          <cell r="D41">
            <v>13</v>
          </cell>
          <cell r="E41" t="str">
            <v> (V05,03)</v>
          </cell>
          <cell r="F41">
            <v>6</v>
          </cell>
          <cell r="G41" t="str">
            <v>34983 btu</v>
          </cell>
        </row>
        <row r="41">
          <cell r="O41">
            <v>8267.42786276224</v>
          </cell>
        </row>
        <row r="41">
          <cell r="T41" t="str">
            <v>CU - 200 QC</v>
          </cell>
        </row>
        <row r="41">
          <cell r="W41">
            <v>17284.254939033</v>
          </cell>
        </row>
        <row r="42">
          <cell r="A42" t="str">
            <v>ALL078</v>
          </cell>
          <cell r="B42" t="str">
            <v>KCJ511HAE (1ph)(1HP MT) R22</v>
          </cell>
        </row>
        <row r="42">
          <cell r="D42">
            <v>1</v>
          </cell>
          <cell r="E42" t="str">
            <v>3/8 , 1/2</v>
          </cell>
          <cell r="F42" t="str">
            <v>0.055 * 4ft, 5ft</v>
          </cell>
          <cell r="G42" t="str">
            <v>WJ5510/CAJ4510T</v>
          </cell>
        </row>
        <row r="42">
          <cell r="O42">
            <v>1004.32213636364</v>
          </cell>
        </row>
        <row r="42">
          <cell r="T42" t="str">
            <v>CU - 15 QC  </v>
          </cell>
        </row>
        <row r="42">
          <cell r="W42">
            <v>3205.58302583094</v>
          </cell>
        </row>
        <row r="42">
          <cell r="AB42" t="str">
            <v>WCU-1HP</v>
          </cell>
          <cell r="AC42">
            <v>392.424242424242</v>
          </cell>
        </row>
        <row r="42">
          <cell r="AE42">
            <v>954.719015083283</v>
          </cell>
        </row>
        <row r="42">
          <cell r="AH42">
            <v>1999.95264614389</v>
          </cell>
          <cell r="AI42">
            <v>1937.49275309576</v>
          </cell>
          <cell r="AJ42">
            <v>1937.49275309576</v>
          </cell>
          <cell r="AK42">
            <v>3076.85022483675</v>
          </cell>
          <cell r="AL42">
            <v>2980.75808168579</v>
          </cell>
          <cell r="AM42">
            <v>2980.75808168579</v>
          </cell>
        </row>
        <row r="43">
          <cell r="A43" t="str">
            <v>ALL079</v>
          </cell>
          <cell r="B43" t="str">
            <v>KCJ513HAE (1ph)(1.5HP MT) R22</v>
          </cell>
        </row>
        <row r="43">
          <cell r="D43">
            <v>1.5</v>
          </cell>
          <cell r="E43" t="str">
            <v>3/8 , 1/2</v>
          </cell>
          <cell r="F43" t="str">
            <v>0.055 * 4ft ,5ft</v>
          </cell>
          <cell r="G43" t="str">
            <v>WJ5515/CAJ4517T</v>
          </cell>
        </row>
        <row r="43">
          <cell r="O43">
            <v>1096.30705594406</v>
          </cell>
        </row>
        <row r="43">
          <cell r="T43" t="str">
            <v>CU - 22  QC</v>
          </cell>
        </row>
        <row r="43">
          <cell r="W43">
            <v>3463.06911091252</v>
          </cell>
        </row>
        <row r="43">
          <cell r="AB43" t="str">
            <v>WCU-1.5HP</v>
          </cell>
          <cell r="AC43">
            <v>512.121212121212</v>
          </cell>
        </row>
        <row r="43">
          <cell r="AE43">
            <v>954.719015083283</v>
          </cell>
        </row>
        <row r="43">
          <cell r="AH43">
            <v>2179.43981356813</v>
          </cell>
          <cell r="AI43">
            <v>2116.97992052</v>
          </cell>
          <cell r="AJ43">
            <v>2116.97992052</v>
          </cell>
          <cell r="AK43">
            <v>3352.98432856636</v>
          </cell>
          <cell r="AL43">
            <v>3256.89218541539</v>
          </cell>
          <cell r="AM43">
            <v>3256.89218541539</v>
          </cell>
        </row>
        <row r="44">
          <cell r="A44" t="str">
            <v>ALL080</v>
          </cell>
          <cell r="B44" t="str">
            <v>CR22K6M-PF1 (1ph)(2HP MT) R22</v>
          </cell>
        </row>
        <row r="44">
          <cell r="D44">
            <v>2</v>
          </cell>
          <cell r="E44" t="str">
            <v>3/8 , 1/2</v>
          </cell>
          <cell r="F44" t="str">
            <v>CW relay box</v>
          </cell>
          <cell r="G44" t="str">
            <v>MT22/FH4524</v>
          </cell>
        </row>
        <row r="44">
          <cell r="O44">
            <v>1132.02797202797</v>
          </cell>
        </row>
        <row r="44">
          <cell r="T44" t="str">
            <v>CU - 32  QC</v>
          </cell>
        </row>
        <row r="44">
          <cell r="W44">
            <v>3559.3960876025</v>
          </cell>
        </row>
        <row r="44">
          <cell r="AB44" t="str">
            <v>WCU-2HP</v>
          </cell>
          <cell r="AC44">
            <v>710.606060606061</v>
          </cell>
        </row>
        <row r="44">
          <cell r="AE44">
            <v>954.719015083283</v>
          </cell>
        </row>
        <row r="44">
          <cell r="AH44">
            <v>2401.14325750753</v>
          </cell>
          <cell r="AI44">
            <v>2338.6833644594</v>
          </cell>
          <cell r="AJ44">
            <v>2328.9650043881</v>
          </cell>
          <cell r="AK44">
            <v>3694.06655001158</v>
          </cell>
          <cell r="AL44">
            <v>3597.97440686061</v>
          </cell>
          <cell r="AM44">
            <v>3583.023083674</v>
          </cell>
        </row>
        <row r="45">
          <cell r="A45" t="str">
            <v>ALL081</v>
          </cell>
          <cell r="B45" t="str">
            <v>CR22K6M-TFM (3ph)(2HP MT) R22</v>
          </cell>
        </row>
        <row r="45">
          <cell r="D45">
            <v>2</v>
          </cell>
          <cell r="E45" t="str">
            <v>3/8 , 1/2</v>
          </cell>
        </row>
        <row r="45">
          <cell r="G45" t="str">
            <v>MT22/TFH4524</v>
          </cell>
        </row>
        <row r="45">
          <cell r="O45">
            <v>1304.70454545455</v>
          </cell>
        </row>
        <row r="45">
          <cell r="T45" t="str">
            <v>CU - 32  QC</v>
          </cell>
        </row>
        <row r="45">
          <cell r="W45">
            <v>3732.07266102907</v>
          </cell>
        </row>
        <row r="45">
          <cell r="AB45" t="str">
            <v>WCU-2HP</v>
          </cell>
          <cell r="AC45">
            <v>710.606060606061</v>
          </cell>
        </row>
        <row r="45">
          <cell r="AE45">
            <v>954.719015083283</v>
          </cell>
        </row>
        <row r="45">
          <cell r="AH45">
            <v>2709.44639409654</v>
          </cell>
          <cell r="AI45">
            <v>2646.98650104841</v>
          </cell>
          <cell r="AJ45">
            <v>2441.20477711537</v>
          </cell>
          <cell r="AK45">
            <v>4168.37906784083</v>
          </cell>
          <cell r="AL45">
            <v>4072.28692468986</v>
          </cell>
          <cell r="AM45">
            <v>3755.69965710057</v>
          </cell>
        </row>
        <row r="46">
          <cell r="A46" t="str">
            <v>ALL082</v>
          </cell>
          <cell r="B46" t="str">
            <v>CR30K6M-TFM (3ph)(2.5HP MT) R22</v>
          </cell>
        </row>
        <row r="46">
          <cell r="D46">
            <v>2.5</v>
          </cell>
          <cell r="E46" t="str">
            <v>3/8 , 5/8</v>
          </cell>
        </row>
        <row r="46">
          <cell r="G46" t="str">
            <v>MT28/TFH4531</v>
          </cell>
        </row>
        <row r="46">
          <cell r="O46">
            <v>1365.4270979021</v>
          </cell>
        </row>
        <row r="46">
          <cell r="T46" t="str">
            <v>CU - 36  QC</v>
          </cell>
        </row>
        <row r="46">
          <cell r="W46">
            <v>3958.6928966569</v>
          </cell>
        </row>
        <row r="46">
          <cell r="AB46" t="str">
            <v>WCU-3HP</v>
          </cell>
          <cell r="AC46">
            <v>1064.43181818182</v>
          </cell>
        </row>
        <row r="46">
          <cell r="AE46">
            <v>954.719015083283</v>
          </cell>
        </row>
        <row r="46">
          <cell r="AH46">
            <v>3102.74181076321</v>
          </cell>
          <cell r="AI46">
            <v>3040.28191771508</v>
          </cell>
          <cell r="AJ46">
            <v>2834.50019378204</v>
          </cell>
          <cell r="AK46">
            <v>4773.4489396357</v>
          </cell>
          <cell r="AL46">
            <v>4677.35679648474</v>
          </cell>
          <cell r="AM46">
            <v>4360.76952889544</v>
          </cell>
        </row>
        <row r="47">
          <cell r="A47" t="str">
            <v>ALL083</v>
          </cell>
          <cell r="B47" t="str">
            <v>CR30K6M-PFM (1ph)(2.5HP MT) R22</v>
          </cell>
        </row>
        <row r="47">
          <cell r="D47">
            <v>2.5</v>
          </cell>
          <cell r="E47" t="str">
            <v>3/8 , 5/8</v>
          </cell>
          <cell r="F47" t="str">
            <v>CW relay box</v>
          </cell>
          <cell r="G47" t="str">
            <v>MT28/FH4531</v>
          </cell>
        </row>
        <row r="47">
          <cell r="O47">
            <v>1237.73286713287</v>
          </cell>
        </row>
        <row r="47">
          <cell r="T47" t="str">
            <v>CU - 36  QC</v>
          </cell>
        </row>
        <row r="47">
          <cell r="W47">
            <v>3830.99866588767</v>
          </cell>
        </row>
        <row r="47">
          <cell r="AB47" t="str">
            <v>WCU-3HP</v>
          </cell>
          <cell r="AC47">
            <v>1064.43181818182</v>
          </cell>
        </row>
        <row r="47">
          <cell r="AE47">
            <v>954.719015083283</v>
          </cell>
        </row>
        <row r="47">
          <cell r="AH47">
            <v>2823.67719690147</v>
          </cell>
          <cell r="AI47">
            <v>2761.21730385334</v>
          </cell>
          <cell r="AJ47">
            <v>2751.49894378204</v>
          </cell>
          <cell r="AK47">
            <v>4344.1187644638</v>
          </cell>
          <cell r="AL47">
            <v>4248.02662131283</v>
          </cell>
          <cell r="AM47">
            <v>4233.07529812621</v>
          </cell>
        </row>
        <row r="48">
          <cell r="A48" t="str">
            <v>ALL084</v>
          </cell>
          <cell r="B48" t="str">
            <v>CR36K6M-PFZ (1ph)(3HP MT) R22</v>
          </cell>
        </row>
        <row r="48">
          <cell r="D48">
            <v>3</v>
          </cell>
          <cell r="E48" t="str">
            <v>3/8 , 3/4</v>
          </cell>
          <cell r="F48" t="str">
            <v>CW relay box</v>
          </cell>
          <cell r="G48" t="str">
            <v>MT36</v>
          </cell>
        </row>
        <row r="48">
          <cell r="O48">
            <v>1381.84965034965</v>
          </cell>
        </row>
        <row r="48">
          <cell r="T48" t="str">
            <v>CU - 40  QC</v>
          </cell>
        </row>
        <row r="48">
          <cell r="W48">
            <v>4104.19771804034</v>
          </cell>
        </row>
        <row r="48">
          <cell r="AB48" t="str">
            <v>WCU-4HP</v>
          </cell>
          <cell r="AC48">
            <v>1187.12121212121</v>
          </cell>
        </row>
        <row r="48">
          <cell r="AE48">
            <v>954.719015083283</v>
          </cell>
        </row>
        <row r="48">
          <cell r="AH48">
            <v>3040.04249993177</v>
          </cell>
          <cell r="AI48">
            <v>2977.58260688364</v>
          </cell>
          <cell r="AJ48">
            <v>2967.86424681234</v>
          </cell>
          <cell r="AK48">
            <v>4676.98846143349</v>
          </cell>
          <cell r="AL48">
            <v>4580.89631828252</v>
          </cell>
          <cell r="AM48">
            <v>4565.9449950959</v>
          </cell>
        </row>
        <row r="49">
          <cell r="A49" t="str">
            <v>ALL085</v>
          </cell>
          <cell r="B49" t="str">
            <v>CR37K6M-TFD (3ph)(3HP MT) R22</v>
          </cell>
        </row>
        <row r="49">
          <cell r="D49">
            <v>3</v>
          </cell>
          <cell r="E49" t="str">
            <v>3/8 , 3/4</v>
          </cell>
        </row>
        <row r="49">
          <cell r="G49" t="str">
            <v>MT36</v>
          </cell>
        </row>
        <row r="49">
          <cell r="O49">
            <v>1441.24003496503</v>
          </cell>
        </row>
        <row r="49">
          <cell r="T49" t="str">
            <v>CU - 40  QC</v>
          </cell>
        </row>
        <row r="49">
          <cell r="W49">
            <v>4163.58810265572</v>
          </cell>
        </row>
        <row r="49">
          <cell r="AB49" t="str">
            <v>WCU-4HP</v>
          </cell>
          <cell r="AC49">
            <v>1187.12121212121</v>
          </cell>
        </row>
        <row r="49">
          <cell r="AE49">
            <v>954.719015083283</v>
          </cell>
        </row>
        <row r="49">
          <cell r="AH49">
            <v>3274.70961379351</v>
          </cell>
          <cell r="AI49">
            <v>3212.24972074538</v>
          </cell>
          <cell r="AJ49">
            <v>3006.46799681234</v>
          </cell>
          <cell r="AK49">
            <v>5038.01479045155</v>
          </cell>
          <cell r="AL49">
            <v>4941.92264730058</v>
          </cell>
          <cell r="AM49">
            <v>4625.33537971129</v>
          </cell>
        </row>
        <row r="50">
          <cell r="A50" t="str">
            <v>ALL086</v>
          </cell>
          <cell r="B50" t="str">
            <v>CR42K6M-TFM (3ph) (3.5HP MT) R22</v>
          </cell>
        </row>
        <row r="50">
          <cell r="D50">
            <v>3.5</v>
          </cell>
          <cell r="E50" t="str">
            <v>1/2 , 5/8</v>
          </cell>
        </row>
        <row r="50">
          <cell r="G50" t="str">
            <v>MT40/TFH4540</v>
          </cell>
        </row>
        <row r="50">
          <cell r="O50">
            <v>1438.23313782991</v>
          </cell>
        </row>
        <row r="50">
          <cell r="T50" t="str">
            <v>CU - 50  QC</v>
          </cell>
        </row>
        <row r="50">
          <cell r="W50">
            <v>4386.22109166647</v>
          </cell>
        </row>
        <row r="50">
          <cell r="AB50" t="str">
            <v>WCU-4HP</v>
          </cell>
          <cell r="AC50">
            <v>1187.12121212121</v>
          </cell>
        </row>
        <row r="50">
          <cell r="AE50">
            <v>964.437375154585</v>
          </cell>
        </row>
        <row r="50">
          <cell r="AH50">
            <v>3303.41740568299</v>
          </cell>
          <cell r="AI50">
            <v>3240.95751263486</v>
          </cell>
          <cell r="AJ50">
            <v>2971.08487961091</v>
          </cell>
          <cell r="AK50">
            <v>5082.18062412768</v>
          </cell>
          <cell r="AL50">
            <v>4986.08848097671</v>
          </cell>
          <cell r="AM50">
            <v>4570.89981478602</v>
          </cell>
        </row>
        <row r="51">
          <cell r="A51" t="str">
            <v>ALL087</v>
          </cell>
          <cell r="B51" t="str">
            <v>CR47KQM-TFD (3ph)(4HP MT) R22</v>
          </cell>
        </row>
        <row r="51">
          <cell r="D51">
            <v>4</v>
          </cell>
          <cell r="E51" t="str">
            <v>1/2 , 3/4</v>
          </cell>
        </row>
        <row r="51">
          <cell r="G51" t="str">
            <v>MT50/TAG4546</v>
          </cell>
        </row>
        <row r="51">
          <cell r="O51">
            <v>1591.14002932551</v>
          </cell>
        </row>
        <row r="51">
          <cell r="T51" t="str">
            <v>CU - 64B QC</v>
          </cell>
        </row>
        <row r="51">
          <cell r="W51">
            <v>4948.33336516555</v>
          </cell>
        </row>
        <row r="51">
          <cell r="AB51" t="str">
            <v>LCU-05</v>
          </cell>
          <cell r="AC51">
            <v>2033.27856882074</v>
          </cell>
        </row>
        <row r="51">
          <cell r="AE51">
            <v>1089.05190961025</v>
          </cell>
        </row>
        <row r="51">
          <cell r="AH51">
            <v>4368.99156956546</v>
          </cell>
          <cell r="AI51">
            <v>4306.53167651733</v>
          </cell>
          <cell r="AJ51">
            <v>4036.65904349338</v>
          </cell>
          <cell r="AK51">
            <v>6721.52549163916</v>
          </cell>
          <cell r="AL51">
            <v>6625.4333484882</v>
          </cell>
          <cell r="AM51">
            <v>6210.2446822975</v>
          </cell>
        </row>
        <row r="52">
          <cell r="A52" t="str">
            <v>ALL088</v>
          </cell>
          <cell r="B52" t="str">
            <v>CR62KQM-TFD (3ph)(5HP MT) R22</v>
          </cell>
        </row>
        <row r="52">
          <cell r="D52">
            <v>5</v>
          </cell>
          <cell r="E52" t="str">
            <v>1/2 , 7/8</v>
          </cell>
        </row>
        <row r="52">
          <cell r="G52" t="str">
            <v>MT64/TAG4561</v>
          </cell>
        </row>
        <row r="52">
          <cell r="O52">
            <v>1828.17482517482</v>
          </cell>
        </row>
        <row r="52">
          <cell r="T52" t="str">
            <v>CU - 72 QC</v>
          </cell>
        </row>
        <row r="52">
          <cell r="W52">
            <v>5831.2512605232</v>
          </cell>
        </row>
        <row r="52">
          <cell r="AB52" t="str">
            <v>LCU-06</v>
          </cell>
          <cell r="AC52">
            <v>2172.98284045272</v>
          </cell>
        </row>
        <row r="52">
          <cell r="AE52">
            <v>1089.05190961025</v>
          </cell>
        </row>
        <row r="52">
          <cell r="AH52">
            <v>4710.50265937926</v>
          </cell>
          <cell r="AI52">
            <v>4648.04276633113</v>
          </cell>
          <cell r="AJ52">
            <v>4378.17013330718</v>
          </cell>
          <cell r="AK52">
            <v>7246.92716827578</v>
          </cell>
          <cell r="AL52">
            <v>7150.83502512481</v>
          </cell>
          <cell r="AM52">
            <v>6735.64635893412</v>
          </cell>
        </row>
        <row r="53">
          <cell r="A53" t="str">
            <v>ALL089</v>
          </cell>
          <cell r="B53" t="str">
            <v>CR72KQM-TFM (3ph)(6HP MT) R22</v>
          </cell>
        </row>
        <row r="53">
          <cell r="D53">
            <v>6</v>
          </cell>
          <cell r="E53" t="str">
            <v>1/2 , 7/8</v>
          </cell>
        </row>
        <row r="53">
          <cell r="G53" t="str">
            <v>MT72/TAG4573</v>
          </cell>
        </row>
        <row r="53">
          <cell r="O53">
            <v>2216.19265734266</v>
          </cell>
        </row>
        <row r="53">
          <cell r="T53" t="str">
            <v>CU - 90 QC</v>
          </cell>
        </row>
        <row r="53">
          <cell r="W53">
            <v>6442.3159877475</v>
          </cell>
        </row>
        <row r="53">
          <cell r="AB53" t="str">
            <v>LCU-08</v>
          </cell>
          <cell r="AC53">
            <v>2642.67981014969</v>
          </cell>
        </row>
        <row r="53">
          <cell r="AE53">
            <v>1020.93418037104</v>
          </cell>
        </row>
        <row r="53">
          <cell r="AH53">
            <v>5364.29349074611</v>
          </cell>
          <cell r="AI53">
            <v>5301.83359769798</v>
          </cell>
          <cell r="AJ53">
            <v>5031.96096467403</v>
          </cell>
          <cell r="AK53">
            <v>8252.75921653247</v>
          </cell>
          <cell r="AL53">
            <v>8156.66707338151</v>
          </cell>
          <cell r="AM53">
            <v>7741.47840719081</v>
          </cell>
        </row>
        <row r="54">
          <cell r="A54" t="str">
            <v>ALL090</v>
          </cell>
          <cell r="B54" t="str">
            <v>KCJ461CAL (1ph)(1HP MT) R507</v>
          </cell>
        </row>
        <row r="54">
          <cell r="D54">
            <v>1</v>
          </cell>
          <cell r="E54" t="str">
            <v>3/8 , 1/2</v>
          </cell>
        </row>
        <row r="54">
          <cell r="G54" t="str">
            <v>WJ5510/CAJ4510Z</v>
          </cell>
        </row>
        <row r="54">
          <cell r="O54">
            <v>1088.64778321678</v>
          </cell>
        </row>
        <row r="54">
          <cell r="T54" t="str">
            <v>CU - 15 QC  </v>
          </cell>
        </row>
        <row r="54">
          <cell r="W54">
            <v>3069.06529435368</v>
          </cell>
        </row>
        <row r="54">
          <cell r="AB54" t="str">
            <v>WCU-1.5HP</v>
          </cell>
          <cell r="AC54">
            <v>512.121212121212</v>
          </cell>
        </row>
        <row r="54">
          <cell r="AE54">
            <v>954.719015083283</v>
          </cell>
        </row>
        <row r="54">
          <cell r="AH54">
            <v>2434.61555924805</v>
          </cell>
          <cell r="AI54">
            <v>2372.15566619993</v>
          </cell>
          <cell r="AJ54">
            <v>2102.28303317598</v>
          </cell>
          <cell r="AK54">
            <v>3745.56239884316</v>
          </cell>
          <cell r="AL54">
            <v>3649.47025569219</v>
          </cell>
          <cell r="AM54">
            <v>3234.2815895015</v>
          </cell>
        </row>
        <row r="55">
          <cell r="A55" t="str">
            <v>ALL091</v>
          </cell>
          <cell r="B55" t="str">
            <v>KCJ484CAL (1ph)(1.5HP MT) R507</v>
          </cell>
        </row>
        <row r="55">
          <cell r="D55">
            <v>1.5</v>
          </cell>
          <cell r="E55" t="str">
            <v>3/8 , 1/2</v>
          </cell>
        </row>
        <row r="55">
          <cell r="G55" t="str">
            <v>WJ5515/CAJ4517Z</v>
          </cell>
        </row>
        <row r="55">
          <cell r="O55">
            <v>1196.02489510489</v>
          </cell>
        </row>
        <row r="55">
          <cell r="T55" t="str">
            <v>CU - 22  QC</v>
          </cell>
        </row>
        <row r="55">
          <cell r="W55">
            <v>3341.94357174295</v>
          </cell>
        </row>
        <row r="55">
          <cell r="AB55" t="str">
            <v>WCU-2HP</v>
          </cell>
          <cell r="AC55">
            <v>710.606060606061</v>
          </cell>
        </row>
        <row r="55">
          <cell r="AE55">
            <v>954.719015083283</v>
          </cell>
        </row>
        <row r="55">
          <cell r="AH55">
            <v>2702.89553046018</v>
          </cell>
          <cell r="AI55">
            <v>2640.43563741205</v>
          </cell>
          <cell r="AJ55">
            <v>2370.5630043881</v>
          </cell>
          <cell r="AK55">
            <v>4158.30081609258</v>
          </cell>
          <cell r="AL55">
            <v>4062.20867294161</v>
          </cell>
          <cell r="AM55">
            <v>3647.02000675092</v>
          </cell>
        </row>
        <row r="56">
          <cell r="A56" t="str">
            <v>ALL097</v>
          </cell>
          <cell r="B56" t="str">
            <v>KCM519CAL (3ph) COPELAND COMP (3HP MT)</v>
          </cell>
        </row>
        <row r="56">
          <cell r="D56">
            <v>3</v>
          </cell>
          <cell r="E56" t="str">
            <v>3/8 , 7/8</v>
          </cell>
        </row>
        <row r="56">
          <cell r="G56" t="str">
            <v>MTZ36</v>
          </cell>
        </row>
        <row r="56">
          <cell r="O56">
            <v>1436.11363636364</v>
          </cell>
        </row>
        <row r="56">
          <cell r="T56" t="str">
            <v>CU - 40  QC</v>
          </cell>
        </row>
        <row r="56">
          <cell r="W56">
            <v>4098.00709098653</v>
          </cell>
        </row>
        <row r="56">
          <cell r="AB56" t="str">
            <v>WCU-3HP</v>
          </cell>
          <cell r="AC56">
            <v>1064.43181818182</v>
          </cell>
        </row>
        <row r="56">
          <cell r="AE56">
            <v>954.719015083283</v>
          </cell>
        </row>
        <row r="56">
          <cell r="AH56">
            <v>3212.77896985412</v>
          </cell>
          <cell r="AI56">
            <v>3150.31907680599</v>
          </cell>
          <cell r="AJ56">
            <v>2880.44644378204</v>
          </cell>
          <cell r="AK56">
            <v>4942.73687669864</v>
          </cell>
          <cell r="AL56">
            <v>4846.64473354768</v>
          </cell>
          <cell r="AM56">
            <v>4431.45606735698</v>
          </cell>
        </row>
        <row r="57">
          <cell r="A57" t="str">
            <v>ALL098</v>
          </cell>
          <cell r="B57" t="str">
            <v>KCM522CAL (3ph) COPELAND COMP (3.5HP MT)</v>
          </cell>
        </row>
        <row r="57">
          <cell r="D57">
            <v>3.5</v>
          </cell>
          <cell r="E57" t="str">
            <v>3/8 , 7/8</v>
          </cell>
        </row>
        <row r="57">
          <cell r="G57" t="str">
            <v>MTZ40/TFH4540Z</v>
          </cell>
        </row>
        <row r="57">
          <cell r="O57">
            <v>1578.98853146853</v>
          </cell>
        </row>
        <row r="57">
          <cell r="T57" t="str">
            <v>CU - 50  QC</v>
          </cell>
        </row>
        <row r="57">
          <cell r="W57">
            <v>4517.95054002745</v>
          </cell>
        </row>
        <row r="57">
          <cell r="AB57" t="str">
            <v>WCU-4HP</v>
          </cell>
          <cell r="AC57">
            <v>1187.12121212121</v>
          </cell>
        </row>
        <row r="57">
          <cell r="AE57">
            <v>964.437375154585</v>
          </cell>
        </row>
        <row r="57">
          <cell r="AH57">
            <v>3438.05540568299</v>
          </cell>
          <cell r="AI57">
            <v>3375.59551263487</v>
          </cell>
          <cell r="AJ57">
            <v>3105.72287961092</v>
          </cell>
          <cell r="AK57">
            <v>5289.31600874307</v>
          </cell>
          <cell r="AL57">
            <v>5193.2238655921</v>
          </cell>
          <cell r="AM57">
            <v>4778.03519940141</v>
          </cell>
        </row>
        <row r="58">
          <cell r="A58" t="str">
            <v>ALL098.01</v>
          </cell>
          <cell r="B58" t="str">
            <v>CS11K6ME-PFZ-135 (1ph)(2HP) R507</v>
          </cell>
        </row>
        <row r="58">
          <cell r="D58">
            <v>2</v>
          </cell>
          <cell r="E58" t="str">
            <v> (V01,09)</v>
          </cell>
        </row>
        <row r="58">
          <cell r="G58" t="str">
            <v>MTZ22/FH4524Z</v>
          </cell>
        </row>
        <row r="58">
          <cell r="O58">
            <v>1406.36157124126</v>
          </cell>
        </row>
        <row r="58">
          <cell r="T58" t="str">
            <v>CU - 32  QC</v>
          </cell>
        </row>
        <row r="58">
          <cell r="W58">
            <v>3627.83763167199</v>
          </cell>
        </row>
        <row r="58">
          <cell r="AB58" t="str">
            <v>WCU-2HP</v>
          </cell>
          <cell r="AC58">
            <v>710.606060606061</v>
          </cell>
        </row>
        <row r="58">
          <cell r="AE58">
            <v>820.889179239818</v>
          </cell>
        </row>
        <row r="58">
          <cell r="AH58">
            <v>2445.6302611527</v>
          </cell>
          <cell r="AI58">
            <v>2383.17036810457</v>
          </cell>
          <cell r="AJ58">
            <v>2447.26127719548</v>
          </cell>
          <cell r="AK58">
            <v>3762.50809408107</v>
          </cell>
          <cell r="AL58">
            <v>3666.4159509301</v>
          </cell>
          <cell r="AM58">
            <v>3765.0173495315</v>
          </cell>
        </row>
        <row r="59">
          <cell r="A59" t="str">
            <v>ALL098.02</v>
          </cell>
          <cell r="B59" t="str">
            <v>CS11K6ME-TFD-132 (3ph)(2HP) R507</v>
          </cell>
        </row>
        <row r="59">
          <cell r="D59">
            <v>2</v>
          </cell>
          <cell r="E59" t="str">
            <v>(V01,09)</v>
          </cell>
        </row>
        <row r="59">
          <cell r="G59" t="str">
            <v>MTZ22/TFH4524Z</v>
          </cell>
        </row>
        <row r="59">
          <cell r="O59">
            <v>1406.36157124126</v>
          </cell>
        </row>
        <row r="59">
          <cell r="T59" t="str">
            <v>CU - 32  QC</v>
          </cell>
        </row>
        <row r="59">
          <cell r="W59">
            <v>3627.83763167199</v>
          </cell>
        </row>
        <row r="59">
          <cell r="AB59" t="str">
            <v>WCU-2HP</v>
          </cell>
          <cell r="AC59">
            <v>710.606060606061</v>
          </cell>
        </row>
        <row r="59">
          <cell r="AE59">
            <v>820.889179239818</v>
          </cell>
        </row>
        <row r="59">
          <cell r="AH59">
            <v>2641.69362501444</v>
          </cell>
          <cell r="AI59">
            <v>2579.23373196631</v>
          </cell>
          <cell r="AJ59">
            <v>2447.26127719548</v>
          </cell>
          <cell r="AK59">
            <v>4064.14403848375</v>
          </cell>
          <cell r="AL59">
            <v>3968.05189533278</v>
          </cell>
          <cell r="AM59">
            <v>3765.0173495315</v>
          </cell>
        </row>
        <row r="60">
          <cell r="A60" t="str">
            <v>ALL098.03</v>
          </cell>
          <cell r="B60" t="str">
            <v>CS13K6ME-PFZ-135 (1ph)(2.5HP) R507</v>
          </cell>
        </row>
        <row r="60">
          <cell r="D60">
            <v>2.5</v>
          </cell>
          <cell r="E60" t="str">
            <v> (V06,09)</v>
          </cell>
        </row>
        <row r="60">
          <cell r="G60" t="str">
            <v>MTZ32/FH4531Z</v>
          </cell>
        </row>
        <row r="60">
          <cell r="O60">
            <v>1475.53185096154</v>
          </cell>
        </row>
        <row r="60">
          <cell r="T60" t="str">
            <v>CU - 36  QC</v>
          </cell>
        </row>
        <row r="60">
          <cell r="W60">
            <v>3862.90559457255</v>
          </cell>
        </row>
        <row r="60">
          <cell r="AB60" t="str">
            <v>WCU-2HP</v>
          </cell>
          <cell r="AC60">
            <v>710.606060606061</v>
          </cell>
        </row>
        <row r="60">
          <cell r="AE60">
            <v>820.889179239818</v>
          </cell>
        </row>
        <row r="60">
          <cell r="AH60">
            <v>2490.59094297088</v>
          </cell>
          <cell r="AI60">
            <v>2428.13104992275</v>
          </cell>
          <cell r="AJ60">
            <v>2492.22195901366</v>
          </cell>
          <cell r="AK60">
            <v>3831.67837380135</v>
          </cell>
          <cell r="AL60">
            <v>3735.58623065039</v>
          </cell>
          <cell r="AM60">
            <v>3834.18762925178</v>
          </cell>
        </row>
        <row r="61">
          <cell r="A61" t="str">
            <v>ALL098.04</v>
          </cell>
          <cell r="B61" t="str">
            <v>CS13K6ME-TFM-132 (3ph)(2.5HP) R507</v>
          </cell>
        </row>
        <row r="61">
          <cell r="D61">
            <v>2.5</v>
          </cell>
          <cell r="E61" t="str">
            <v> (V06,09)</v>
          </cell>
        </row>
        <row r="61">
          <cell r="G61" t="str">
            <v>MTZ32/TFH4531Z</v>
          </cell>
        </row>
        <row r="61">
          <cell r="O61">
            <v>1471.9217111014</v>
          </cell>
        </row>
        <row r="61">
          <cell r="T61" t="str">
            <v>CU - 36  QC</v>
          </cell>
        </row>
        <row r="61">
          <cell r="W61">
            <v>3859.29545471241</v>
          </cell>
        </row>
        <row r="61">
          <cell r="AB61" t="str">
            <v>WCU-2HP</v>
          </cell>
          <cell r="AC61">
            <v>710.606060606061</v>
          </cell>
        </row>
        <row r="61">
          <cell r="AE61">
            <v>820.889179239818</v>
          </cell>
        </row>
        <row r="61">
          <cell r="AH61">
            <v>2684.30771592353</v>
          </cell>
          <cell r="AI61">
            <v>2621.8478228754</v>
          </cell>
          <cell r="AJ61">
            <v>2489.87536810457</v>
          </cell>
          <cell r="AK61">
            <v>4129.70417834389</v>
          </cell>
          <cell r="AL61">
            <v>4033.61203519292</v>
          </cell>
          <cell r="AM61">
            <v>3830.57748939164</v>
          </cell>
        </row>
        <row r="62">
          <cell r="A62" t="str">
            <v>ALL098.05</v>
          </cell>
          <cell r="B62" t="str">
            <v>CS17K6ME-PFZ-135 (1ph)(3HP) R507</v>
          </cell>
        </row>
        <row r="62">
          <cell r="D62">
            <v>3</v>
          </cell>
          <cell r="E62" t="str">
            <v>(V06,09)</v>
          </cell>
        </row>
        <row r="62">
          <cell r="G62" t="str">
            <v>MTZ36</v>
          </cell>
        </row>
        <row r="62">
          <cell r="O62">
            <v>1624.3418159965</v>
          </cell>
        </row>
        <row r="62">
          <cell r="T62" t="str">
            <v>CU - 40  QC</v>
          </cell>
        </row>
        <row r="62">
          <cell r="W62">
            <v>4140.7978285434</v>
          </cell>
        </row>
        <row r="62">
          <cell r="AB62" t="str">
            <v>WCU-3HP</v>
          </cell>
          <cell r="AC62">
            <v>1064.43181818182</v>
          </cell>
        </row>
        <row r="62">
          <cell r="AE62">
            <v>820.889179239818</v>
          </cell>
        </row>
        <row r="62">
          <cell r="AH62">
            <v>2941.14317781937</v>
          </cell>
          <cell r="AI62">
            <v>2878.68328477124</v>
          </cell>
          <cell r="AJ62">
            <v>2942.77419386215</v>
          </cell>
          <cell r="AK62">
            <v>4524.83565818364</v>
          </cell>
          <cell r="AL62">
            <v>4428.74351503268</v>
          </cell>
          <cell r="AM62">
            <v>4527.34491363407</v>
          </cell>
        </row>
        <row r="63">
          <cell r="A63" t="str">
            <v>ALL098.06</v>
          </cell>
          <cell r="B63" t="str">
            <v>CS17K6ME-TFM-132 (3ph)(3HP) R507</v>
          </cell>
        </row>
        <row r="63">
          <cell r="D63">
            <v>3</v>
          </cell>
          <cell r="E63" t="str">
            <v>(V06,09)</v>
          </cell>
        </row>
        <row r="63">
          <cell r="G63" t="str">
            <v>MTZ36</v>
          </cell>
        </row>
        <row r="63">
          <cell r="O63">
            <v>1481.52468312937</v>
          </cell>
        </row>
        <row r="63">
          <cell r="T63" t="str">
            <v>CU - 40  QC</v>
          </cell>
        </row>
        <row r="63">
          <cell r="W63">
            <v>3997.98069567626</v>
          </cell>
        </row>
        <row r="63">
          <cell r="AB63" t="str">
            <v>WCU-3HP</v>
          </cell>
          <cell r="AC63">
            <v>1064.43181818182</v>
          </cell>
        </row>
        <row r="63">
          <cell r="AE63">
            <v>820.889179239818</v>
          </cell>
        </row>
        <row r="63">
          <cell r="AH63">
            <v>3044.37540531747</v>
          </cell>
          <cell r="AI63">
            <v>2981.91551226934</v>
          </cell>
          <cell r="AJ63">
            <v>2849.94305749851</v>
          </cell>
          <cell r="AK63">
            <v>4683.65446971918</v>
          </cell>
          <cell r="AL63">
            <v>4587.56232656822</v>
          </cell>
          <cell r="AM63">
            <v>4384.52778076694</v>
          </cell>
        </row>
        <row r="64">
          <cell r="A64" t="str">
            <v>ALL098.061</v>
          </cell>
          <cell r="B64" t="str">
            <v>CS20K6ME-PFZ-137 (1ph)(3.5HP) R507</v>
          </cell>
        </row>
        <row r="64">
          <cell r="D64">
            <v>3.5</v>
          </cell>
          <cell r="E64" t="str">
            <v>(V06,09)</v>
          </cell>
        </row>
        <row r="64">
          <cell r="G64" t="str">
            <v>MTZ40/FH4540Z</v>
          </cell>
        </row>
        <row r="64">
          <cell r="O64">
            <v>2030.19373907343</v>
          </cell>
        </row>
        <row r="64">
          <cell r="T64" t="str">
            <v>CU - 50  QC</v>
          </cell>
        </row>
        <row r="64">
          <cell r="W64">
            <v>4823.71830555635</v>
          </cell>
        </row>
        <row r="64">
          <cell r="AB64" t="str">
            <v>WCU-4HP</v>
          </cell>
          <cell r="AC64">
            <v>1187.12121212121</v>
          </cell>
        </row>
        <row r="64">
          <cell r="AE64">
            <v>820.889179239818</v>
          </cell>
        </row>
        <row r="64">
          <cell r="AH64">
            <v>3523.6996856205</v>
          </cell>
          <cell r="AI64">
            <v>3461.23979257237</v>
          </cell>
          <cell r="AJ64">
            <v>3329.26733780154</v>
          </cell>
          <cell r="AK64">
            <v>5421.07643941615</v>
          </cell>
          <cell r="AL64">
            <v>5324.98429626518</v>
          </cell>
          <cell r="AM64">
            <v>5121.9497504639</v>
          </cell>
        </row>
        <row r="65">
          <cell r="A65" t="str">
            <v>ALL098.07</v>
          </cell>
          <cell r="B65" t="str">
            <v>CS20K6ME-TFD-132 (3ph)(3.5HP) R507</v>
          </cell>
        </row>
        <row r="65">
          <cell r="D65">
            <v>3.5</v>
          </cell>
          <cell r="E65" t="str">
            <v>(V06,09)</v>
          </cell>
        </row>
        <row r="65">
          <cell r="G65" t="str">
            <v>MTZ40/TFH4540Z</v>
          </cell>
        </row>
        <row r="65">
          <cell r="O65">
            <v>1781.93445884146</v>
          </cell>
        </row>
        <row r="65">
          <cell r="T65" t="str">
            <v>CU - 50  QC</v>
          </cell>
        </row>
        <row r="65">
          <cell r="W65">
            <v>4575.45902532438</v>
          </cell>
        </row>
        <row r="65">
          <cell r="AB65" t="str">
            <v>WCU-4HP</v>
          </cell>
          <cell r="AC65">
            <v>1187.12121212121</v>
          </cell>
        </row>
        <row r="65">
          <cell r="AE65">
            <v>820.889179239818</v>
          </cell>
        </row>
        <row r="65">
          <cell r="AH65">
            <v>3426.42206256063</v>
          </cell>
          <cell r="AI65">
            <v>3363.9621695125</v>
          </cell>
          <cell r="AJ65">
            <v>3167.89880565076</v>
          </cell>
          <cell r="AK65">
            <v>5271.41855778558</v>
          </cell>
          <cell r="AL65">
            <v>5175.32641463461</v>
          </cell>
          <cell r="AM65">
            <v>4873.69047023194</v>
          </cell>
        </row>
        <row r="66">
          <cell r="A66" t="str">
            <v>ALL098.08</v>
          </cell>
          <cell r="B66" t="str">
            <v>CS24KQME-TFD-233 (3ph)(3.7HP) R507</v>
          </cell>
        </row>
        <row r="66">
          <cell r="D66">
            <v>3.7</v>
          </cell>
          <cell r="E66" t="str">
            <v> (V06,05)</v>
          </cell>
        </row>
        <row r="66">
          <cell r="G66" t="str">
            <v>MTZ44/TAG4546Z</v>
          </cell>
        </row>
        <row r="66">
          <cell r="O66">
            <v>2037.02592875874</v>
          </cell>
        </row>
        <row r="66">
          <cell r="T66" t="str">
            <v>CU - 64 QC</v>
          </cell>
        </row>
        <row r="66">
          <cell r="W66">
            <v>5534.27990862894</v>
          </cell>
        </row>
        <row r="66">
          <cell r="AB66" t="str">
            <v>WCU-4HP</v>
          </cell>
          <cell r="AC66">
            <v>1187.12121212121</v>
          </cell>
        </row>
        <row r="66">
          <cell r="AE66">
            <v>935.64610142823</v>
          </cell>
        </row>
        <row r="66">
          <cell r="AH66">
            <v>3706.98844019527</v>
          </cell>
          <cell r="AI66">
            <v>3644.52854714714</v>
          </cell>
          <cell r="AJ66">
            <v>3448.4651832854</v>
          </cell>
          <cell r="AK66">
            <v>5703.05913876195</v>
          </cell>
          <cell r="AL66">
            <v>5606.96699561099</v>
          </cell>
          <cell r="AM66">
            <v>5305.33105120831</v>
          </cell>
        </row>
        <row r="67">
          <cell r="A67" t="str">
            <v>ALL098.081</v>
          </cell>
          <cell r="B67" t="str">
            <v>CS27KQME-TFD-233 (3ph)(4HP) R507</v>
          </cell>
        </row>
        <row r="67">
          <cell r="D67">
            <v>4</v>
          </cell>
          <cell r="E67" t="str">
            <v> (V06,05)</v>
          </cell>
        </row>
        <row r="67">
          <cell r="G67" t="str">
            <v>MTZ50,TAG2516Z</v>
          </cell>
        </row>
        <row r="67">
          <cell r="O67">
            <v>2163.91945673077</v>
          </cell>
        </row>
        <row r="67">
          <cell r="T67" t="str">
            <v>CU - 64 QC</v>
          </cell>
        </row>
        <row r="67">
          <cell r="W67">
            <v>5661.17343660097</v>
          </cell>
        </row>
        <row r="67">
          <cell r="AB67" t="str">
            <v>LCU-05</v>
          </cell>
          <cell r="AC67">
            <v>2033.27856882074</v>
          </cell>
        </row>
        <row r="67">
          <cell r="AE67">
            <v>935.64610142823</v>
          </cell>
        </row>
        <row r="67">
          <cell r="AH67">
            <v>4635.62659007662</v>
          </cell>
          <cell r="AI67">
            <v>4573.16669702849</v>
          </cell>
          <cell r="AJ67">
            <v>4377.10333316675</v>
          </cell>
          <cell r="AK67">
            <v>7131.73321550249</v>
          </cell>
          <cell r="AL67">
            <v>7035.64107235152</v>
          </cell>
          <cell r="AM67">
            <v>6734.00512794885</v>
          </cell>
        </row>
        <row r="68">
          <cell r="A68" t="str">
            <v>ALL098.09</v>
          </cell>
          <cell r="B68" t="str">
            <v>CS33KQME-TFD-233 (3ph)(5HP) R507</v>
          </cell>
        </row>
        <row r="68">
          <cell r="D68">
            <v>5</v>
          </cell>
          <cell r="E68" t="str">
            <v>(V06,05)</v>
          </cell>
        </row>
        <row r="68">
          <cell r="G68" t="str">
            <v>MTZ64/TAG4561Z</v>
          </cell>
        </row>
        <row r="68">
          <cell r="O68">
            <v>2210.09603365385</v>
          </cell>
        </row>
        <row r="68">
          <cell r="T68" t="str">
            <v>CU - 72 QC</v>
          </cell>
        </row>
        <row r="68">
          <cell r="W68">
            <v>6108.37596248035</v>
          </cell>
        </row>
        <row r="68">
          <cell r="AB68" t="str">
            <v>LCU-06</v>
          </cell>
          <cell r="AC68">
            <v>2172.98284045272</v>
          </cell>
        </row>
        <row r="68">
          <cell r="AE68">
            <v>1020.93418037104</v>
          </cell>
        </row>
        <row r="68">
          <cell r="AH68">
            <v>4890.63371565141</v>
          </cell>
          <cell r="AI68">
            <v>4828.17382260328</v>
          </cell>
          <cell r="AJ68">
            <v>4632.11045874154</v>
          </cell>
          <cell r="AK68">
            <v>7524.05187023293</v>
          </cell>
          <cell r="AL68">
            <v>7427.95972708197</v>
          </cell>
          <cell r="AM68">
            <v>7126.32378267929</v>
          </cell>
        </row>
        <row r="69">
          <cell r="A69" t="str">
            <v>ALL098.10</v>
          </cell>
          <cell r="B69" t="str">
            <v>CF05K6ME-PFZ-135 (1ph)(2HP LT)R507</v>
          </cell>
        </row>
        <row r="69">
          <cell r="D69">
            <v>2</v>
          </cell>
          <cell r="E69" t="str">
            <v> (V06,09)</v>
          </cell>
        </row>
        <row r="69">
          <cell r="G69" t="str">
            <v>FH2480Z 8000BTU</v>
          </cell>
        </row>
        <row r="69">
          <cell r="O69">
            <v>1842.32206075175</v>
          </cell>
        </row>
        <row r="69">
          <cell r="T69" t="str">
            <v>CU - 36  QC</v>
          </cell>
        </row>
        <row r="69">
          <cell r="W69">
            <v>4375.13324643876</v>
          </cell>
        </row>
        <row r="69">
          <cell r="AB69" t="str">
            <v>WCU-3HP</v>
          </cell>
          <cell r="AC69">
            <v>1064.43181818182</v>
          </cell>
        </row>
        <row r="69">
          <cell r="AE69">
            <v>915.423516589215</v>
          </cell>
        </row>
        <row r="69">
          <cell r="AH69">
            <v>3437.51894721233</v>
          </cell>
          <cell r="AI69">
            <v>3375.0590541642</v>
          </cell>
          <cell r="AJ69">
            <v>3178.99569030246</v>
          </cell>
          <cell r="AK69">
            <v>5288.49068801896</v>
          </cell>
          <cell r="AL69">
            <v>5192.398544868</v>
          </cell>
          <cell r="AM69">
            <v>4890.76260046532</v>
          </cell>
        </row>
        <row r="70">
          <cell r="A70" t="str">
            <v>ALL098.11</v>
          </cell>
          <cell r="B70" t="str">
            <v>CF05K6ME-TFM-132 (3ph)(2HP LT)R507</v>
          </cell>
        </row>
        <row r="70">
          <cell r="D70">
            <v>2</v>
          </cell>
          <cell r="E70" t="str">
            <v> (V06,09)</v>
          </cell>
        </row>
        <row r="70">
          <cell r="G70" t="str">
            <v>TFH2480Z 8000BTU</v>
          </cell>
        </row>
        <row r="70">
          <cell r="O70">
            <v>1689.97415865385</v>
          </cell>
        </row>
        <row r="70">
          <cell r="T70" t="str">
            <v>CU - 36  QC</v>
          </cell>
        </row>
        <row r="70">
          <cell r="W70">
            <v>4222.78534434085</v>
          </cell>
        </row>
        <row r="70">
          <cell r="AB70" t="str">
            <v>WCU-3HP</v>
          </cell>
          <cell r="AC70">
            <v>1064.43181818182</v>
          </cell>
        </row>
        <row r="70">
          <cell r="AE70">
            <v>915.423516589215</v>
          </cell>
        </row>
        <row r="70">
          <cell r="AH70">
            <v>3338.49281084869</v>
          </cell>
          <cell r="AI70">
            <v>3276.03291780056</v>
          </cell>
          <cell r="AJ70">
            <v>3079.96955393882</v>
          </cell>
          <cell r="AK70">
            <v>5136.14278592105</v>
          </cell>
          <cell r="AL70">
            <v>5040.05064277009</v>
          </cell>
          <cell r="AM70">
            <v>4738.41469836741</v>
          </cell>
        </row>
        <row r="71">
          <cell r="A71" t="str">
            <v>ALL098.13</v>
          </cell>
          <cell r="B71" t="str">
            <v>CF10K6ME-TFM-132 (3ph)(2.8HP LT) R507</v>
          </cell>
        </row>
        <row r="71">
          <cell r="D71" t="str">
            <v>2.8 (5AMP)</v>
          </cell>
          <cell r="E71" t="str">
            <v> (V06,09)</v>
          </cell>
        </row>
        <row r="71">
          <cell r="G71" t="str">
            <v>TFH2511Z</v>
          </cell>
        </row>
        <row r="71">
          <cell r="O71">
            <v>1788.53097683566</v>
          </cell>
        </row>
        <row r="71">
          <cell r="T71" t="str">
            <v>CU - 40  QC</v>
          </cell>
        </row>
        <row r="71">
          <cell r="W71">
            <v>4450.42443145855</v>
          </cell>
        </row>
        <row r="71">
          <cell r="AB71" t="str">
            <v>WCU-3HP</v>
          </cell>
          <cell r="AC71">
            <v>1064.43181818182</v>
          </cell>
        </row>
        <row r="71">
          <cell r="AE71">
            <v>915.423516589215</v>
          </cell>
        </row>
        <row r="71">
          <cell r="AH71">
            <v>3402.55474266687</v>
          </cell>
          <cell r="AI71">
            <v>3340.09484961874</v>
          </cell>
          <cell r="AJ71">
            <v>3144.031485757</v>
          </cell>
          <cell r="AK71">
            <v>5234.69960410287</v>
          </cell>
          <cell r="AL71">
            <v>5138.6074609519</v>
          </cell>
          <cell r="AM71">
            <v>4836.97151654922</v>
          </cell>
        </row>
        <row r="72">
          <cell r="A72" t="str">
            <v>ALL098.14</v>
          </cell>
          <cell r="B72" t="str">
            <v>CF12K7ME-TFD-132 (3ph)(3.5HP LT) R507</v>
          </cell>
        </row>
        <row r="72">
          <cell r="D72">
            <v>3.5</v>
          </cell>
          <cell r="E72" t="str">
            <v> (V06,09)</v>
          </cell>
        </row>
        <row r="72">
          <cell r="G72" t="str">
            <v>TFH2513Z</v>
          </cell>
        </row>
        <row r="72">
          <cell r="O72">
            <v>2069.60569926236</v>
          </cell>
        </row>
        <row r="72">
          <cell r="T72" t="str">
            <v>CU - 50  QC</v>
          </cell>
        </row>
        <row r="72">
          <cell r="W72">
            <v>4753.8470063736</v>
          </cell>
        </row>
        <row r="72">
          <cell r="AB72" t="str">
            <v>WCU-4HP</v>
          </cell>
          <cell r="AC72">
            <v>1187.12121212121</v>
          </cell>
        </row>
        <row r="72">
          <cell r="AE72">
            <v>915.423516589215</v>
          </cell>
        </row>
        <row r="72">
          <cell r="AH72">
            <v>3542.37425024263</v>
          </cell>
          <cell r="AI72">
            <v>3479.9143571945</v>
          </cell>
          <cell r="AJ72">
            <v>3283.85099333276</v>
          </cell>
          <cell r="AK72">
            <v>5449.80653883481</v>
          </cell>
          <cell r="AL72">
            <v>5353.71439568384</v>
          </cell>
          <cell r="AM72">
            <v>5052.07845128116</v>
          </cell>
        </row>
        <row r="73">
          <cell r="A73" t="str">
            <v>ALL098.15</v>
          </cell>
          <cell r="B73" t="str">
            <v>KCM475LAL-C3 (1ph)(2HP LT) R507</v>
          </cell>
        </row>
        <row r="73">
          <cell r="D73">
            <v>2</v>
          </cell>
          <cell r="E73" t="str">
            <v>3/8 , 5/8</v>
          </cell>
        </row>
        <row r="73">
          <cell r="G73" t="str">
            <v>FH2480Z 8000BTU</v>
          </cell>
        </row>
        <row r="73">
          <cell r="O73">
            <v>1677.21284271284</v>
          </cell>
        </row>
        <row r="73">
          <cell r="T73" t="str">
            <v>CU - 36  QC</v>
          </cell>
        </row>
        <row r="73">
          <cell r="W73">
            <v>4158.4174793933</v>
          </cell>
        </row>
        <row r="73">
          <cell r="AB73" t="str">
            <v>WCU-3HP</v>
          </cell>
          <cell r="AC73">
            <v>1064.43181818182</v>
          </cell>
        </row>
        <row r="73">
          <cell r="AE73">
            <v>915.423516589215</v>
          </cell>
        </row>
        <row r="73">
          <cell r="AH73">
            <v>3296.65369863278</v>
          </cell>
          <cell r="AI73">
            <v>3234.19380558465</v>
          </cell>
          <cell r="AJ73">
            <v>3038.13044172291</v>
          </cell>
          <cell r="AK73">
            <v>5071.7749209735</v>
          </cell>
          <cell r="AL73">
            <v>4975.68277782253</v>
          </cell>
          <cell r="AM73">
            <v>4674.04683341985</v>
          </cell>
        </row>
        <row r="74">
          <cell r="A74" t="str">
            <v>ALL098.16</v>
          </cell>
          <cell r="B74" t="str">
            <v>KCM475LAL-E5 (3ph)(2HP LT) R507</v>
          </cell>
        </row>
        <row r="74">
          <cell r="D74">
            <v>2</v>
          </cell>
          <cell r="E74" t="str">
            <v>3/8 , 5/8</v>
          </cell>
        </row>
        <row r="74">
          <cell r="G74" t="str">
            <v>TFH2480Z 8000BTU</v>
          </cell>
        </row>
        <row r="74">
          <cell r="O74">
            <v>1497.20069648094</v>
          </cell>
        </row>
        <row r="74">
          <cell r="T74" t="str">
            <v>CU - 36  QC</v>
          </cell>
        </row>
        <row r="74">
          <cell r="W74">
            <v>3960.91031156113</v>
          </cell>
        </row>
        <row r="74">
          <cell r="AB74" t="str">
            <v>WCU-3HP</v>
          </cell>
          <cell r="AC74">
            <v>1064.43181818182</v>
          </cell>
        </row>
        <row r="74">
          <cell r="AE74">
            <v>915.423516589215</v>
          </cell>
        </row>
        <row r="74">
          <cell r="AH74">
            <v>3168.27403954187</v>
          </cell>
          <cell r="AI74">
            <v>3105.81414649374</v>
          </cell>
          <cell r="AJ74">
            <v>2909.750782632</v>
          </cell>
          <cell r="AK74">
            <v>4874.26775314133</v>
          </cell>
          <cell r="AL74">
            <v>4778.17560999037</v>
          </cell>
          <cell r="AM74">
            <v>4476.53966558769</v>
          </cell>
        </row>
        <row r="75">
          <cell r="A75" t="str">
            <v>ALL099</v>
          </cell>
          <cell r="B75" t="str">
            <v>KCM512LAL (3ph)(3HP LT) R507</v>
          </cell>
        </row>
        <row r="75">
          <cell r="D75">
            <v>3</v>
          </cell>
          <cell r="E75" t="str">
            <v>3/8 , 3/4</v>
          </cell>
        </row>
        <row r="75">
          <cell r="G75" t="str">
            <v>TFH2511Z</v>
          </cell>
        </row>
        <row r="75">
          <cell r="O75">
            <v>1610.24686520376</v>
          </cell>
        </row>
        <row r="75">
          <cell r="T75" t="str">
            <v>CU - 50  QC</v>
          </cell>
        </row>
        <row r="75">
          <cell r="W75">
            <v>4375.79767289458</v>
          </cell>
        </row>
        <row r="75">
          <cell r="AB75" t="str">
            <v>WCU-3HP</v>
          </cell>
          <cell r="AC75">
            <v>1064.43181818182</v>
          </cell>
        </row>
        <row r="75">
          <cell r="AE75">
            <v>915.423516589215</v>
          </cell>
        </row>
        <row r="75">
          <cell r="AH75">
            <v>3173.95278954187</v>
          </cell>
          <cell r="AI75">
            <v>3111.49289649374</v>
          </cell>
          <cell r="AJ75">
            <v>2915.429532632</v>
          </cell>
          <cell r="AK75">
            <v>4883.00429160287</v>
          </cell>
          <cell r="AL75">
            <v>4786.91214845191</v>
          </cell>
          <cell r="AM75">
            <v>4485.27620404923</v>
          </cell>
        </row>
        <row r="76">
          <cell r="A76" t="str">
            <v>ALL099.01</v>
          </cell>
          <cell r="B76" t="str">
            <v>KCM515LAL (3ph)(3.5HP LT) R507</v>
          </cell>
        </row>
        <row r="76">
          <cell r="D76">
            <v>3.5</v>
          </cell>
          <cell r="E76" t="str">
            <v>3/8 , 3/4</v>
          </cell>
        </row>
        <row r="76">
          <cell r="G76" t="str">
            <v>TFH2513Z</v>
          </cell>
        </row>
        <row r="76">
          <cell r="O76">
            <v>1758.83388429752</v>
          </cell>
        </row>
        <row r="76">
          <cell r="T76" t="str">
            <v>CU - 64B QC</v>
          </cell>
        </row>
        <row r="76">
          <cell r="W76">
            <v>4651.75401925906</v>
          </cell>
        </row>
        <row r="76">
          <cell r="AB76" t="str">
            <v>WCU-4HP</v>
          </cell>
          <cell r="AC76">
            <v>1187.12121212121</v>
          </cell>
        </row>
        <row r="76">
          <cell r="AE76">
            <v>915.423516589215</v>
          </cell>
        </row>
        <row r="76">
          <cell r="AH76">
            <v>3330.05763802671</v>
          </cell>
          <cell r="AI76">
            <v>3267.59774497858</v>
          </cell>
          <cell r="AJ76">
            <v>3071.53438111684</v>
          </cell>
          <cell r="AK76">
            <v>5123.16559696417</v>
          </cell>
          <cell r="AL76">
            <v>5027.0734538132</v>
          </cell>
          <cell r="AM76">
            <v>4725.43750941053</v>
          </cell>
        </row>
        <row r="77">
          <cell r="A77" t="str">
            <v>ALL099.02</v>
          </cell>
          <cell r="B77" t="str">
            <v>KCM517LAL (3ph)(4HP LT) R507</v>
          </cell>
        </row>
        <row r="77">
          <cell r="D77">
            <v>4</v>
          </cell>
          <cell r="E77" t="str">
            <v>V06,V04(1/2,3/4) </v>
          </cell>
        </row>
        <row r="77">
          <cell r="G77" t="str">
            <v>TAG2516Z</v>
          </cell>
        </row>
        <row r="77">
          <cell r="O77">
            <v>2022.3056640625</v>
          </cell>
        </row>
        <row r="77">
          <cell r="T77" t="str">
            <v>CU - 64 QC</v>
          </cell>
        </row>
        <row r="77">
          <cell r="W77">
            <v>5448.0855025274</v>
          </cell>
        </row>
        <row r="77">
          <cell r="AB77" t="str">
            <v>LCU-05</v>
          </cell>
          <cell r="AC77">
            <v>2033.27856882074</v>
          </cell>
        </row>
        <row r="77">
          <cell r="AE77">
            <v>1071.19541928041</v>
          </cell>
        </row>
        <row r="77">
          <cell r="AH77">
            <v>4497.1194329288</v>
          </cell>
          <cell r="AI77">
            <v>4434.65953988067</v>
          </cell>
          <cell r="AJ77">
            <v>4238.59617601893</v>
          </cell>
          <cell r="AK77">
            <v>6918.64528142892</v>
          </cell>
          <cell r="AL77">
            <v>6822.55313827796</v>
          </cell>
          <cell r="AM77">
            <v>6520.91719387528</v>
          </cell>
          <cell r="AN77" t="str">
            <v>HTC-4</v>
          </cell>
        </row>
        <row r="77">
          <cell r="AQ77">
            <v>5666.92060521271</v>
          </cell>
        </row>
        <row r="78">
          <cell r="A78" t="str">
            <v>ALL099.03</v>
          </cell>
          <cell r="B78" t="str">
            <v>KCM520LAL (3ph)(5HP LT) R507</v>
          </cell>
        </row>
        <row r="78">
          <cell r="D78">
            <v>5</v>
          </cell>
          <cell r="E78" t="str">
            <v>V06,V04(1/2,3/4) </v>
          </cell>
        </row>
        <row r="78">
          <cell r="G78" t="str">
            <v>TAG2522Z</v>
          </cell>
        </row>
        <row r="78">
          <cell r="O78">
            <v>2183.70761417238</v>
          </cell>
        </row>
        <row r="78">
          <cell r="T78" t="str">
            <v>CU - 72 QC</v>
          </cell>
        </row>
        <row r="78">
          <cell r="W78">
            <v>5887.37893400118</v>
          </cell>
        </row>
        <row r="78">
          <cell r="AB78" t="str">
            <v>LCU-06</v>
          </cell>
          <cell r="AC78">
            <v>2172.98284045272</v>
          </cell>
        </row>
        <row r="78">
          <cell r="AE78">
            <v>1156.48349822322</v>
          </cell>
        </row>
        <row r="78">
          <cell r="AH78">
            <v>4746.98564713995</v>
          </cell>
          <cell r="AI78">
            <v>4684.52575409182</v>
          </cell>
          <cell r="AJ78">
            <v>4488.46239023008</v>
          </cell>
          <cell r="AK78">
            <v>7303.05484175377</v>
          </cell>
          <cell r="AL78">
            <v>7206.9626986028</v>
          </cell>
          <cell r="AM78">
            <v>6905.32675420012</v>
          </cell>
          <cell r="AN78" t="str">
            <v>HTC-5</v>
          </cell>
        </row>
        <row r="78">
          <cell r="AQ78">
            <v>5952.95063342309</v>
          </cell>
        </row>
        <row r="79">
          <cell r="A79" t="str">
            <v>ALL100</v>
          </cell>
          <cell r="B79" t="str">
            <v>SM124A4ALB DANFOSS SCROLL COMP 10HP</v>
          </cell>
        </row>
        <row r="79">
          <cell r="D79">
            <v>10</v>
          </cell>
          <cell r="E79" t="str">
            <v>7/8, 1 3/8</v>
          </cell>
          <cell r="F79">
            <v>8</v>
          </cell>
        </row>
        <row r="79">
          <cell r="O79">
            <v>3862.84965034965</v>
          </cell>
        </row>
        <row r="79">
          <cell r="T79" t="str">
            <v>CU - 144 QC</v>
          </cell>
        </row>
        <row r="79">
          <cell r="W79">
            <v>11326.2355381216</v>
          </cell>
        </row>
        <row r="79">
          <cell r="AB79" t="str">
            <v>TCU - 150B</v>
          </cell>
          <cell r="AC79">
            <v>3922.4752892479</v>
          </cell>
        </row>
        <row r="79">
          <cell r="AE79">
            <v>1575.1113334866</v>
          </cell>
        </row>
        <row r="79">
          <cell r="AH79">
            <v>8268.59316841442</v>
          </cell>
          <cell r="AI79">
            <v>8206.13327536629</v>
          </cell>
          <cell r="AJ79">
            <v>8010.06991150455</v>
          </cell>
          <cell r="AK79">
            <v>12720.9125667914</v>
          </cell>
          <cell r="AL79">
            <v>12624.8204236404</v>
          </cell>
          <cell r="AM79">
            <v>12323.1844792378</v>
          </cell>
        </row>
        <row r="80">
          <cell r="A80" t="str">
            <v>ALL101</v>
          </cell>
          <cell r="B80" t="str">
            <v>SM147A4ALB DANFOSS SCROLL COMP 12HP</v>
          </cell>
        </row>
        <row r="80">
          <cell r="D80">
            <v>12</v>
          </cell>
          <cell r="E80" t="str">
            <v>7/8, 1 3/8</v>
          </cell>
          <cell r="F80">
            <v>8</v>
          </cell>
        </row>
        <row r="80">
          <cell r="O80">
            <v>4303.28671328671</v>
          </cell>
        </row>
        <row r="80">
          <cell r="T80" t="str">
            <v>CU - 160 QC</v>
          </cell>
        </row>
        <row r="80">
          <cell r="W80">
            <v>12281.1982945319</v>
          </cell>
        </row>
        <row r="80">
          <cell r="AB80" t="str">
            <v>TCU - 120 </v>
          </cell>
          <cell r="AC80">
            <v>4008.50117666119</v>
          </cell>
        </row>
        <row r="80">
          <cell r="AE80">
            <v>1575.1113334866</v>
          </cell>
        </row>
        <row r="80">
          <cell r="AH80">
            <v>8640.9031467368</v>
          </cell>
          <cell r="AI80">
            <v>8578.44325368867</v>
          </cell>
          <cell r="AJ80">
            <v>8382.37988982693</v>
          </cell>
          <cell r="AK80">
            <v>13293.6971488258</v>
          </cell>
          <cell r="AL80">
            <v>13197.6050056749</v>
          </cell>
          <cell r="AM80">
            <v>12895.9690612722</v>
          </cell>
        </row>
        <row r="81">
          <cell r="A81" t="str">
            <v>ALL102</v>
          </cell>
          <cell r="B81" t="str">
            <v>SM161T4VC DANFOSS SCROLL COMP 13HP</v>
          </cell>
        </row>
        <row r="81">
          <cell r="D81">
            <v>13</v>
          </cell>
          <cell r="E81" t="str">
            <v>7/8, 1 3/8</v>
          </cell>
          <cell r="F81">
            <v>6</v>
          </cell>
        </row>
        <row r="81">
          <cell r="O81">
            <v>5552.3951048951</v>
          </cell>
        </row>
        <row r="81">
          <cell r="T81" t="str">
            <v>CU - 160 QC</v>
          </cell>
        </row>
        <row r="81">
          <cell r="W81">
            <v>13570.4771134907</v>
          </cell>
        </row>
        <row r="81">
          <cell r="AB81" t="str">
            <v>TCU - 150 </v>
          </cell>
          <cell r="AC81">
            <v>4443.34966150968</v>
          </cell>
        </row>
        <row r="81">
          <cell r="AE81">
            <v>1601.22211126438</v>
          </cell>
        </row>
        <row r="81">
          <cell r="AH81">
            <v>9913.78286390853</v>
          </cell>
          <cell r="AI81">
            <v>9851.3229708604</v>
          </cell>
          <cell r="AJ81">
            <v>9655.25960699866</v>
          </cell>
          <cell r="AK81">
            <v>15251.9736367824</v>
          </cell>
          <cell r="AL81">
            <v>15155.8814936314</v>
          </cell>
          <cell r="AM81">
            <v>14854.2455492287</v>
          </cell>
        </row>
        <row r="82">
          <cell r="A82" t="str">
            <v>ALL103</v>
          </cell>
          <cell r="B82" t="str">
            <v>SM185S4CC DANFOSS SCROLL COMP 15HP</v>
          </cell>
        </row>
        <row r="82">
          <cell r="D82">
            <v>15</v>
          </cell>
          <cell r="E82" t="str">
            <v>1 1/8, 1 5/8</v>
          </cell>
          <cell r="F82">
            <v>6</v>
          </cell>
        </row>
        <row r="82">
          <cell r="O82">
            <v>6209.44055944056</v>
          </cell>
        </row>
        <row r="82">
          <cell r="T82" t="str">
            <v>CU - 200 QC</v>
          </cell>
        </row>
        <row r="82">
          <cell r="W82">
            <v>15808.7999981061</v>
          </cell>
        </row>
        <row r="82">
          <cell r="AB82" t="str">
            <v>TCU - 150 </v>
          </cell>
          <cell r="AC82">
            <v>4443.34966150968</v>
          </cell>
        </row>
        <row r="82">
          <cell r="AE82">
            <v>1701.22211126438</v>
          </cell>
        </row>
        <row r="82">
          <cell r="AH82">
            <v>10440.8624093631</v>
          </cell>
          <cell r="AI82">
            <v>10378.4025163149</v>
          </cell>
          <cell r="AJ82">
            <v>10182.3391524532</v>
          </cell>
          <cell r="AK82">
            <v>16062.865245174</v>
          </cell>
          <cell r="AL82">
            <v>15966.773102023</v>
          </cell>
          <cell r="AM82">
            <v>15665.1371576203</v>
          </cell>
          <cell r="AN82" t="str">
            <v>HTC-20</v>
          </cell>
        </row>
        <row r="82">
          <cell r="AQ82">
            <v>14159.1236966211</v>
          </cell>
        </row>
        <row r="83">
          <cell r="A83" t="str">
            <v>ALL104</v>
          </cell>
          <cell r="B83" t="str">
            <v>SY240A4CBE DANFOSS SCROLL COMP 20HP</v>
          </cell>
        </row>
        <row r="83">
          <cell r="D83">
            <v>20</v>
          </cell>
          <cell r="E83" t="str">
            <v>1 1/8, 1 5/8</v>
          </cell>
          <cell r="F83">
            <v>4</v>
          </cell>
        </row>
        <row r="83">
          <cell r="O83">
            <v>11263.6363636364</v>
          </cell>
        </row>
        <row r="83">
          <cell r="T83" t="str">
            <v>CU - 250 QC</v>
          </cell>
        </row>
        <row r="83">
          <cell r="W83">
            <v>24294.1966332255</v>
          </cell>
        </row>
        <row r="83">
          <cell r="AB83" t="str">
            <v>TCU - 220</v>
          </cell>
          <cell r="AC83">
            <v>6182.30943455641</v>
          </cell>
        </row>
        <row r="83">
          <cell r="AE83">
            <v>1898.3316262959</v>
          </cell>
        </row>
        <row r="83">
          <cell r="AH83">
            <v>15662.1589701686</v>
          </cell>
          <cell r="AI83">
            <v>15599.6990771205</v>
          </cell>
          <cell r="AJ83">
            <v>15403.6357132587</v>
          </cell>
          <cell r="AK83">
            <v>24095.6291848748</v>
          </cell>
          <cell r="AL83">
            <v>23999.5370417238</v>
          </cell>
          <cell r="AM83">
            <v>23697.9010973211</v>
          </cell>
          <cell r="AN83" t="str">
            <v>HTC-25</v>
          </cell>
        </row>
        <row r="83">
          <cell r="AQ83">
            <v>20488.7298143347</v>
          </cell>
        </row>
        <row r="84">
          <cell r="A84" t="str">
            <v>ALL105</v>
          </cell>
          <cell r="B84" t="str">
            <v>SY300A4CBE DANFOSS SCROLL COMP 25HP</v>
          </cell>
        </row>
        <row r="84">
          <cell r="D84">
            <v>25</v>
          </cell>
          <cell r="E84" t="str">
            <v>1 1/8, 1 5/8</v>
          </cell>
          <cell r="F84">
            <v>4</v>
          </cell>
        </row>
        <row r="84">
          <cell r="O84">
            <v>11621.2121212121</v>
          </cell>
        </row>
        <row r="84">
          <cell r="T84" t="str">
            <v>CU - 300 QC</v>
          </cell>
        </row>
        <row r="84">
          <cell r="W84">
            <v>26142.1616694807</v>
          </cell>
        </row>
        <row r="84">
          <cell r="AB84" t="str">
            <v>TCUV - 250</v>
          </cell>
          <cell r="AC84">
            <v>9845.9322137033</v>
          </cell>
        </row>
        <row r="84">
          <cell r="AE84">
            <v>2271.74309538514</v>
          </cell>
        </row>
        <row r="84">
          <cell r="AH84">
            <v>19699.1932184047</v>
          </cell>
          <cell r="AI84">
            <v>19636.7333253566</v>
          </cell>
          <cell r="AJ84">
            <v>19440.6699614949</v>
          </cell>
          <cell r="AK84">
            <v>30306.451105238</v>
          </cell>
          <cell r="AL84">
            <v>30210.3589620871</v>
          </cell>
          <cell r="AM84">
            <v>29908.7230176844</v>
          </cell>
          <cell r="AN84" t="str">
            <v>HTC-30</v>
          </cell>
        </row>
        <row r="84">
          <cell r="AQ84">
            <v>22084.8283420598</v>
          </cell>
        </row>
        <row r="85">
          <cell r="A85" t="str">
            <v>ALL108</v>
          </cell>
          <cell r="B85" t="str">
            <v>SZ120S4CC DANFOSS SCROLL COMP 10HP</v>
          </cell>
        </row>
        <row r="85">
          <cell r="D85">
            <v>10</v>
          </cell>
        </row>
        <row r="85">
          <cell r="O85">
            <v>4628.1993006993</v>
          </cell>
        </row>
        <row r="85">
          <cell r="T85" t="str">
            <v>CU - 144 QC</v>
          </cell>
        </row>
        <row r="85">
          <cell r="W85">
            <v>12091.5851884713</v>
          </cell>
        </row>
        <row r="86">
          <cell r="A86" t="str">
            <v>ALL111</v>
          </cell>
          <cell r="B86" t="str">
            <v>SZ161T4VC DANFOSS SCROLL COMP 13HP</v>
          </cell>
        </row>
        <row r="86">
          <cell r="D86">
            <v>13</v>
          </cell>
        </row>
        <row r="86">
          <cell r="O86">
            <v>6418.61631016043</v>
          </cell>
        </row>
        <row r="86">
          <cell r="T86" t="str">
            <v>CU - 160 QC</v>
          </cell>
        </row>
        <row r="86">
          <cell r="W86">
            <v>14732.9421484557</v>
          </cell>
        </row>
        <row r="87">
          <cell r="A87" t="str">
            <v>ALL112</v>
          </cell>
          <cell r="B87" t="str">
            <v>SZ185S4CC DANFOSS SCROLL COMP 15HP</v>
          </cell>
        </row>
        <row r="87">
          <cell r="D87">
            <v>15</v>
          </cell>
        </row>
        <row r="87">
          <cell r="F87">
            <v>1</v>
          </cell>
        </row>
        <row r="87">
          <cell r="O87">
            <v>6515.24064171123</v>
          </cell>
        </row>
        <row r="87">
          <cell r="T87" t="str">
            <v>CU - 200 QC</v>
          </cell>
        </row>
        <row r="87">
          <cell r="W87">
            <v>16415.3034946096</v>
          </cell>
        </row>
        <row r="88">
          <cell r="A88" t="str">
            <v>ALL120</v>
          </cell>
          <cell r="B88" t="str">
            <v>CH290A4ABA DANFOSS SCROLL COMP 25HP</v>
          </cell>
        </row>
        <row r="88">
          <cell r="D88">
            <v>25</v>
          </cell>
          <cell r="E88" t="str">
            <v>2UNIT</v>
          </cell>
        </row>
        <row r="88">
          <cell r="G88" t="str">
            <v>YORK</v>
          </cell>
        </row>
        <row r="88">
          <cell r="O88">
            <v>11075.9090909091</v>
          </cell>
        </row>
        <row r="88">
          <cell r="W88" t="str">
            <v>~</v>
          </cell>
        </row>
        <row r="89">
          <cell r="A89" t="str">
            <v>ALL121.2</v>
          </cell>
          <cell r="B89" t="str">
            <v>MLZ021T4LP9A DANFOSS SCROLL COMP 3HP</v>
          </cell>
        </row>
        <row r="89">
          <cell r="D89">
            <v>3</v>
          </cell>
        </row>
        <row r="89">
          <cell r="O89">
            <v>1638.35367132867</v>
          </cell>
        </row>
        <row r="89">
          <cell r="T89" t="str">
            <v>CU - 40  QC</v>
          </cell>
        </row>
        <row r="89">
          <cell r="W89">
            <v>4510.24557168451</v>
          </cell>
        </row>
        <row r="89">
          <cell r="AB89" t="str">
            <v>BCU - 50  </v>
          </cell>
          <cell r="AC89">
            <v>1045.45454545455</v>
          </cell>
        </row>
        <row r="89">
          <cell r="AE89">
            <v>940.611030545433</v>
          </cell>
        </row>
        <row r="89">
          <cell r="AI89">
            <v>3248.68984226814</v>
          </cell>
          <cell r="AJ89">
            <v>3052.6264784064</v>
          </cell>
          <cell r="AK89">
            <v>5094.07651587119</v>
          </cell>
          <cell r="AL89">
            <v>4997.98437272022</v>
          </cell>
          <cell r="AM89">
            <v>4696.34842831754</v>
          </cell>
        </row>
        <row r="90">
          <cell r="A90" t="str">
            <v>ALL121.3</v>
          </cell>
          <cell r="B90" t="str">
            <v>MLZ030T4LC9A DANFOSS SCROLL COMP 4HP</v>
          </cell>
        </row>
        <row r="90">
          <cell r="D90">
            <v>4</v>
          </cell>
        </row>
        <row r="90">
          <cell r="O90">
            <v>2058.93496503496</v>
          </cell>
        </row>
        <row r="90">
          <cell r="T90" t="str">
            <v>CU - 64 QC</v>
          </cell>
        </row>
        <row r="90">
          <cell r="W90">
            <v>5735.07572165501</v>
          </cell>
        </row>
        <row r="90">
          <cell r="AB90" t="str">
            <v>BCU - 55</v>
          </cell>
          <cell r="AC90">
            <v>1143.93939393939</v>
          </cell>
        </row>
        <row r="90">
          <cell r="AE90">
            <v>1063.1203187181</v>
          </cell>
        </row>
        <row r="90">
          <cell r="AI90">
            <v>3743.06181983475</v>
          </cell>
          <cell r="AJ90">
            <v>3546.998455973</v>
          </cell>
          <cell r="AK90">
            <v>5854.64878905057</v>
          </cell>
          <cell r="AL90">
            <v>5758.55664589961</v>
          </cell>
          <cell r="AM90">
            <v>5456.92070149693</v>
          </cell>
        </row>
        <row r="91">
          <cell r="A91" t="str">
            <v>ALL121.4</v>
          </cell>
          <cell r="B91" t="str">
            <v>MLZ038T4LC9A DANFOSS SCROLL COMP 5HP</v>
          </cell>
        </row>
        <row r="91">
          <cell r="D91">
            <v>5</v>
          </cell>
        </row>
        <row r="91">
          <cell r="O91">
            <v>2195.3571708464</v>
          </cell>
        </row>
        <row r="91">
          <cell r="T91" t="str">
            <v>CU - 72 QC</v>
          </cell>
        </row>
        <row r="91">
          <cell r="W91">
            <v>6003.16891032908</v>
          </cell>
        </row>
        <row r="91">
          <cell r="AB91" t="str">
            <v>BCU - 64  </v>
          </cell>
          <cell r="AC91">
            <v>1468.9393939394</v>
          </cell>
        </row>
        <row r="91">
          <cell r="AE91">
            <v>1127.00267165928</v>
          </cell>
        </row>
        <row r="91">
          <cell r="AI91">
            <v>4066.94360459411</v>
          </cell>
          <cell r="AJ91">
            <v>3870.88024073237</v>
          </cell>
          <cell r="AK91">
            <v>6352.92845791114</v>
          </cell>
          <cell r="AL91">
            <v>6256.83631476017</v>
          </cell>
          <cell r="AM91">
            <v>5955.20037035749</v>
          </cell>
        </row>
        <row r="92">
          <cell r="A92" t="str">
            <v>ALL121.5</v>
          </cell>
          <cell r="B92" t="str">
            <v>MLZ045T4LC9A DANFOSS SCROLL COMP 6HP</v>
          </cell>
        </row>
        <row r="92">
          <cell r="D92">
            <v>6</v>
          </cell>
        </row>
        <row r="92">
          <cell r="O92">
            <v>2445.21993006993</v>
          </cell>
        </row>
        <row r="92">
          <cell r="T92" t="str">
            <v>CU - 90 QC</v>
          </cell>
        </row>
        <row r="92">
          <cell r="W92">
            <v>6817.29815106825</v>
          </cell>
        </row>
        <row r="92">
          <cell r="AB92" t="str">
            <v>BCU - 72</v>
          </cell>
          <cell r="AC92">
            <v>1728.78787878788</v>
          </cell>
        </row>
        <row r="92">
          <cell r="AE92">
            <v>1127.00267165928</v>
          </cell>
        </row>
        <row r="92">
          <cell r="AI92">
            <v>4642.87788489713</v>
          </cell>
          <cell r="AJ92">
            <v>4446.81452103539</v>
          </cell>
          <cell r="AK92">
            <v>7238.98119683886</v>
          </cell>
          <cell r="AL92">
            <v>7142.88905368789</v>
          </cell>
          <cell r="AM92">
            <v>6841.25310928522</v>
          </cell>
        </row>
        <row r="93">
          <cell r="A93" t="str">
            <v>ALL121.6</v>
          </cell>
          <cell r="B93" t="str">
            <v>MLZ048T4LC9A DANFOSS SCROLL COMP 7HP</v>
          </cell>
        </row>
        <row r="93">
          <cell r="D93">
            <v>7</v>
          </cell>
        </row>
        <row r="93">
          <cell r="O93">
            <v>3302.77255244755</v>
          </cell>
        </row>
        <row r="93">
          <cell r="T93" t="str">
            <v>CU - 100 QC</v>
          </cell>
        </row>
        <row r="93">
          <cell r="W93">
            <v>7794.08154267665</v>
          </cell>
        </row>
        <row r="93">
          <cell r="AB93" t="str">
            <v>BCU - 100</v>
          </cell>
          <cell r="AC93">
            <v>1827.27272727273</v>
          </cell>
        </row>
        <row r="93">
          <cell r="AE93">
            <v>1127.00267165928</v>
          </cell>
        </row>
        <row r="93">
          <cell r="AI93">
            <v>5298.77193792744</v>
          </cell>
          <cell r="AJ93">
            <v>5102.7085740657</v>
          </cell>
          <cell r="AK93">
            <v>8248.04897073165</v>
          </cell>
          <cell r="AL93">
            <v>8151.95682758068</v>
          </cell>
          <cell r="AM93">
            <v>7850.320883178</v>
          </cell>
        </row>
        <row r="94">
          <cell r="A94" t="str">
            <v>ALL121.7</v>
          </cell>
          <cell r="B94" t="str">
            <v>MLZ058T4LC9A DANFOSS SCROLL COMP 8HP</v>
          </cell>
        </row>
        <row r="94">
          <cell r="D94">
            <v>8</v>
          </cell>
        </row>
        <row r="94">
          <cell r="O94">
            <v>3951.73129370629</v>
          </cell>
        </row>
        <row r="94">
          <cell r="T94" t="str">
            <v>CU - 125 QC</v>
          </cell>
        </row>
        <row r="94">
          <cell r="W94">
            <v>10495.2182588754</v>
          </cell>
        </row>
        <row r="94">
          <cell r="AB94" t="str">
            <v>BCU - 110</v>
          </cell>
          <cell r="AC94">
            <v>2354.54545454545</v>
          </cell>
        </row>
        <row r="94">
          <cell r="AE94">
            <v>2144.0311548892</v>
          </cell>
        </row>
        <row r="94">
          <cell r="AI94">
            <v>7264.89633024826</v>
          </cell>
          <cell r="AJ94">
            <v>7068.83296638652</v>
          </cell>
          <cell r="AK94">
            <v>11272.8557281483</v>
          </cell>
          <cell r="AL94">
            <v>11176.7635849973</v>
          </cell>
          <cell r="AM94">
            <v>10875.1276405946</v>
          </cell>
        </row>
        <row r="95">
          <cell r="A95" t="str">
            <v>ALL121.8</v>
          </cell>
          <cell r="B95" t="str">
            <v>MLZ066T4LC9A DANFOSS SCROLL COMP 9HP</v>
          </cell>
        </row>
        <row r="95">
          <cell r="D95">
            <v>9</v>
          </cell>
        </row>
        <row r="95">
          <cell r="O95">
            <v>4052.16538461538</v>
          </cell>
        </row>
        <row r="95">
          <cell r="T95" t="str">
            <v>CU - 144 QC</v>
          </cell>
        </row>
        <row r="95">
          <cell r="W95">
            <v>11515.5512723873</v>
          </cell>
        </row>
        <row r="95">
          <cell r="AB95" t="str">
            <v>BCU - 120</v>
          </cell>
          <cell r="AC95">
            <v>2727.27272727273</v>
          </cell>
        </row>
        <row r="95">
          <cell r="AE95">
            <v>2284.74570079319</v>
          </cell>
        </row>
        <row r="95">
          <cell r="AI95">
            <v>7843.62030797044</v>
          </cell>
          <cell r="AJ95">
            <v>7647.5569441087</v>
          </cell>
          <cell r="AK95">
            <v>12163.2003092593</v>
          </cell>
          <cell r="AL95">
            <v>12067.1081661084</v>
          </cell>
          <cell r="AM95">
            <v>11765.4722217057</v>
          </cell>
        </row>
        <row r="96">
          <cell r="A96" t="str">
            <v>ALL121.9</v>
          </cell>
          <cell r="B96" t="str">
            <v>MLZ076T4LC9A DANFOSS SCROLL COMP 10HP</v>
          </cell>
        </row>
        <row r="96">
          <cell r="D96">
            <v>10</v>
          </cell>
        </row>
        <row r="96">
          <cell r="O96">
            <v>4498.96231060606</v>
          </cell>
        </row>
        <row r="96">
          <cell r="T96" t="str">
            <v>CU - 144 QC</v>
          </cell>
        </row>
        <row r="96">
          <cell r="W96">
            <v>11616.2741744853</v>
          </cell>
        </row>
        <row r="96">
          <cell r="AB96" t="str">
            <v>BCU - 120</v>
          </cell>
          <cell r="AC96">
            <v>2727.27272727273</v>
          </cell>
        </row>
        <row r="96">
          <cell r="AE96">
            <v>2284.74570079319</v>
          </cell>
        </row>
        <row r="96">
          <cell r="AI96">
            <v>7909.09019433408</v>
          </cell>
          <cell r="AJ96">
            <v>7713.02683047234</v>
          </cell>
          <cell r="AK96">
            <v>12263.9232113572</v>
          </cell>
          <cell r="AL96">
            <v>12167.8310682063</v>
          </cell>
          <cell r="AM96">
            <v>11866.1951238036</v>
          </cell>
        </row>
        <row r="97">
          <cell r="A97" t="str">
            <v>ALL121.10</v>
          </cell>
          <cell r="B97" t="str">
            <v>MLZ090T4LC9 DANFOSS SCROLL COMP 13HP</v>
          </cell>
        </row>
        <row r="97">
          <cell r="D97">
            <v>13</v>
          </cell>
        </row>
        <row r="97">
          <cell r="O97">
            <v>4869.25994318182</v>
          </cell>
        </row>
        <row r="97">
          <cell r="T97" t="str">
            <v>CU - 160 QC</v>
          </cell>
        </row>
        <row r="97">
          <cell r="W97">
            <v>12213.1367288753</v>
          </cell>
        </row>
        <row r="97">
          <cell r="AB97" t="str">
            <v>LCU-15</v>
          </cell>
          <cell r="AC97">
            <v>3870.21560469149</v>
          </cell>
        </row>
        <row r="97">
          <cell r="AE97">
            <v>1923.50265160757</v>
          </cell>
        </row>
        <row r="97">
          <cell r="AH97">
            <v>8780.65809743353</v>
          </cell>
          <cell r="AI97">
            <v>8718.1982043854</v>
          </cell>
          <cell r="AJ97">
            <v>8522.13484052366</v>
          </cell>
          <cell r="AK97">
            <v>13508.7047652824</v>
          </cell>
          <cell r="AL97">
            <v>13412.6126221314</v>
          </cell>
          <cell r="AM97">
            <v>13110.9766777287</v>
          </cell>
        </row>
        <row r="98">
          <cell r="A98" t="str">
            <v>ALL123</v>
          </cell>
          <cell r="B98" t="str">
            <v>ZB15KQE-TFD-559  2HP</v>
          </cell>
        </row>
        <row r="98">
          <cell r="D98">
            <v>2</v>
          </cell>
          <cell r="E98" t="str">
            <v>V06,V04(1/2,3/4) </v>
          </cell>
          <cell r="F98">
            <v>16</v>
          </cell>
          <cell r="G98">
            <v>1.02116488925349</v>
          </cell>
        </row>
        <row r="98">
          <cell r="O98">
            <v>1796.15739729021</v>
          </cell>
        </row>
        <row r="98">
          <cell r="T98" t="str">
            <v>CU - 32  QC</v>
          </cell>
        </row>
        <row r="98">
          <cell r="W98">
            <v>4369.07578688436</v>
          </cell>
        </row>
        <row r="98">
          <cell r="Z98" t="str">
            <v>QC15M1-TFA-XX</v>
          </cell>
        </row>
        <row r="98">
          <cell r="AB98" t="str">
            <v>BCU - 36  </v>
          </cell>
          <cell r="AC98">
            <v>833.333333333333</v>
          </cell>
        </row>
        <row r="98">
          <cell r="AE98">
            <v>940.611030545433</v>
          </cell>
        </row>
        <row r="98">
          <cell r="AH98">
            <v>3201.60094507006</v>
          </cell>
          <cell r="AI98">
            <v>3139.14105202193</v>
          </cell>
          <cell r="AJ98">
            <v>2943.07768816019</v>
          </cell>
          <cell r="AK98">
            <v>4925.53991549239</v>
          </cell>
          <cell r="AL98">
            <v>4829.44777234143</v>
          </cell>
          <cell r="AM98">
            <v>4527.81182793875</v>
          </cell>
          <cell r="AN98" t="str">
            <v>2.5hp</v>
          </cell>
        </row>
        <row r="98">
          <cell r="AQ98">
            <v>4025.89077143796</v>
          </cell>
        </row>
        <row r="99">
          <cell r="A99" t="str">
            <v>ALL124</v>
          </cell>
          <cell r="B99" t="str">
            <v>ZB19KQE-TFD-559  2.5HP</v>
          </cell>
        </row>
        <row r="99">
          <cell r="D99">
            <v>2.5</v>
          </cell>
          <cell r="E99" t="str">
            <v>V06,V04(1/2,3/4) </v>
          </cell>
          <cell r="F99">
            <v>16</v>
          </cell>
          <cell r="G99">
            <v>1.01403861625101</v>
          </cell>
        </row>
        <row r="99">
          <cell r="O99">
            <v>1817.81823645105</v>
          </cell>
        </row>
        <row r="99">
          <cell r="T99" t="str">
            <v>CU - 36  QC</v>
          </cell>
        </row>
        <row r="99">
          <cell r="W99">
            <v>4556.63430922547</v>
          </cell>
        </row>
        <row r="99">
          <cell r="Z99" t="str">
            <v>QC19M1-TFA-XX</v>
          </cell>
        </row>
        <row r="99">
          <cell r="AB99" t="str">
            <v>BCU - 40  </v>
          </cell>
          <cell r="AC99">
            <v>940.151515151515</v>
          </cell>
        </row>
        <row r="99">
          <cell r="AE99">
            <v>940.611030545433</v>
          </cell>
        </row>
        <row r="99">
          <cell r="AH99">
            <v>3322.49867234278</v>
          </cell>
          <cell r="AI99">
            <v>3260.03877929465</v>
          </cell>
          <cell r="AJ99">
            <v>3063.97541543291</v>
          </cell>
          <cell r="AK99">
            <v>5111.53641898889</v>
          </cell>
          <cell r="AL99">
            <v>5015.44427583792</v>
          </cell>
          <cell r="AM99">
            <v>4713.80833143524</v>
          </cell>
        </row>
        <row r="100">
          <cell r="A100" t="str">
            <v>ALL125</v>
          </cell>
          <cell r="B100" t="str">
            <v>ZB21KQE-TFD-559  3HP</v>
          </cell>
        </row>
        <row r="100">
          <cell r="D100">
            <v>3</v>
          </cell>
          <cell r="E100" t="str">
            <v>V06,V04(1/2,3/4) </v>
          </cell>
          <cell r="F100">
            <v>16</v>
          </cell>
          <cell r="G100">
            <v>1.01167711598746</v>
          </cell>
        </row>
        <row r="100">
          <cell r="O100">
            <v>1861.13991477273</v>
          </cell>
        </row>
        <row r="100">
          <cell r="T100" t="str">
            <v>CU - 40  QC</v>
          </cell>
        </row>
        <row r="100">
          <cell r="W100">
            <v>4928.23141530289</v>
          </cell>
        </row>
        <row r="100">
          <cell r="Z100" t="str">
            <v>QC21M1-TFA-XX</v>
          </cell>
        </row>
        <row r="100">
          <cell r="AB100" t="str">
            <v>BCU - 50  </v>
          </cell>
          <cell r="AC100">
            <v>1045.45454545455</v>
          </cell>
        </row>
        <row r="100">
          <cell r="AE100">
            <v>940.611030545433</v>
          </cell>
        </row>
        <row r="100">
          <cell r="AH100">
            <v>3455.9607935549</v>
          </cell>
          <cell r="AI100">
            <v>3393.50090050677</v>
          </cell>
          <cell r="AJ100">
            <v>3197.43753664503</v>
          </cell>
          <cell r="AK100">
            <v>5316.86275931524</v>
          </cell>
          <cell r="AL100">
            <v>5220.77061616427</v>
          </cell>
          <cell r="AM100">
            <v>4919.13467176159</v>
          </cell>
          <cell r="AN100" t="str">
            <v>HTC-3</v>
          </cell>
        </row>
        <row r="100">
          <cell r="AQ100">
            <v>5834.7652577023</v>
          </cell>
        </row>
        <row r="101">
          <cell r="A101" t="str">
            <v>ALL127</v>
          </cell>
          <cell r="B101" t="str">
            <v>ZB29KQE-TFD-559  4HP</v>
          </cell>
        </row>
        <row r="101">
          <cell r="D101">
            <v>4</v>
          </cell>
          <cell r="E101" t="str">
            <v>V06,V05(1/2,7/8) </v>
          </cell>
          <cell r="F101">
            <v>16</v>
          </cell>
          <cell r="G101">
            <v>1.01151968760169</v>
          </cell>
        </row>
        <row r="101">
          <cell r="O101">
            <v>2222.15390078671</v>
          </cell>
        </row>
        <row r="101">
          <cell r="T101" t="str">
            <v>CU - 64 QC</v>
          </cell>
        </row>
        <row r="101">
          <cell r="W101">
            <v>6093.49425758109</v>
          </cell>
        </row>
        <row r="101">
          <cell r="Z101" t="str">
            <v>QC29M1-TFA-XX</v>
          </cell>
        </row>
        <row r="101">
          <cell r="AB101" t="str">
            <v>BCU - 55</v>
          </cell>
          <cell r="AC101">
            <v>1143.93939393939</v>
          </cell>
        </row>
        <row r="101">
          <cell r="AE101">
            <v>1063.1203187181</v>
          </cell>
        </row>
        <row r="101">
          <cell r="AH101">
            <v>3911.6140211215</v>
          </cell>
          <cell r="AI101">
            <v>3849.15412807338</v>
          </cell>
          <cell r="AJ101">
            <v>3653.09076421163</v>
          </cell>
          <cell r="AK101">
            <v>6017.86772480231</v>
          </cell>
          <cell r="AL101">
            <v>5921.77558165135</v>
          </cell>
          <cell r="AM101">
            <v>5620.13963724867</v>
          </cell>
        </row>
        <row r="102">
          <cell r="A102" t="str">
            <v>ALL128</v>
          </cell>
          <cell r="B102" t="str">
            <v>ZB38KQE-TFD-559  5HP</v>
          </cell>
        </row>
        <row r="102">
          <cell r="D102">
            <v>5</v>
          </cell>
          <cell r="E102" t="str">
            <v>V06,V05(1/2,7/8) </v>
          </cell>
          <cell r="F102">
            <v>16</v>
          </cell>
          <cell r="G102">
            <v>1.05476267355505</v>
          </cell>
        </row>
        <row r="102">
          <cell r="O102">
            <v>2330.45809659091</v>
          </cell>
        </row>
        <row r="102">
          <cell r="T102" t="str">
            <v>CU - 72 QC</v>
          </cell>
        </row>
        <row r="102">
          <cell r="W102">
            <v>6569.89251618523</v>
          </cell>
        </row>
        <row r="102">
          <cell r="Z102" t="str">
            <v>QC38M1-TFA-XX</v>
          </cell>
        </row>
        <row r="102">
          <cell r="AB102" t="str">
            <v>BCU - 64  </v>
          </cell>
          <cell r="AC102">
            <v>1468.9393939394</v>
          </cell>
        </row>
        <row r="102">
          <cell r="AE102">
            <v>1127.00267165928</v>
          </cell>
        </row>
        <row r="102">
          <cell r="AH102">
            <v>4370.89410133542</v>
          </cell>
          <cell r="AI102">
            <v>4308.43420828729</v>
          </cell>
          <cell r="AJ102">
            <v>4112.37084442555</v>
          </cell>
          <cell r="AK102">
            <v>6724.45246359295</v>
          </cell>
          <cell r="AL102">
            <v>6628.36032044199</v>
          </cell>
          <cell r="AM102">
            <v>6326.72437603931</v>
          </cell>
        </row>
        <row r="103">
          <cell r="A103" t="str">
            <v>ALL129</v>
          </cell>
          <cell r="B103" t="str">
            <v>ZB45KQE-TFD-559  6HP</v>
          </cell>
        </row>
        <row r="103">
          <cell r="D103">
            <v>6</v>
          </cell>
          <cell r="E103" t="str">
            <v>V06,V05(1/2,7/8) </v>
          </cell>
          <cell r="F103">
            <v>16</v>
          </cell>
          <cell r="G103">
            <v>1.02764476614699</v>
          </cell>
        </row>
        <row r="103">
          <cell r="O103">
            <v>2626.48956512238</v>
          </cell>
        </row>
        <row r="103">
          <cell r="T103" t="str">
            <v>CU - 90 QC</v>
          </cell>
        </row>
        <row r="103">
          <cell r="W103">
            <v>7241.99537517364</v>
          </cell>
        </row>
        <row r="103">
          <cell r="Z103" t="str">
            <v>QC45M1-TFA-XX</v>
          </cell>
        </row>
        <row r="103">
          <cell r="AB103" t="str">
            <v>BCU - 72</v>
          </cell>
          <cell r="AC103">
            <v>1728.78787878788</v>
          </cell>
        </row>
        <row r="103">
          <cell r="AE103">
            <v>1127.00267165928</v>
          </cell>
        </row>
        <row r="103">
          <cell r="AH103">
            <v>4823.16304072936</v>
          </cell>
          <cell r="AI103">
            <v>4760.70314768123</v>
          </cell>
          <cell r="AJ103">
            <v>4564.63978381949</v>
          </cell>
          <cell r="AK103">
            <v>7420.25083189132</v>
          </cell>
          <cell r="AL103">
            <v>7324.15868874036</v>
          </cell>
          <cell r="AM103">
            <v>7022.52274433768</v>
          </cell>
        </row>
        <row r="104">
          <cell r="A104" t="str">
            <v>ALL130</v>
          </cell>
          <cell r="B104" t="str">
            <v>ZB48KQE-TFD-559  7HP</v>
          </cell>
        </row>
        <row r="104">
          <cell r="D104">
            <v>7</v>
          </cell>
          <cell r="E104" t="str">
            <v>V08,V05(5/8,7/8) </v>
          </cell>
          <cell r="F104">
            <v>16</v>
          </cell>
          <cell r="G104">
            <v>0.965786136939983</v>
          </cell>
        </row>
        <row r="104">
          <cell r="O104">
            <v>3444.63299825175</v>
          </cell>
        </row>
        <row r="104">
          <cell r="T104" t="str">
            <v>CU - 100 QC</v>
          </cell>
        </row>
        <row r="104">
          <cell r="W104">
            <v>8179.36957753378</v>
          </cell>
        </row>
        <row r="104">
          <cell r="Z104" t="str">
            <v>QC48M1-TFA-XX</v>
          </cell>
        </row>
        <row r="104">
          <cell r="AB104" t="str">
            <v>BCU - 100</v>
          </cell>
          <cell r="AC104">
            <v>1827.27272727273</v>
          </cell>
        </row>
        <row r="104">
          <cell r="AE104">
            <v>1127.00267165928</v>
          </cell>
        </row>
        <row r="104">
          <cell r="AH104">
            <v>5453.4411207483</v>
          </cell>
          <cell r="AI104">
            <v>5390.98122770017</v>
          </cell>
          <cell r="AJ104">
            <v>5194.91786383843</v>
          </cell>
          <cell r="AK104">
            <v>8389.90941653585</v>
          </cell>
          <cell r="AL104">
            <v>8293.81727338488</v>
          </cell>
          <cell r="AM104">
            <v>7992.1813289822</v>
          </cell>
        </row>
        <row r="105">
          <cell r="A105" t="str">
            <v>ALL131</v>
          </cell>
          <cell r="B105" t="str">
            <v>ZB58KQE-TFD-551  8HP</v>
          </cell>
        </row>
        <row r="105">
          <cell r="D105">
            <v>8</v>
          </cell>
          <cell r="E105" t="str">
            <v>218 (7/8,11/8)</v>
          </cell>
          <cell r="F105">
            <v>12</v>
          </cell>
          <cell r="G105">
            <v>1.03956950672646</v>
          </cell>
        </row>
        <row r="105">
          <cell r="O105">
            <v>4197.07830395299</v>
          </cell>
        </row>
        <row r="105">
          <cell r="T105" t="str">
            <v>CU - 125 QC</v>
          </cell>
        </row>
        <row r="105">
          <cell r="W105">
            <v>11336.4942336811</v>
          </cell>
        </row>
        <row r="105">
          <cell r="Z105" t="str">
            <v>QC58M1-TFA-XX</v>
          </cell>
        </row>
        <row r="105">
          <cell r="AB105" t="str">
            <v>BCU - 110</v>
          </cell>
          <cell r="AC105">
            <v>2354.54545454545</v>
          </cell>
        </row>
        <row r="105">
          <cell r="AE105">
            <v>2144.0311548892</v>
          </cell>
        </row>
        <row r="105">
          <cell r="AH105">
            <v>7486.83177995674</v>
          </cell>
          <cell r="AI105">
            <v>7424.37188690861</v>
          </cell>
          <cell r="AJ105">
            <v>7228.30852304687</v>
          </cell>
          <cell r="AK105">
            <v>11518.202738395</v>
          </cell>
          <cell r="AL105">
            <v>11422.110595244</v>
          </cell>
          <cell r="AM105">
            <v>11120.4746508413</v>
          </cell>
        </row>
        <row r="106">
          <cell r="A106" t="str">
            <v>ALL132</v>
          </cell>
          <cell r="B106" t="str">
            <v>ZB66KQE-TFD-551  9HP</v>
          </cell>
        </row>
        <row r="106">
          <cell r="D106">
            <v>9</v>
          </cell>
          <cell r="E106" t="str">
            <v>272 (7/8,13/8)</v>
          </cell>
          <cell r="F106">
            <v>12</v>
          </cell>
          <cell r="G106">
            <v>1.04099921776689</v>
          </cell>
        </row>
        <row r="106">
          <cell r="O106">
            <v>4431.02228632479</v>
          </cell>
        </row>
        <row r="106">
          <cell r="T106" t="str">
            <v>CU - 144 QC</v>
          </cell>
        </row>
        <row r="106">
          <cell r="W106">
            <v>12490.3371386558</v>
          </cell>
        </row>
        <row r="106">
          <cell r="Z106" t="str">
            <v>QC66M1-TFA-XX</v>
          </cell>
        </row>
        <row r="106">
          <cell r="AB106" t="str">
            <v>BCU - 120</v>
          </cell>
          <cell r="AC106">
            <v>2727.27272727273</v>
          </cell>
        </row>
        <row r="106">
          <cell r="AE106">
            <v>2284.74570079319</v>
          </cell>
        </row>
        <row r="106">
          <cell r="AH106">
            <v>8152.33718712968</v>
          </cell>
          <cell r="AI106">
            <v>8089.87729408155</v>
          </cell>
          <cell r="AJ106">
            <v>7893.81393021981</v>
          </cell>
          <cell r="AK106">
            <v>12542.0572109687</v>
          </cell>
          <cell r="AL106">
            <v>12445.9650678178</v>
          </cell>
          <cell r="AM106">
            <v>12144.3291234151</v>
          </cell>
        </row>
        <row r="107">
          <cell r="A107" t="str">
            <v>ALL133</v>
          </cell>
          <cell r="B107" t="str">
            <v>ZB76KQE-TFD-551  10HP</v>
          </cell>
        </row>
        <row r="107">
          <cell r="D107">
            <v>10</v>
          </cell>
          <cell r="E107" t="str">
            <v>272 (7/8,13/8)</v>
          </cell>
          <cell r="F107">
            <v>12</v>
          </cell>
          <cell r="G107">
            <v>1.04099868593955</v>
          </cell>
        </row>
        <row r="107">
          <cell r="O107">
            <v>4810.84341715976</v>
          </cell>
        </row>
        <row r="107">
          <cell r="T107" t="str">
            <v>CU - 144 QC</v>
          </cell>
        </row>
        <row r="107">
          <cell r="W107">
            <v>12870.1582694908</v>
          </cell>
        </row>
        <row r="107">
          <cell r="Z107" t="str">
            <v>QC76M1-TFA-XX</v>
          </cell>
        </row>
        <row r="107">
          <cell r="AB107" t="str">
            <v>BCU - 120</v>
          </cell>
          <cell r="AC107">
            <v>2727.27272727273</v>
          </cell>
        </row>
        <row r="107">
          <cell r="AE107">
            <v>2284.74570079319</v>
          </cell>
        </row>
        <row r="107">
          <cell r="AH107">
            <v>8399.22092217242</v>
          </cell>
          <cell r="AI107">
            <v>8336.76102912429</v>
          </cell>
          <cell r="AJ107">
            <v>8140.69766526255</v>
          </cell>
          <cell r="AK107">
            <v>12921.8783418037</v>
          </cell>
          <cell r="AL107">
            <v>12825.7861986528</v>
          </cell>
          <cell r="AM107">
            <v>12524.1502542501</v>
          </cell>
          <cell r="AN107" t="str">
            <v>HTC-12</v>
          </cell>
        </row>
        <row r="107">
          <cell r="AQ107">
            <v>11962.2157749007</v>
          </cell>
        </row>
        <row r="108">
          <cell r="A108" t="str">
            <v>ALL133.01</v>
          </cell>
          <cell r="B108" t="str">
            <v>ZB88KQE-TFD-551  12HP</v>
          </cell>
        </row>
        <row r="108">
          <cell r="D108">
            <v>12</v>
          </cell>
          <cell r="E108" t="str">
            <v>273 (7/8,13/8)</v>
          </cell>
          <cell r="F108">
            <v>12</v>
          </cell>
          <cell r="G108">
            <v>0</v>
          </cell>
        </row>
        <row r="108">
          <cell r="O108">
            <v>5002.45225694444</v>
          </cell>
        </row>
        <row r="108">
          <cell r="T108" t="str">
            <v>CU - 160 QC</v>
          </cell>
        </row>
        <row r="108">
          <cell r="W108">
            <v>12883.6455671717</v>
          </cell>
        </row>
        <row r="108">
          <cell r="Z108" t="str">
            <v>QC88M1-TFA-XX</v>
          </cell>
        </row>
        <row r="108">
          <cell r="AB108" t="str">
            <v>LCU-15</v>
          </cell>
          <cell r="AC108">
            <v>3870.21560469149</v>
          </cell>
        </row>
        <row r="108">
          <cell r="AE108">
            <v>2284.74570079319</v>
          </cell>
        </row>
        <row r="108">
          <cell r="AH108">
            <v>9216.48884232622</v>
          </cell>
          <cell r="AI108">
            <v>9154.02894927809</v>
          </cell>
          <cell r="AJ108">
            <v>8957.96558541635</v>
          </cell>
          <cell r="AK108">
            <v>14179.2136035788</v>
          </cell>
          <cell r="AL108">
            <v>14083.1214604278</v>
          </cell>
          <cell r="AM108">
            <v>13781.4855160252</v>
          </cell>
        </row>
        <row r="109">
          <cell r="A109" t="str">
            <v>ALL134</v>
          </cell>
          <cell r="B109" t="str">
            <v>ZB95KQE-TFD-551 13HP</v>
          </cell>
        </row>
        <row r="109">
          <cell r="D109">
            <v>13</v>
          </cell>
          <cell r="E109" t="str">
            <v>273 (7/8,13/8)</v>
          </cell>
          <cell r="F109">
            <v>12</v>
          </cell>
          <cell r="G109">
            <v>1.17543209876543</v>
          </cell>
        </row>
        <row r="109">
          <cell r="O109">
            <v>6092.22566568047</v>
          </cell>
        </row>
        <row r="109">
          <cell r="T109" t="str">
            <v>CU - 160 QC</v>
          </cell>
        </row>
        <row r="109">
          <cell r="W109">
            <v>14706.2366388351</v>
          </cell>
        </row>
        <row r="109">
          <cell r="Z109" t="str">
            <v>QC95M1-TFA-XX</v>
          </cell>
        </row>
        <row r="109">
          <cell r="AB109" t="str">
            <v>LCU-15</v>
          </cell>
          <cell r="AC109">
            <v>3870.21560469149</v>
          </cell>
        </row>
        <row r="109">
          <cell r="AE109">
            <v>2310.85647857096</v>
          </cell>
        </row>
        <row r="109">
          <cell r="AH109">
            <v>10401.1730389074</v>
          </cell>
          <cell r="AI109">
            <v>10338.7131458593</v>
          </cell>
          <cell r="AJ109">
            <v>10142.6497819975</v>
          </cell>
          <cell r="AK109">
            <v>16001.8046752422</v>
          </cell>
          <cell r="AL109">
            <v>15905.7125320912</v>
          </cell>
          <cell r="AM109">
            <v>15604.0765876885</v>
          </cell>
        </row>
        <row r="110">
          <cell r="A110" t="str">
            <v>ALL135</v>
          </cell>
          <cell r="B110" t="str">
            <v>ZB114KQE-TFD-551  15HP</v>
          </cell>
        </row>
        <row r="110">
          <cell r="D110">
            <v>15</v>
          </cell>
          <cell r="E110" t="str">
            <v>273 (7/8,13/8)</v>
          </cell>
          <cell r="F110">
            <v>6</v>
          </cell>
          <cell r="G110">
            <v>1.07978821362799</v>
          </cell>
        </row>
        <row r="110">
          <cell r="O110">
            <v>6659.39371301775</v>
          </cell>
        </row>
        <row r="110">
          <cell r="T110" t="str">
            <v>CU - 200 QC</v>
          </cell>
        </row>
        <row r="110">
          <cell r="W110">
            <v>16854.6821162423</v>
          </cell>
        </row>
        <row r="110">
          <cell r="Z110" t="str">
            <v>QC114M1-TFA-XX</v>
          </cell>
        </row>
        <row r="110">
          <cell r="AB110" t="str">
            <v>LCU-20</v>
          </cell>
          <cell r="AC110">
            <v>4525.94925155166</v>
          </cell>
        </row>
        <row r="110">
          <cell r="AE110">
            <v>2410.85647857096</v>
          </cell>
        </row>
        <row r="110">
          <cell r="AH110">
            <v>11525.5659165368</v>
          </cell>
          <cell r="AI110">
            <v>11463.1060234887</v>
          </cell>
          <cell r="AJ110">
            <v>11267.0426596269</v>
          </cell>
          <cell r="AK110">
            <v>17731.6398715951</v>
          </cell>
          <cell r="AL110">
            <v>17635.5477284441</v>
          </cell>
          <cell r="AM110">
            <v>17333.9117840415</v>
          </cell>
        </row>
        <row r="111">
          <cell r="A111" t="str">
            <v>ALL135.01</v>
          </cell>
          <cell r="B111" t="str">
            <v>ZB130KQE-TED-551  20HP</v>
          </cell>
        </row>
        <row r="111">
          <cell r="D111">
            <v>20</v>
          </cell>
          <cell r="E111" t="str">
            <v>274 (1 1/8,15/8)</v>
          </cell>
          <cell r="F111">
            <v>6</v>
          </cell>
          <cell r="G111">
            <v>1.10510902770462</v>
          </cell>
        </row>
        <row r="111">
          <cell r="O111">
            <v>7509.47417899408</v>
          </cell>
        </row>
        <row r="111">
          <cell r="T111" t="str">
            <v>CU - 250 QC</v>
          </cell>
        </row>
        <row r="111">
          <cell r="W111">
            <v>21120.9580227283</v>
          </cell>
        </row>
        <row r="111">
          <cell r="Z111" t="str">
            <v>QC130M1-TFA-XX</v>
          </cell>
        </row>
        <row r="111">
          <cell r="AB111" t="str">
            <v>TCUV - 250</v>
          </cell>
          <cell r="AC111">
            <v>9845.9322137033</v>
          </cell>
        </row>
        <row r="111">
          <cell r="AE111">
            <v>2699.81664828539</v>
          </cell>
        </row>
        <row r="111">
          <cell r="AH111">
            <v>17687.0613512875</v>
          </cell>
          <cell r="AI111">
            <v>17624.6014582394</v>
          </cell>
          <cell r="AJ111">
            <v>17428.5380943776</v>
          </cell>
          <cell r="AK111">
            <v>27210.8636173654</v>
          </cell>
          <cell r="AL111">
            <v>27114.7714742144</v>
          </cell>
          <cell r="AM111">
            <v>26813.1355298117</v>
          </cell>
        </row>
        <row r="112">
          <cell r="A112" t="str">
            <v>ALL135.03</v>
          </cell>
          <cell r="B112" t="str">
            <v>ZB190KQE-TWD-523  25HP</v>
          </cell>
        </row>
        <row r="112">
          <cell r="D112">
            <v>25</v>
          </cell>
          <cell r="E112" t="str">
            <v>276 (1 3/8,15/8)</v>
          </cell>
          <cell r="F112">
            <v>6</v>
          </cell>
          <cell r="G112">
            <v>1.15574496644295</v>
          </cell>
        </row>
        <row r="112">
          <cell r="O112">
            <v>10945.7942351399</v>
          </cell>
        </row>
        <row r="112">
          <cell r="T112" t="str">
            <v>CU - 300 QC</v>
          </cell>
        </row>
        <row r="112">
          <cell r="W112">
            <v>26445.6190921595</v>
          </cell>
        </row>
        <row r="112">
          <cell r="Z112" t="str">
            <v>QC190M1-TFA-XX</v>
          </cell>
        </row>
        <row r="112">
          <cell r="AB112" t="str">
            <v>TCUV - 300</v>
          </cell>
          <cell r="AC112">
            <v>9292.901910673</v>
          </cell>
        </row>
        <row r="112">
          <cell r="AE112">
            <v>3157.4644703158</v>
          </cell>
        </row>
        <row r="112">
          <cell r="AH112">
            <v>19825.2869067824</v>
          </cell>
          <cell r="AI112">
            <v>19762.8270137342</v>
          </cell>
          <cell r="AJ112">
            <v>19566.7636498725</v>
          </cell>
          <cell r="AK112">
            <v>30500.4413950498</v>
          </cell>
          <cell r="AL112">
            <v>30404.3492518988</v>
          </cell>
          <cell r="AM112">
            <v>30102.7133074961</v>
          </cell>
        </row>
        <row r="113">
          <cell r="A113" t="str">
            <v>ALL135.04</v>
          </cell>
          <cell r="B113" t="str">
            <v>ZB220KQE-TWD-523  30HP</v>
          </cell>
        </row>
        <row r="113">
          <cell r="D113">
            <v>30</v>
          </cell>
          <cell r="E113" t="str">
            <v>277 (1 3/8,15/8)</v>
          </cell>
          <cell r="F113">
            <v>6</v>
          </cell>
          <cell r="G113">
            <v>1.126281128943</v>
          </cell>
        </row>
        <row r="113">
          <cell r="O113">
            <v>13234.6229064685</v>
          </cell>
        </row>
        <row r="113">
          <cell r="T113" t="str">
            <v>CU - 350 QC</v>
          </cell>
        </row>
        <row r="113">
          <cell r="W113">
            <v>30752.8610419744</v>
          </cell>
        </row>
        <row r="113">
          <cell r="Z113" t="str">
            <v>QC220M1-TFA-XX</v>
          </cell>
        </row>
        <row r="113">
          <cell r="AB113" t="str">
            <v>TCUV - 350</v>
          </cell>
          <cell r="AC113">
            <v>11001.7402945114</v>
          </cell>
        </row>
        <row r="113">
          <cell r="AE113">
            <v>3464.88764678639</v>
          </cell>
        </row>
        <row r="113">
          <cell r="AH113">
            <v>23329.287103455</v>
          </cell>
          <cell r="AI113">
            <v>23266.8272104069</v>
          </cell>
          <cell r="AJ113">
            <v>23070.7638465451</v>
          </cell>
          <cell r="AK113">
            <v>35891.2109283923</v>
          </cell>
          <cell r="AL113">
            <v>35795.1187852413</v>
          </cell>
          <cell r="AM113">
            <v>35493.4828408386</v>
          </cell>
        </row>
        <row r="114">
          <cell r="A114" t="str">
            <v>ALL135.06</v>
          </cell>
          <cell r="B114" t="str">
            <v>ZFI23KQE-TFD-552 COPELAND COMP 5HP</v>
          </cell>
        </row>
        <row r="114">
          <cell r="D114">
            <v>5</v>
          </cell>
          <cell r="E114" t="str">
            <v>V06,V05(1/2,7/8) </v>
          </cell>
          <cell r="F114" t="str">
            <v>BX4THX14</v>
          </cell>
          <cell r="G114" t="str">
            <v>23000btu (4DES5Y)</v>
          </cell>
        </row>
        <row r="114">
          <cell r="O114">
            <v>3574.46716564685</v>
          </cell>
        </row>
        <row r="114">
          <cell r="T114" t="str">
            <v>CU - 72 QC</v>
          </cell>
        </row>
        <row r="114">
          <cell r="W114">
            <v>8233.48200482159</v>
          </cell>
        </row>
        <row r="114">
          <cell r="Z114" t="str">
            <v>QC23L1-TFA-XX</v>
          </cell>
        </row>
        <row r="114">
          <cell r="AB114" t="str">
            <v>LCU-06</v>
          </cell>
          <cell r="AC114">
            <v>2172.98284045272</v>
          </cell>
        </row>
        <row r="114">
          <cell r="AE114">
            <v>1515.4118720974</v>
          </cell>
        </row>
        <row r="114">
          <cell r="AH114">
            <v>6271.95264317322</v>
          </cell>
          <cell r="AI114">
            <v>6209.49275012509</v>
          </cell>
          <cell r="AJ114">
            <v>6013.42938626335</v>
          </cell>
          <cell r="AK114">
            <v>9649.15791257418</v>
          </cell>
          <cell r="AL114">
            <v>9553.06576942321</v>
          </cell>
          <cell r="AM114">
            <v>9251.42982502053</v>
          </cell>
        </row>
        <row r="115">
          <cell r="A115" t="str">
            <v>ALL135.07</v>
          </cell>
          <cell r="B115" t="str">
            <v>ZFI26KQE-TFD-552 COPELAND COMP 6HP</v>
          </cell>
        </row>
        <row r="115">
          <cell r="D115">
            <v>6</v>
          </cell>
          <cell r="E115" t="str">
            <v>V06,V05(1/2,7/8) </v>
          </cell>
          <cell r="F115" t="str">
            <v>BX4THX14</v>
          </cell>
          <cell r="G115" t="str">
            <v>28000btu (4CES6Y)</v>
          </cell>
        </row>
        <row r="115">
          <cell r="O115">
            <v>3700.82206075175</v>
          </cell>
        </row>
        <row r="115">
          <cell r="T115" t="str">
            <v>CU - 90 QC</v>
          </cell>
        </row>
        <row r="115">
          <cell r="W115">
            <v>8735.90829038343</v>
          </cell>
        </row>
        <row r="115">
          <cell r="Z115" t="str">
            <v>QC26L1-TFA-XX</v>
          </cell>
        </row>
        <row r="115">
          <cell r="AB115" t="str">
            <v>LCU-06</v>
          </cell>
          <cell r="AC115">
            <v>2172.98284045272</v>
          </cell>
        </row>
        <row r="115">
          <cell r="AE115">
            <v>1546.76006486848</v>
          </cell>
        </row>
        <row r="115">
          <cell r="AH115">
            <v>6385.43151776249</v>
          </cell>
          <cell r="AI115">
            <v>6322.97162471436</v>
          </cell>
          <cell r="AJ115">
            <v>6126.90826085262</v>
          </cell>
          <cell r="AK115">
            <v>9823.74079655768</v>
          </cell>
          <cell r="AL115">
            <v>9727.64865340671</v>
          </cell>
          <cell r="AM115">
            <v>9426.01270900403</v>
          </cell>
        </row>
        <row r="116">
          <cell r="A116" t="str">
            <v>ALL135.071</v>
          </cell>
          <cell r="B116" t="str">
            <v>ZFI30KNE-TFD-657 COPELAND COMP 7HP (WELDING)</v>
          </cell>
        </row>
        <row r="116">
          <cell r="D116">
            <v>7</v>
          </cell>
          <cell r="E116" t="str">
            <v>V05,V04 (7/8,3/4)</v>
          </cell>
          <cell r="F116" t="str">
            <v>BX4THX14</v>
          </cell>
          <cell r="G116" t="str">
            <v>31000btu (4VES7Y)</v>
          </cell>
        </row>
        <row r="116">
          <cell r="O116">
            <v>4205.3291038858</v>
          </cell>
        </row>
        <row r="116">
          <cell r="T116" t="str">
            <v>CU - 100 QC</v>
          </cell>
        </row>
        <row r="116">
          <cell r="W116">
            <v>9359.64610274825</v>
          </cell>
        </row>
        <row r="116">
          <cell r="Z116" t="str">
            <v>QC30L1-TFA-XX</v>
          </cell>
        </row>
        <row r="116">
          <cell r="AB116" t="str">
            <v>LCU-08</v>
          </cell>
          <cell r="AC116">
            <v>2642.67981014969</v>
          </cell>
        </row>
        <row r="116">
          <cell r="AE116">
            <v>2144.0311548892</v>
          </cell>
        </row>
        <row r="116">
          <cell r="AH116">
            <v>7780.32915551731</v>
          </cell>
          <cell r="AI116">
            <v>7717.86926246918</v>
          </cell>
          <cell r="AJ116">
            <v>7521.80589860744</v>
          </cell>
          <cell r="AK116">
            <v>11969.7371623343</v>
          </cell>
          <cell r="AL116">
            <v>11873.6450191834</v>
          </cell>
          <cell r="AM116">
            <v>11572.0090747807</v>
          </cell>
        </row>
        <row r="117">
          <cell r="A117" t="str">
            <v>ALL135.08</v>
          </cell>
          <cell r="B117" t="str">
            <v>ZFI36KQE-TFD-552 COPELAND COMP 8HP</v>
          </cell>
        </row>
        <row r="117">
          <cell r="D117">
            <v>8</v>
          </cell>
          <cell r="E117" t="str">
            <v>V05,V04 (7/8,3/4)</v>
          </cell>
          <cell r="F117" t="str">
            <v>BX4THX14</v>
          </cell>
          <cell r="G117" t="str">
            <v>36000btu (4TES9Y)</v>
          </cell>
        </row>
        <row r="117">
          <cell r="O117">
            <v>4523.77600524475</v>
          </cell>
        </row>
        <row r="117">
          <cell r="T117" t="str">
            <v>CU - 125 QC</v>
          </cell>
        </row>
        <row r="117">
          <cell r="W117">
            <v>11663.1919349729</v>
          </cell>
        </row>
        <row r="117">
          <cell r="Z117" t="str">
            <v>QC36L1-TFA-XX</v>
          </cell>
        </row>
        <row r="117">
          <cell r="AB117" t="str">
            <v>LCU-08</v>
          </cell>
          <cell r="AC117">
            <v>2642.67981014969</v>
          </cell>
        </row>
        <row r="117">
          <cell r="AE117">
            <v>2144.0311548892</v>
          </cell>
        </row>
        <row r="117">
          <cell r="AH117">
            <v>7987.31964140063</v>
          </cell>
          <cell r="AI117">
            <v>7924.8597483525</v>
          </cell>
          <cell r="AJ117">
            <v>7728.79638449076</v>
          </cell>
          <cell r="AK117">
            <v>12288.1840636933</v>
          </cell>
          <cell r="AL117">
            <v>12192.0919205423</v>
          </cell>
          <cell r="AM117">
            <v>11890.4559761396</v>
          </cell>
        </row>
        <row r="118">
          <cell r="A118" t="str">
            <v>ALL135.09</v>
          </cell>
          <cell r="B118" t="str">
            <v>ZFI39KQE-TFD-552 COPELAND COMP 10HP</v>
          </cell>
        </row>
        <row r="118">
          <cell r="D118">
            <v>10</v>
          </cell>
          <cell r="E118" t="str">
            <v>V05,V04 (7/8,3/4)</v>
          </cell>
          <cell r="F118" t="str">
            <v>BX4THX20</v>
          </cell>
          <cell r="G118" t="str">
            <v>42000btu (4PES12Y)</v>
          </cell>
        </row>
        <row r="118">
          <cell r="O118">
            <v>4835.69208916084</v>
          </cell>
        </row>
        <row r="118">
          <cell r="T118" t="str">
            <v>CU - 144 QC</v>
          </cell>
        </row>
        <row r="118">
          <cell r="W118">
            <v>12895.0069414919</v>
          </cell>
        </row>
        <row r="118">
          <cell r="Z118" t="str">
            <v>QC39L1-TFA-XX</v>
          </cell>
        </row>
        <row r="118">
          <cell r="AB118" t="str">
            <v>LCU-10</v>
          </cell>
          <cell r="AC118">
            <v>3022.29828404527</v>
          </cell>
        </row>
        <row r="118">
          <cell r="AE118">
            <v>2284.74570079319</v>
          </cell>
        </row>
        <row r="118">
          <cell r="AH118">
            <v>8710.39811574566</v>
          </cell>
          <cell r="AI118">
            <v>8647.93822269753</v>
          </cell>
          <cell r="AJ118">
            <v>8451.87485883579</v>
          </cell>
          <cell r="AK118">
            <v>13400.6124857626</v>
          </cell>
          <cell r="AL118">
            <v>13304.5203426116</v>
          </cell>
          <cell r="AM118">
            <v>13002.8843982089</v>
          </cell>
          <cell r="AN118" t="str">
            <v>HTC-10</v>
          </cell>
        </row>
        <row r="118">
          <cell r="AQ118">
            <v>11720.9529268429</v>
          </cell>
        </row>
        <row r="119">
          <cell r="A119" t="str">
            <v>ALL135.10</v>
          </cell>
          <cell r="B119" t="str">
            <v>ZFI50KQE-TFD-564 COPELAND COMP 12HP</v>
          </cell>
        </row>
        <row r="119">
          <cell r="D119">
            <v>12</v>
          </cell>
          <cell r="E119" t="str">
            <v>V05,V03 (7/8,13/8)</v>
          </cell>
          <cell r="F119" t="str">
            <v>BX4THX20</v>
          </cell>
          <cell r="G119" t="str">
            <v>49000btu (4NES14Y)</v>
          </cell>
        </row>
        <row r="119">
          <cell r="O119">
            <v>5164.28250655594</v>
          </cell>
        </row>
        <row r="119">
          <cell r="T119" t="str">
            <v>CU - 160 QC</v>
          </cell>
        </row>
        <row r="119">
          <cell r="W119">
            <v>13738.1230523602</v>
          </cell>
        </row>
        <row r="119">
          <cell r="Z119" t="str">
            <v>QC50L1-TFA-XX</v>
          </cell>
        </row>
        <row r="119">
          <cell r="AB119" t="str">
            <v>LCU-12</v>
          </cell>
          <cell r="AC119">
            <v>3587.63984711574</v>
          </cell>
        </row>
        <row r="119">
          <cell r="AE119">
            <v>2284.74570079319</v>
          </cell>
        </row>
        <row r="119">
          <cell r="AH119">
            <v>9489.32345012294</v>
          </cell>
          <cell r="AI119">
            <v>9426.86355707481</v>
          </cell>
          <cell r="AJ119">
            <v>9230.80019321307</v>
          </cell>
          <cell r="AK119">
            <v>14598.9591540353</v>
          </cell>
          <cell r="AL119">
            <v>14502.8670108843</v>
          </cell>
          <cell r="AM119">
            <v>14201.2310664816</v>
          </cell>
          <cell r="AN119" t="str">
            <v>HTC-12</v>
          </cell>
        </row>
        <row r="119">
          <cell r="AQ119">
            <v>12315.6548642969</v>
          </cell>
        </row>
        <row r="120">
          <cell r="A120" t="str">
            <v>ALL135.11</v>
          </cell>
          <cell r="B120" t="str">
            <v>ZFI59KQE-TFD-564 COPELAND COMP 15HP</v>
          </cell>
        </row>
        <row r="120">
          <cell r="D120">
            <v>15</v>
          </cell>
          <cell r="E120" t="str">
            <v>V05,V03 (7/8,13/8)</v>
          </cell>
          <cell r="F120" t="str">
            <v>BX4THX24</v>
          </cell>
          <cell r="G120" t="str">
            <v>59000btu (4JE15Y)</v>
          </cell>
        </row>
        <row r="120">
          <cell r="O120">
            <v>6423.49928977273</v>
          </cell>
        </row>
        <row r="120">
          <cell r="T120" t="str">
            <v>CU - 200 QC</v>
          </cell>
        </row>
        <row r="120">
          <cell r="W120">
            <v>16618.7876929973</v>
          </cell>
        </row>
        <row r="120">
          <cell r="Z120" t="str">
            <v>QC59L1-TFA-XX</v>
          </cell>
        </row>
        <row r="120">
          <cell r="AB120" t="str">
            <v>LCU-15</v>
          </cell>
          <cell r="AC120">
            <v>3870.21560469149</v>
          </cell>
        </row>
        <row r="120">
          <cell r="AE120">
            <v>2410.85647857096</v>
          </cell>
        </row>
        <row r="120">
          <cell r="AH120">
            <v>10716.5008945674</v>
          </cell>
          <cell r="AI120">
            <v>10654.0410015192</v>
          </cell>
          <cell r="AJ120">
            <v>10457.9776376575</v>
          </cell>
          <cell r="AK120">
            <v>16486.9244531806</v>
          </cell>
          <cell r="AL120">
            <v>16390.8323100296</v>
          </cell>
          <cell r="AM120">
            <v>16089.1963656269</v>
          </cell>
          <cell r="AN120" t="str">
            <v>HTC-15</v>
          </cell>
        </row>
        <row r="120">
          <cell r="AQ120">
            <v>14235.0886949107</v>
          </cell>
        </row>
        <row r="121">
          <cell r="A121" t="str">
            <v>ALL135.12</v>
          </cell>
          <cell r="B121" t="str">
            <v>ZFI68KQE-TFD-564 COPELAND COMP 18HP</v>
          </cell>
        </row>
        <row r="121">
          <cell r="D121">
            <v>18</v>
          </cell>
          <cell r="E121" t="str">
            <v>V05,V03 (7/8,13/8)</v>
          </cell>
          <cell r="F121" t="str">
            <v>BX4THX24</v>
          </cell>
          <cell r="G121" t="str">
            <v>68000btu (4HE18Y)</v>
          </cell>
        </row>
        <row r="121">
          <cell r="O121">
            <v>7473.3279611014</v>
          </cell>
        </row>
        <row r="121">
          <cell r="T121" t="str">
            <v>CU - 200 QC</v>
          </cell>
        </row>
        <row r="121">
          <cell r="W121">
            <v>17668.616364326</v>
          </cell>
        </row>
        <row r="121">
          <cell r="Z121" t="str">
            <v>QC68L1-TFA-XX</v>
          </cell>
        </row>
        <row r="121">
          <cell r="AB121" t="str">
            <v>LCU-20</v>
          </cell>
          <cell r="AC121">
            <v>4525.94925155166</v>
          </cell>
        </row>
        <row r="121">
          <cell r="AE121">
            <v>2410.85647857096</v>
          </cell>
        </row>
        <row r="121">
          <cell r="AH121">
            <v>12054.6231777912</v>
          </cell>
          <cell r="AI121">
            <v>11992.1632847431</v>
          </cell>
          <cell r="AJ121">
            <v>11796.0999208813</v>
          </cell>
          <cell r="AK121">
            <v>18545.5741196787</v>
          </cell>
          <cell r="AL121">
            <v>18449.4819765278</v>
          </cell>
          <cell r="AM121">
            <v>18147.8460321251</v>
          </cell>
          <cell r="AN121" t="str">
            <v>HTC-20</v>
          </cell>
        </row>
        <row r="121">
          <cell r="AQ121">
            <v>16018.9400628411</v>
          </cell>
        </row>
        <row r="122">
          <cell r="A122" t="str">
            <v>ALL135.13</v>
          </cell>
          <cell r="B122" t="str">
            <v>ZFI81KQE-TFD-564 COPELAND COMP 20HP</v>
          </cell>
        </row>
        <row r="122">
          <cell r="D122">
            <v>20</v>
          </cell>
          <cell r="E122" t="str">
            <v>V05,V03 (7/8,13/8)</v>
          </cell>
          <cell r="F122" t="str">
            <v>BX4THX30</v>
          </cell>
          <cell r="G122" t="str">
            <v>81000btu (4GE23Y)</v>
          </cell>
        </row>
        <row r="122">
          <cell r="O122">
            <v>8975.14614291958</v>
          </cell>
        </row>
        <row r="122">
          <cell r="T122" t="str">
            <v>CU - 250 QC</v>
          </cell>
        </row>
        <row r="122">
          <cell r="W122">
            <v>22586.6299866538</v>
          </cell>
        </row>
        <row r="122">
          <cell r="Z122" t="str">
            <v>QC81L1-TFA-XX</v>
          </cell>
        </row>
        <row r="122">
          <cell r="AB122" t="str">
            <v>TCU - 200</v>
          </cell>
          <cell r="AC122">
            <v>5705.79428304126</v>
          </cell>
        </row>
        <row r="122">
          <cell r="AE122">
            <v>2699.81664828539</v>
          </cell>
        </row>
        <row r="122">
          <cell r="AH122">
            <v>14499.610197177</v>
          </cell>
          <cell r="AI122">
            <v>14437.1503041289</v>
          </cell>
          <cell r="AJ122">
            <v>14241.0869402672</v>
          </cell>
          <cell r="AK122">
            <v>22307.0926110416</v>
          </cell>
          <cell r="AL122">
            <v>22211.0004678906</v>
          </cell>
          <cell r="AM122">
            <v>21909.3645234879</v>
          </cell>
          <cell r="AN122" t="str">
            <v>HTC-25</v>
          </cell>
        </row>
        <row r="122">
          <cell r="AQ122">
            <v>18781.163167763</v>
          </cell>
        </row>
        <row r="123">
          <cell r="A123" t="str">
            <v>ALL135.131</v>
          </cell>
          <cell r="B123" t="str">
            <v>ZFI82KQE-TFD-564 COPELAND COMP 21HP</v>
          </cell>
        </row>
        <row r="124">
          <cell r="A124" t="str">
            <v>ALL135.14</v>
          </cell>
          <cell r="B124" t="str">
            <v>ZFI96KQE-TED-523 COPELAND COMP 25HP</v>
          </cell>
        </row>
        <row r="124">
          <cell r="D124">
            <v>25</v>
          </cell>
          <cell r="E124" t="str">
            <v>V03,V38 (1 3/8,1 5/8)</v>
          </cell>
          <cell r="F124" t="str">
            <v>BX4THX40</v>
          </cell>
          <cell r="G124" t="str">
            <v>96000btu (6HE28Y)</v>
          </cell>
        </row>
        <row r="124">
          <cell r="O124">
            <v>13462.7386188811</v>
          </cell>
        </row>
        <row r="124">
          <cell r="T124" t="str">
            <v>CU - 300 QC</v>
          </cell>
        </row>
        <row r="124">
          <cell r="W124">
            <v>28962.5634759008</v>
          </cell>
        </row>
        <row r="124">
          <cell r="Z124" t="str">
            <v>QC96L1-TFA-XX</v>
          </cell>
        </row>
        <row r="124">
          <cell r="AB124" t="str">
            <v>TCUV - 250</v>
          </cell>
          <cell r="AC124">
            <v>9845.9322137033</v>
          </cell>
        </row>
        <row r="124">
          <cell r="AE124">
            <v>3157.4644703158</v>
          </cell>
        </row>
        <row r="124">
          <cell r="AH124">
            <v>22014.3310592445</v>
          </cell>
          <cell r="AI124">
            <v>21951.8711661964</v>
          </cell>
          <cell r="AJ124">
            <v>21755.8078023346</v>
          </cell>
          <cell r="AK124">
            <v>33868.2016296069</v>
          </cell>
          <cell r="AL124">
            <v>33772.1094864559</v>
          </cell>
          <cell r="AM124">
            <v>33470.4735420533</v>
          </cell>
          <cell r="AN124" t="str">
            <v>HTC-30</v>
          </cell>
        </row>
        <row r="124">
          <cell r="AQ124">
            <v>24905.23014848</v>
          </cell>
        </row>
        <row r="125">
          <cell r="A125" t="str">
            <v>ALL135.20</v>
          </cell>
          <cell r="B125" t="str">
            <v>ZFI122KQE-TED-523 COPELAND COMP 30HP</v>
          </cell>
        </row>
        <row r="125">
          <cell r="D125">
            <v>30</v>
          </cell>
          <cell r="E125" t="str">
            <v>V03,V38 (1 3/8,1 5/8)</v>
          </cell>
          <cell r="F125" t="str">
            <v>BX4THX40</v>
          </cell>
          <cell r="G125" t="str">
            <v>122000btu (6GE34Y)</v>
          </cell>
        </row>
        <row r="125">
          <cell r="O125">
            <v>13784.0410664336</v>
          </cell>
        </row>
        <row r="125">
          <cell r="T125" t="str">
            <v>CU - 350 QC</v>
          </cell>
        </row>
        <row r="125">
          <cell r="W125">
            <v>31302.2792019395</v>
          </cell>
        </row>
        <row r="125">
          <cell r="Z125" t="str">
            <v>QC122L1-TFA-XX</v>
          </cell>
        </row>
        <row r="125">
          <cell r="AB125" t="str">
            <v>TCUV - 350</v>
          </cell>
          <cell r="AC125">
            <v>11001.7402945114</v>
          </cell>
        </row>
        <row r="125">
          <cell r="AE125">
            <v>3464.88764678639</v>
          </cell>
        </row>
        <row r="125">
          <cell r="AH125">
            <v>23686.4089074323</v>
          </cell>
          <cell r="AI125">
            <v>23623.9490143841</v>
          </cell>
          <cell r="AJ125">
            <v>23427.8856505224</v>
          </cell>
          <cell r="AK125">
            <v>36440.6290883573</v>
          </cell>
          <cell r="AL125">
            <v>36344.5369452064</v>
          </cell>
          <cell r="AM125">
            <v>36042.9010008037</v>
          </cell>
          <cell r="AN125" t="str">
            <v>HTC-35</v>
          </cell>
        </row>
        <row r="125">
          <cell r="AQ125">
            <v>26192.7984079501</v>
          </cell>
        </row>
        <row r="126">
          <cell r="A126" t="str">
            <v>ALL135.21</v>
          </cell>
          <cell r="B126" t="str">
            <v>ZFI140KQE-TED-523 COPELAND COMP 40HP</v>
          </cell>
        </row>
        <row r="126">
          <cell r="O126">
            <v>15148.6739335664</v>
          </cell>
        </row>
        <row r="126">
          <cell r="T126" t="str">
            <v>CU - 400 QC</v>
          </cell>
        </row>
        <row r="126">
          <cell r="W126">
            <v>35903.7695890624</v>
          </cell>
        </row>
        <row r="126">
          <cell r="Z126" t="str">
            <v>QC140L1-TFA-XX</v>
          </cell>
        </row>
        <row r="126">
          <cell r="AB126" t="str">
            <v>TCUV - 400</v>
          </cell>
          <cell r="AC126">
            <v>11846.4372642083</v>
          </cell>
        </row>
        <row r="126">
          <cell r="AE126">
            <v>3764.88764678639</v>
          </cell>
        </row>
        <row r="126">
          <cell r="AH126">
            <v>25718.1172407655</v>
          </cell>
          <cell r="AI126">
            <v>25655.6573477174</v>
          </cell>
          <cell r="AJ126">
            <v>25459.5939838556</v>
          </cell>
          <cell r="AK126">
            <v>39566.3342165623</v>
          </cell>
          <cell r="AL126">
            <v>39470.2420734114</v>
          </cell>
          <cell r="AM126">
            <v>39168.6061290087</v>
          </cell>
          <cell r="AN126" t="str">
            <v>HTC-40</v>
          </cell>
        </row>
        <row r="126">
          <cell r="AQ126">
            <v>28405.5836490248</v>
          </cell>
        </row>
        <row r="127">
          <cell r="A127" t="str">
            <v>ALL135.22</v>
          </cell>
          <cell r="B127" t="str">
            <v>CORE SENSE (562-0291-01) ZFI23-26</v>
          </cell>
        </row>
        <row r="127">
          <cell r="O127">
            <v>674.566666666667</v>
          </cell>
        </row>
        <row r="128">
          <cell r="A128" t="str">
            <v>ALL135.23</v>
          </cell>
          <cell r="B128" t="str">
            <v>CORE SENSE (562-0291-02) ZFI36-59</v>
          </cell>
        </row>
        <row r="128">
          <cell r="O128">
            <v>674.566666666667</v>
          </cell>
        </row>
        <row r="129">
          <cell r="A129" t="str">
            <v>ALL135.24</v>
          </cell>
          <cell r="B129" t="str">
            <v>CORE SENSE (562-0291-03) ZFI68-81</v>
          </cell>
        </row>
        <row r="129">
          <cell r="O129">
            <v>674.566666666667</v>
          </cell>
        </row>
        <row r="130">
          <cell r="A130" t="str">
            <v>ALL135.25</v>
          </cell>
          <cell r="B130" t="str">
            <v>CORE SENSE (562-0291-06) ZFI96-140</v>
          </cell>
        </row>
        <row r="130">
          <cell r="O130">
            <v>674.566666666667</v>
          </cell>
        </row>
        <row r="131">
          <cell r="A131" t="str">
            <v>ALL135.251</v>
          </cell>
          <cell r="B131" t="str">
            <v>571-0064-06 MODULE-CORESENSE ASSM</v>
          </cell>
        </row>
        <row r="131">
          <cell r="O131">
            <v>650.337333333333</v>
          </cell>
        </row>
        <row r="132">
          <cell r="A132" t="str">
            <v>ALL135.252</v>
          </cell>
          <cell r="B132" t="str">
            <v>043-0210-00 (ZFI23-ZFI81) SENSOR-VAPOR IN</v>
          </cell>
        </row>
        <row r="132">
          <cell r="O132">
            <v>28.054797979798</v>
          </cell>
        </row>
        <row r="133">
          <cell r="A133" t="str">
            <v>ALL135.253</v>
          </cell>
          <cell r="B133" t="str">
            <v>043-0210-02 (ZFI23-ZFI81) SENSOR-VAPOR OUT</v>
          </cell>
        </row>
        <row r="133">
          <cell r="O133">
            <v>28.054797979798</v>
          </cell>
        </row>
        <row r="134">
          <cell r="A134" t="str">
            <v>ALL135.254</v>
          </cell>
          <cell r="B134" t="str">
            <v>043-0277-00 (ZFI23-ZFI140) SENSOR-DLT</v>
          </cell>
        </row>
        <row r="134">
          <cell r="O134">
            <v>22.4229797979798</v>
          </cell>
        </row>
        <row r="135">
          <cell r="A135" t="str">
            <v>ALL135.255</v>
          </cell>
          <cell r="B135" t="str">
            <v>043-0285-00 (ZFI96,ZFI122,ZFI140) SENSOR-VAPOR IN/OUT</v>
          </cell>
        </row>
        <row r="135">
          <cell r="O135">
            <v>46.0974747474747</v>
          </cell>
        </row>
        <row r="136">
          <cell r="A136" t="str">
            <v>HEAT004.05</v>
          </cell>
          <cell r="B136" t="str">
            <v>PLATE HEAT BX4THX14 (ZFI23-ZFI36)</v>
          </cell>
        </row>
        <row r="136">
          <cell r="O136">
            <v>385.172750229568</v>
          </cell>
        </row>
        <row r="137">
          <cell r="A137" t="str">
            <v>HEAT004.07</v>
          </cell>
          <cell r="B137" t="str">
            <v>PLATE HEAT BX4THX20 (ZFI36-ZFI50)</v>
          </cell>
        </row>
        <row r="137">
          <cell r="O137">
            <v>562.944788797062</v>
          </cell>
        </row>
        <row r="138">
          <cell r="A138" t="str">
            <v>HEAT004.08</v>
          </cell>
          <cell r="B138" t="str">
            <v>PLATE HEAT BX4THX24 (ZFI39-ZFI68)</v>
          </cell>
        </row>
        <row r="138">
          <cell r="O138">
            <v>740.716827364554</v>
          </cell>
        </row>
        <row r="139">
          <cell r="A139" t="str">
            <v>HEAT004.09</v>
          </cell>
          <cell r="B139" t="str">
            <v>PLATE HEAT BX4THX30 (ZFI81)</v>
          </cell>
        </row>
        <row r="139">
          <cell r="O139">
            <v>829.602846648301</v>
          </cell>
        </row>
        <row r="140">
          <cell r="A140" t="str">
            <v>HEAT004.10</v>
          </cell>
          <cell r="B140" t="str">
            <v>PLATE HEAT BX10THX40 (ZFI96-ZFI140)</v>
          </cell>
        </row>
        <row r="140">
          <cell r="O140">
            <v>1580.19589837772</v>
          </cell>
        </row>
        <row r="141">
          <cell r="A141" t="str">
            <v>ALL135.26</v>
          </cell>
          <cell r="B141" t="str">
            <v>JACKET ZFI50 &amp; ZFI59</v>
          </cell>
        </row>
        <row r="141">
          <cell r="D141" t="str">
            <v>505-1501-02</v>
          </cell>
        </row>
        <row r="141">
          <cell r="O141">
            <v>266.861538461538</v>
          </cell>
        </row>
        <row r="142">
          <cell r="A142" t="str">
            <v>ALL135.27</v>
          </cell>
          <cell r="B142" t="str">
            <v>JACKET ZFI68 &amp; ZFI81</v>
          </cell>
        </row>
        <row r="142">
          <cell r="D142" t="str">
            <v>505-1501-00</v>
          </cell>
        </row>
        <row r="142">
          <cell r="O142">
            <v>316.02024291498</v>
          </cell>
        </row>
        <row r="143">
          <cell r="A143" t="str">
            <v>ALL135.28</v>
          </cell>
          <cell r="B143" t="str">
            <v>JACKET ZFI96,ZFI122 &amp; ZFI140</v>
          </cell>
        </row>
        <row r="143">
          <cell r="O143">
            <v>407.314979757085</v>
          </cell>
        </row>
        <row r="144">
          <cell r="A144" t="str">
            <v>ALL135.29</v>
          </cell>
          <cell r="B144" t="str">
            <v>ZB15KQE-TFD-558 COPELAND COMP 2HP (WELDING)</v>
          </cell>
        </row>
        <row r="144">
          <cell r="O144">
            <v>1754.52797202797</v>
          </cell>
        </row>
        <row r="145">
          <cell r="A145" t="str">
            <v>ALL135.30</v>
          </cell>
          <cell r="B145" t="str">
            <v>ZB19KQE-TFD-558 COPELAND COMP 2.5HP (WELDING)</v>
          </cell>
        </row>
        <row r="145">
          <cell r="O145">
            <v>1820.81013986014</v>
          </cell>
        </row>
        <row r="146">
          <cell r="A146" t="str">
            <v>ALL135.31</v>
          </cell>
          <cell r="B146" t="str">
            <v>ZB21KQE-TFD-558 COPELAND COMP 3HP (WELDING)</v>
          </cell>
        </row>
        <row r="146">
          <cell r="O146">
            <v>1732.93933566434</v>
          </cell>
        </row>
        <row r="147">
          <cell r="A147" t="str">
            <v>ALL135.32</v>
          </cell>
          <cell r="B147" t="str">
            <v>ZB29KQE-TFD-558 COPELAND COMP 4HP (WELDING)</v>
          </cell>
        </row>
        <row r="147">
          <cell r="O147">
            <v>2098.21328671329</v>
          </cell>
        </row>
        <row r="148">
          <cell r="A148" t="str">
            <v>ALL135.33</v>
          </cell>
          <cell r="B148" t="str">
            <v>ZB38KQE-TFD558 COPELAND COMP 5HP (WELDING)</v>
          </cell>
        </row>
        <row r="148">
          <cell r="O148">
            <v>2210.99405594406</v>
          </cell>
        </row>
        <row r="149">
          <cell r="A149" t="str">
            <v>ALL135.34</v>
          </cell>
          <cell r="B149" t="str">
            <v>ZB45KQE-TFD558 COPELAND COMP 6HP (WELDING)</v>
          </cell>
        </row>
        <row r="149">
          <cell r="O149">
            <v>2546.37604895105</v>
          </cell>
        </row>
        <row r="150">
          <cell r="A150" t="str">
            <v>ALL135.35</v>
          </cell>
          <cell r="B150" t="str">
            <v>ZB48KQE-TFD-558 COPELAND COMP 7HP (WELDING)</v>
          </cell>
        </row>
        <row r="150">
          <cell r="O150">
            <v>3380.10174825175</v>
          </cell>
        </row>
        <row r="151">
          <cell r="A151" t="str">
            <v>ALL135.36</v>
          </cell>
          <cell r="B151" t="str">
            <v>ZB58KQE-TFD-550 COPELAND COMP 8HP (WELDING)</v>
          </cell>
        </row>
        <row r="151">
          <cell r="O151">
            <v>3961.98409090909</v>
          </cell>
        </row>
        <row r="152">
          <cell r="A152" t="str">
            <v>ALL135.37</v>
          </cell>
          <cell r="B152" t="str">
            <v>ZB66KQE-TFD-550 COPELAND COMP 9HP (WELDING)</v>
          </cell>
        </row>
        <row r="152">
          <cell r="O152">
            <v>4322.63706293706</v>
          </cell>
        </row>
        <row r="153">
          <cell r="A153" t="str">
            <v>ALL135.38</v>
          </cell>
          <cell r="B153" t="str">
            <v>ZB76KQE-TFD-550 COPELAND COMP 10HP (WELDING)</v>
          </cell>
        </row>
        <row r="153">
          <cell r="O153">
            <v>4686.46695804196</v>
          </cell>
        </row>
        <row r="154">
          <cell r="A154" t="str">
            <v>ALL135.43</v>
          </cell>
          <cell r="B154" t="str">
            <v>ZB190KQE-TWD-522 COPELAND COMP 25HP (WELDING)</v>
          </cell>
        </row>
        <row r="154">
          <cell r="O154">
            <v>10758.2167832168</v>
          </cell>
        </row>
        <row r="155">
          <cell r="A155" t="str">
            <v>ALL135.45</v>
          </cell>
          <cell r="B155" t="str">
            <v>ZFI23KNE-TFD-657 COPELAND COMP 5HP (WELDING)</v>
          </cell>
        </row>
        <row r="155">
          <cell r="O155">
            <v>3220.24475524476</v>
          </cell>
        </row>
        <row r="156">
          <cell r="A156" t="str">
            <v>ALL135.46</v>
          </cell>
          <cell r="B156" t="str">
            <v>ZFI26KQE-TFD-5L0 COPELAND COMP 6HP (WELDING)</v>
          </cell>
        </row>
        <row r="156">
          <cell r="O156">
            <v>3615.19405594406</v>
          </cell>
        </row>
        <row r="157">
          <cell r="A157" t="str">
            <v>ALL135.47</v>
          </cell>
          <cell r="B157" t="str">
            <v>ZFI36KQE-TFD-5L0 COPELAND COMP 8HP (WELDING)</v>
          </cell>
        </row>
        <row r="157">
          <cell r="O157">
            <v>4419.53321678322</v>
          </cell>
        </row>
        <row r="158">
          <cell r="A158" t="str">
            <v>ALL135.48</v>
          </cell>
          <cell r="B158" t="str">
            <v>ZFI39KQE-TFD-5L0 COPELAND COMP 10HP (WELDING)</v>
          </cell>
        </row>
        <row r="158">
          <cell r="O158">
            <v>4731.4493006993</v>
          </cell>
        </row>
        <row r="159">
          <cell r="A159" t="str">
            <v>ALL135.49</v>
          </cell>
          <cell r="B159" t="str">
            <v>ZFI50KQE-TFD-554 COPELAND COMP 12HP (WELDING)</v>
          </cell>
        </row>
        <row r="159">
          <cell r="O159">
            <v>5033.97902097902</v>
          </cell>
        </row>
        <row r="160">
          <cell r="A160" t="str">
            <v>ALL135.50</v>
          </cell>
          <cell r="B160" t="str">
            <v>ZFI59KQE-TFD-554 COPELAND COMP 15HP (WELDING)</v>
          </cell>
        </row>
        <row r="160">
          <cell r="O160">
            <v>6293.1958041958</v>
          </cell>
        </row>
        <row r="161">
          <cell r="A161" t="str">
            <v>ALL135.51</v>
          </cell>
          <cell r="B161" t="str">
            <v>ZFI68KQE-TFD-554 COPELAND COMP 18HP (WELDING)</v>
          </cell>
        </row>
        <row r="161">
          <cell r="O161">
            <v>7343.02447552447</v>
          </cell>
        </row>
        <row r="169">
          <cell r="A169" t="str">
            <v>ALL136</v>
          </cell>
          <cell r="B169" t="str">
            <v>C-SB261H5A (1ph) PANASONIC SCROLL COMP 3.5HP</v>
          </cell>
        </row>
        <row r="169">
          <cell r="D169">
            <v>3.5</v>
          </cell>
          <cell r="E169" t="str">
            <v>(1/2,7/8) </v>
          </cell>
          <cell r="F169">
            <v>24</v>
          </cell>
          <cell r="G169" t="str">
            <v>11200btu</v>
          </cell>
        </row>
        <row r="169">
          <cell r="O169">
            <v>1328.40909090909</v>
          </cell>
        </row>
        <row r="169">
          <cell r="T169" t="str">
            <v>CU - 50  QC</v>
          </cell>
        </row>
        <row r="169">
          <cell r="W169" t="str">
            <v>~</v>
          </cell>
        </row>
        <row r="169">
          <cell r="AC169">
            <v>1143.93939393939</v>
          </cell>
        </row>
        <row r="169">
          <cell r="AE169">
            <v>689.598395214879</v>
          </cell>
        </row>
        <row r="170">
          <cell r="A170" t="str">
            <v>ALL138</v>
          </cell>
          <cell r="B170" t="str">
            <v>C-SB303H8A PANASONIC SCROLL COMP 4HP</v>
          </cell>
        </row>
        <row r="170">
          <cell r="D170">
            <v>4</v>
          </cell>
          <cell r="E170" t="str">
            <v>(1/2,7/8) </v>
          </cell>
          <cell r="F170">
            <v>24</v>
          </cell>
          <cell r="G170" t="str">
            <v>14200btu</v>
          </cell>
        </row>
        <row r="170">
          <cell r="O170">
            <v>1289.815830721</v>
          </cell>
        </row>
        <row r="170">
          <cell r="T170" t="str">
            <v>CU - 64B QC</v>
          </cell>
        </row>
        <row r="170">
          <cell r="W170" t="str">
            <v>~</v>
          </cell>
        </row>
        <row r="170">
          <cell r="AC170">
            <v>1468.9393939394</v>
          </cell>
        </row>
        <row r="170">
          <cell r="AE170">
            <v>689.598395214879</v>
          </cell>
        </row>
        <row r="171">
          <cell r="A171" t="str">
            <v>ALL139</v>
          </cell>
          <cell r="B171" t="str">
            <v>C-SB373H8A PANASONIC SCROLL COMP 5HP</v>
          </cell>
        </row>
        <row r="171">
          <cell r="D171">
            <v>5</v>
          </cell>
          <cell r="E171" t="str">
            <v>(1/2,7/8) </v>
          </cell>
          <cell r="F171">
            <v>24</v>
          </cell>
          <cell r="G171" t="str">
            <v>18100btu</v>
          </cell>
        </row>
        <row r="171">
          <cell r="O171">
            <v>1294.67084639498</v>
          </cell>
        </row>
        <row r="171">
          <cell r="T171" t="str">
            <v>CU - 72 QC</v>
          </cell>
        </row>
        <row r="171">
          <cell r="W171" t="str">
            <v>~</v>
          </cell>
        </row>
        <row r="171">
          <cell r="AC171">
            <v>1728.78787878788</v>
          </cell>
        </row>
        <row r="171">
          <cell r="AE171">
            <v>875.990036328726</v>
          </cell>
        </row>
        <row r="172">
          <cell r="A172" t="str">
            <v>ALL141</v>
          </cell>
          <cell r="B172" t="str">
            <v>C-SB453H8A PANASONIC SCROLL COMP 6HP</v>
          </cell>
        </row>
        <row r="172">
          <cell r="D172">
            <v>6</v>
          </cell>
          <cell r="E172" t="str">
            <v>(1/2,7/8) </v>
          </cell>
        </row>
        <row r="172">
          <cell r="O172">
            <v>1668.50705329154</v>
          </cell>
        </row>
        <row r="172">
          <cell r="T172" t="str">
            <v>CU - 90 QC</v>
          </cell>
        </row>
        <row r="172">
          <cell r="W172" t="str">
            <v>~</v>
          </cell>
        </row>
        <row r="172">
          <cell r="AB172" t="str">
            <v>BCU - 100</v>
          </cell>
          <cell r="AC172">
            <v>1827.27272727273</v>
          </cell>
        </row>
        <row r="172">
          <cell r="AE172">
            <v>875.990036328726</v>
          </cell>
        </row>
        <row r="172">
          <cell r="AH172">
            <v>3931.1511274632</v>
          </cell>
          <cell r="AI172">
            <v>3868.69123441507</v>
          </cell>
          <cell r="AJ172">
            <v>3672.62787055333</v>
          </cell>
          <cell r="AK172" t="str">
            <v>~</v>
          </cell>
          <cell r="AL172" t="str">
            <v>~</v>
          </cell>
          <cell r="AM172" t="str">
            <v>~</v>
          </cell>
        </row>
        <row r="173">
          <cell r="A173" t="str">
            <v>ALL142</v>
          </cell>
          <cell r="B173" t="str">
            <v>C-SBR235H38A PANASONIC SCROLL COMP 7HP</v>
          </cell>
        </row>
        <row r="173">
          <cell r="D173">
            <v>7</v>
          </cell>
          <cell r="E173" t="str">
            <v>(1/2,7/8) </v>
          </cell>
          <cell r="F173">
            <v>24</v>
          </cell>
          <cell r="G173" t="str">
            <v>22000btu</v>
          </cell>
        </row>
        <row r="173">
          <cell r="O173">
            <v>1917.04545454545</v>
          </cell>
        </row>
        <row r="173">
          <cell r="T173" t="str">
            <v>CU - 100 QC</v>
          </cell>
        </row>
        <row r="173">
          <cell r="W173" t="str">
            <v>~</v>
          </cell>
        </row>
        <row r="173">
          <cell r="AB173" t="str">
            <v>BCU - 110</v>
          </cell>
          <cell r="AC173">
            <v>2354.54545454545</v>
          </cell>
        </row>
        <row r="173">
          <cell r="AE173">
            <v>875.990036328726</v>
          </cell>
        </row>
        <row r="173">
          <cell r="AH173">
            <v>4621.74658200865</v>
          </cell>
          <cell r="AI173">
            <v>4559.28668896052</v>
          </cell>
          <cell r="AJ173">
            <v>4363.22332509878</v>
          </cell>
          <cell r="AK173" t="str">
            <v>~</v>
          </cell>
          <cell r="AL173" t="str">
            <v>~</v>
          </cell>
          <cell r="AM173" t="str">
            <v>~</v>
          </cell>
        </row>
        <row r="174">
          <cell r="A174" t="str">
            <v>ALL143</v>
          </cell>
          <cell r="B174" t="str">
            <v>C-SC603H8H PANASONIC SCROLL COMP 8HP</v>
          </cell>
        </row>
        <row r="174">
          <cell r="D174">
            <v>8</v>
          </cell>
          <cell r="E174" t="str">
            <v>(3/4,1 1/8) </v>
          </cell>
        </row>
        <row r="174">
          <cell r="O174">
            <v>2791.63401253919</v>
          </cell>
        </row>
        <row r="174">
          <cell r="T174" t="str">
            <v>CU - 125 QC</v>
          </cell>
        </row>
        <row r="174">
          <cell r="W174" t="str">
            <v>~</v>
          </cell>
        </row>
        <row r="174">
          <cell r="AB174" t="str">
            <v>TCU - 150B</v>
          </cell>
          <cell r="AC174">
            <v>3922.4752892479</v>
          </cell>
        </row>
        <row r="174">
          <cell r="AE174">
            <v>1402.54090878176</v>
          </cell>
        </row>
        <row r="174">
          <cell r="AH174">
            <v>7204.31819825504</v>
          </cell>
          <cell r="AI174">
            <v>7141.85830520691</v>
          </cell>
          <cell r="AJ174">
            <v>6945.79494134517</v>
          </cell>
          <cell r="AK174" t="str">
            <v>~</v>
          </cell>
          <cell r="AL174" t="str">
            <v>~</v>
          </cell>
          <cell r="AM174" t="str">
            <v>~</v>
          </cell>
        </row>
        <row r="175">
          <cell r="A175" t="str">
            <v>ALL144</v>
          </cell>
          <cell r="B175" t="str">
            <v>C-SC673H8H PANASONIC SCROLL COMP 9HP</v>
          </cell>
        </row>
        <row r="175">
          <cell r="D175">
            <v>9</v>
          </cell>
          <cell r="E175" t="str">
            <v>(3/4,1 1/8) </v>
          </cell>
          <cell r="F175">
            <v>9</v>
          </cell>
          <cell r="G175" t="str">
            <v>30717btu</v>
          </cell>
        </row>
        <row r="175">
          <cell r="O175">
            <v>2840.184169279</v>
          </cell>
        </row>
        <row r="175">
          <cell r="T175" t="str">
            <v>CU - 144 QC</v>
          </cell>
        </row>
        <row r="175">
          <cell r="W175" t="str">
            <v>~</v>
          </cell>
        </row>
        <row r="175">
          <cell r="AB175" t="str">
            <v>TCU - 150B</v>
          </cell>
          <cell r="AC175">
            <v>3922.4752892479</v>
          </cell>
        </row>
        <row r="175">
          <cell r="AE175">
            <v>1402.54090878176</v>
          </cell>
        </row>
        <row r="175">
          <cell r="AH175">
            <v>7232.47728916413</v>
          </cell>
          <cell r="AI175">
            <v>7170.017396116</v>
          </cell>
          <cell r="AJ175">
            <v>6973.95403225426</v>
          </cell>
          <cell r="AK175" t="str">
            <v>~</v>
          </cell>
          <cell r="AL175" t="str">
            <v>~</v>
          </cell>
          <cell r="AM175" t="str">
            <v>~</v>
          </cell>
        </row>
        <row r="176">
          <cell r="A176" t="str">
            <v>ALL145</v>
          </cell>
          <cell r="B176" t="str">
            <v>C-SC753H8H PANASONIC SCROLL COMP 10HP</v>
          </cell>
        </row>
        <row r="176">
          <cell r="D176">
            <v>10</v>
          </cell>
          <cell r="E176" t="str">
            <v>(3/4,1 1/8) </v>
          </cell>
          <cell r="F176">
            <v>9</v>
          </cell>
          <cell r="G176" t="str">
            <v>36177btu</v>
          </cell>
        </row>
        <row r="176">
          <cell r="O176">
            <v>3013.87603305785</v>
          </cell>
        </row>
        <row r="176">
          <cell r="T176" t="str">
            <v>CU - 144 QC</v>
          </cell>
        </row>
        <row r="176">
          <cell r="W176">
            <v>9947.29715641295</v>
          </cell>
        </row>
        <row r="176">
          <cell r="AB176" t="str">
            <v>TCU - 150B</v>
          </cell>
          <cell r="AC176">
            <v>3922.4752892479</v>
          </cell>
        </row>
        <row r="176">
          <cell r="AE176">
            <v>1402.54090878176</v>
          </cell>
        </row>
        <row r="176">
          <cell r="AH176">
            <v>7242.80228916413</v>
          </cell>
          <cell r="AI176">
            <v>7180.342396116</v>
          </cell>
          <cell r="AJ176">
            <v>6984.27903225426</v>
          </cell>
          <cell r="AK176" t="str">
            <v>~</v>
          </cell>
          <cell r="AL176" t="str">
            <v>~</v>
          </cell>
          <cell r="AM176" t="str">
            <v>~</v>
          </cell>
        </row>
        <row r="177">
          <cell r="A177" t="str">
            <v>ALL146</v>
          </cell>
          <cell r="B177" t="str">
            <v>C-SC903H8H PANASONIC SCROLL COMP 12HP</v>
          </cell>
        </row>
        <row r="177">
          <cell r="D177">
            <v>12</v>
          </cell>
          <cell r="E177" t="str">
            <v>(3/4,1 1/8) </v>
          </cell>
          <cell r="F177">
            <v>9</v>
          </cell>
          <cell r="G177" t="str">
            <v>40956btu</v>
          </cell>
        </row>
        <row r="177">
          <cell r="O177">
            <v>3060.80785123967</v>
          </cell>
        </row>
        <row r="177">
          <cell r="T177" t="str">
            <v>CU - 160 QC</v>
          </cell>
        </row>
        <row r="177">
          <cell r="W177" t="str">
            <v>~</v>
          </cell>
        </row>
        <row r="177">
          <cell r="AB177" t="str">
            <v>TCU - 120 </v>
          </cell>
          <cell r="AC177">
            <v>4443</v>
          </cell>
        </row>
        <row r="177">
          <cell r="AE177">
            <v>1575.1113334866</v>
          </cell>
        </row>
        <row r="177">
          <cell r="AH177">
            <v>7961.70992462107</v>
          </cell>
          <cell r="AI177">
            <v>7899.25003157294</v>
          </cell>
          <cell r="AJ177">
            <v>7703.1866677112</v>
          </cell>
          <cell r="AK177" t="str">
            <v>~</v>
          </cell>
          <cell r="AL177" t="str">
            <v>~</v>
          </cell>
          <cell r="AM177" t="str">
            <v>~</v>
          </cell>
        </row>
        <row r="178">
          <cell r="A178" t="str">
            <v>ALL147</v>
          </cell>
          <cell r="B178" t="str">
            <v>C-SBN263H8A PANASONIC SCROLL COMP 3.5HP</v>
          </cell>
        </row>
        <row r="178">
          <cell r="D178">
            <v>3.5</v>
          </cell>
          <cell r="E178" t="str">
            <v>(1/2,7/8) </v>
          </cell>
          <cell r="F178">
            <v>24</v>
          </cell>
          <cell r="G178" t="str">
            <v>11200btu</v>
          </cell>
        </row>
        <row r="178">
          <cell r="O178">
            <v>1423.59848484848</v>
          </cell>
        </row>
        <row r="178">
          <cell r="T178" t="str">
            <v>CU - 50  QC</v>
          </cell>
        </row>
        <row r="178">
          <cell r="W178">
            <v>4263.8582045629</v>
          </cell>
        </row>
        <row r="178">
          <cell r="AB178" t="str">
            <v>BCU - 50  </v>
          </cell>
          <cell r="AC178">
            <v>1045.45454545455</v>
          </cell>
        </row>
        <row r="178">
          <cell r="AE178">
            <v>813.731290432112</v>
          </cell>
        </row>
        <row r="178">
          <cell r="AH178">
            <v>2973.4991997484</v>
          </cell>
          <cell r="AI178">
            <v>2911.03930670028</v>
          </cell>
          <cell r="AJ178">
            <v>2714.97594283853</v>
          </cell>
          <cell r="AK178">
            <v>4574.61415345908</v>
          </cell>
          <cell r="AL178">
            <v>4478.52201030812</v>
          </cell>
          <cell r="AM178">
            <v>4176.88606590544</v>
          </cell>
          <cell r="AN178" t="str">
            <v>HTC-3</v>
          </cell>
        </row>
        <row r="178">
          <cell r="AQ178">
            <v>4893.32349302629</v>
          </cell>
        </row>
        <row r="179">
          <cell r="A179" t="str">
            <v>ALL148</v>
          </cell>
          <cell r="B179" t="str">
            <v>C-SBN303H8G PANASONIC SCROLL COMP 4HP</v>
          </cell>
        </row>
        <row r="179">
          <cell r="D179">
            <v>4</v>
          </cell>
          <cell r="E179" t="str">
            <v>(1/2,7/8) </v>
          </cell>
          <cell r="F179">
            <v>24</v>
          </cell>
          <cell r="G179" t="str">
            <v>14200btu</v>
          </cell>
        </row>
        <row r="179">
          <cell r="O179">
            <v>1486.17424242424</v>
          </cell>
        </row>
        <row r="179">
          <cell r="T179" t="str">
            <v>CU - 64B QC</v>
          </cell>
        </row>
        <row r="179">
          <cell r="W179">
            <v>4745.36155590109</v>
          </cell>
        </row>
        <row r="179">
          <cell r="AB179" t="str">
            <v>BCU - 55</v>
          </cell>
          <cell r="AC179">
            <v>1143.93939393939</v>
          </cell>
        </row>
        <row r="179">
          <cell r="AE179">
            <v>936.240578604783</v>
          </cell>
        </row>
        <row r="179">
          <cell r="AH179">
            <v>3232.03879095137</v>
          </cell>
          <cell r="AI179">
            <v>3169.57889790324</v>
          </cell>
          <cell r="AJ179">
            <v>2973.5155340415</v>
          </cell>
          <cell r="AK179">
            <v>4972.36737069441</v>
          </cell>
          <cell r="AL179">
            <v>4876.27522754344</v>
          </cell>
          <cell r="AM179">
            <v>4574.63928314077</v>
          </cell>
          <cell r="AN179" t="str">
            <v>HTC-4</v>
          </cell>
        </row>
        <row r="179">
          <cell r="AQ179">
            <v>5266.82900615849</v>
          </cell>
        </row>
        <row r="180">
          <cell r="A180" t="str">
            <v>ALL149</v>
          </cell>
          <cell r="B180" t="str">
            <v>C-SBN373H8G PANASONIC SCROLL COMP 5HP</v>
          </cell>
        </row>
        <row r="180">
          <cell r="D180">
            <v>5</v>
          </cell>
          <cell r="E180" t="str">
            <v>(1/2,7/8) </v>
          </cell>
          <cell r="F180">
            <v>24</v>
          </cell>
          <cell r="G180" t="str">
            <v>18100btu</v>
          </cell>
        </row>
        <row r="180">
          <cell r="O180">
            <v>1602.15517241379</v>
          </cell>
        </row>
        <row r="180">
          <cell r="T180" t="str">
            <v>CU - 72 QC</v>
          </cell>
        </row>
        <row r="180">
          <cell r="W180">
            <v>5473.85020403537</v>
          </cell>
        </row>
        <row r="180">
          <cell r="AB180" t="str">
            <v>BCU - 64  </v>
          </cell>
          <cell r="AC180">
            <v>1468.9393939394</v>
          </cell>
        </row>
        <row r="180">
          <cell r="AE180">
            <v>1000.12293154596</v>
          </cell>
        </row>
        <row r="180">
          <cell r="AH180">
            <v>3658.46659843801</v>
          </cell>
          <cell r="AI180">
            <v>3596.00670538988</v>
          </cell>
          <cell r="AJ180">
            <v>3399.94334152814</v>
          </cell>
          <cell r="AK180">
            <v>5628.41015144309</v>
          </cell>
          <cell r="AL180">
            <v>5532.31800829212</v>
          </cell>
          <cell r="AM180">
            <v>5230.68206388945</v>
          </cell>
          <cell r="AN180" t="str">
            <v>HTC-5</v>
          </cell>
        </row>
        <row r="180">
          <cell r="AQ180">
            <v>5539.42190345728</v>
          </cell>
        </row>
        <row r="181">
          <cell r="A181" t="str">
            <v>ALL150</v>
          </cell>
          <cell r="B181" t="str">
            <v>C-SBN453H8G PANASONIC SCROLL COMP 6HP</v>
          </cell>
        </row>
        <row r="181">
          <cell r="D181">
            <v>6</v>
          </cell>
          <cell r="E181" t="str">
            <v>(1/2,7/8) </v>
          </cell>
          <cell r="F181">
            <v>24</v>
          </cell>
          <cell r="G181" t="str">
            <v>20600btu</v>
          </cell>
        </row>
        <row r="181">
          <cell r="O181">
            <v>1885.0946969697</v>
          </cell>
        </row>
        <row r="181">
          <cell r="T181" t="str">
            <v>CU - 90 QC</v>
          </cell>
        </row>
        <row r="181">
          <cell r="W181">
            <v>6160.39362246433</v>
          </cell>
        </row>
        <row r="181">
          <cell r="AB181" t="str">
            <v>BCU - 72</v>
          </cell>
          <cell r="AC181">
            <v>1728.78787878788</v>
          </cell>
        </row>
        <row r="181">
          <cell r="AE181">
            <v>1000.12293154596</v>
          </cell>
        </row>
        <row r="181">
          <cell r="AH181">
            <v>4120.12190146831</v>
          </cell>
          <cell r="AI181">
            <v>4057.66200842018</v>
          </cell>
          <cell r="AJ181">
            <v>3861.59864455844</v>
          </cell>
          <cell r="AK181">
            <v>6338.64907918201</v>
          </cell>
          <cell r="AL181">
            <v>6242.55693603105</v>
          </cell>
          <cell r="AM181">
            <v>5940.92099162837</v>
          </cell>
          <cell r="AN181" t="str">
            <v>HTC-8</v>
          </cell>
        </row>
        <row r="181">
          <cell r="AQ181">
            <v>6525.55536405713</v>
          </cell>
        </row>
        <row r="182">
          <cell r="A182" t="str">
            <v>ALL151</v>
          </cell>
          <cell r="B182" t="str">
            <v>C-SBS235H38B PANASONIC SCROLL COMP 7HP</v>
          </cell>
        </row>
        <row r="182">
          <cell r="D182">
            <v>7</v>
          </cell>
          <cell r="E182" t="str">
            <v>(1/2,7/8) </v>
          </cell>
          <cell r="F182">
            <v>24</v>
          </cell>
          <cell r="G182" t="str">
            <v>22000btu</v>
          </cell>
        </row>
        <row r="182">
          <cell r="O182">
            <v>2135.39772727273</v>
          </cell>
        </row>
        <row r="182">
          <cell r="T182" t="str">
            <v>CU - 100 QC</v>
          </cell>
        </row>
        <row r="182">
          <cell r="W182">
            <v>6510.67334274406</v>
          </cell>
        </row>
        <row r="182">
          <cell r="AB182" t="str">
            <v>BCU - 100</v>
          </cell>
          <cell r="AC182">
            <v>1827.27272727273</v>
          </cell>
        </row>
        <row r="182">
          <cell r="AE182">
            <v>1000.12293154596</v>
          </cell>
        </row>
        <row r="182">
          <cell r="AH182">
            <v>4368.78856813498</v>
          </cell>
          <cell r="AI182">
            <v>4306.32867508685</v>
          </cell>
          <cell r="AJ182">
            <v>4110.26531122511</v>
          </cell>
          <cell r="AK182">
            <v>6721.21318174612</v>
          </cell>
          <cell r="AL182">
            <v>6625.12103859516</v>
          </cell>
          <cell r="AM182">
            <v>6323.48509419248</v>
          </cell>
          <cell r="AN182" t="str">
            <v>HTC-8</v>
          </cell>
        </row>
        <row r="182">
          <cell r="AQ182">
            <v>6756.60431510609</v>
          </cell>
        </row>
        <row r="183">
          <cell r="A183" t="str">
            <v>ALL152</v>
          </cell>
          <cell r="B183" t="str">
            <v>C-SCN603H8T PANASONIC SCROLL COMP 8HP</v>
          </cell>
        </row>
        <row r="183">
          <cell r="D183">
            <v>8</v>
          </cell>
          <cell r="E183" t="str">
            <v>(3/4,1 1/8) </v>
          </cell>
          <cell r="F183">
            <v>9</v>
          </cell>
        </row>
        <row r="183">
          <cell r="O183">
            <v>3094.31818181818</v>
          </cell>
        </row>
        <row r="183">
          <cell r="T183" t="str">
            <v>CU - 125 QC</v>
          </cell>
        </row>
        <row r="183">
          <cell r="W183">
            <v>9352.1757763579</v>
          </cell>
        </row>
        <row r="183">
          <cell r="AB183" t="str">
            <v>LCU-08</v>
          </cell>
          <cell r="AC183">
            <v>2642.67981014969</v>
          </cell>
        </row>
        <row r="183">
          <cell r="AE183">
            <v>1756.6773279258</v>
          </cell>
        </row>
        <row r="183">
          <cell r="AH183">
            <v>6485.15913830087</v>
          </cell>
          <cell r="AI183">
            <v>6422.69924525275</v>
          </cell>
          <cell r="AJ183">
            <v>6226.635881391</v>
          </cell>
          <cell r="AK183">
            <v>9977.16790507827</v>
          </cell>
          <cell r="AL183">
            <v>9881.0757619273</v>
          </cell>
          <cell r="AM183">
            <v>9579.43981752462</v>
          </cell>
        </row>
        <row r="184">
          <cell r="A184" t="str">
            <v>ALL152.1</v>
          </cell>
          <cell r="B184" t="str">
            <v>3CC149LA0M PANASONIC SCROLL COMP 9HP</v>
          </cell>
        </row>
        <row r="184">
          <cell r="D184">
            <v>9</v>
          </cell>
          <cell r="E184" t="str">
            <v>(3/4,1 1/8) </v>
          </cell>
          <cell r="F184">
            <v>9</v>
          </cell>
        </row>
        <row r="184">
          <cell r="O184">
            <v>3428.70454545455</v>
          </cell>
        </row>
        <row r="184">
          <cell r="T184" t="str">
            <v>CU - 125 QC</v>
          </cell>
        </row>
        <row r="184">
          <cell r="W184">
            <v>10452.4219308955</v>
          </cell>
        </row>
        <row r="184">
          <cell r="AB184" t="str">
            <v>LCU-10</v>
          </cell>
          <cell r="AC184">
            <v>3022.29828404527</v>
          </cell>
        </row>
        <row r="184">
          <cell r="AE184">
            <v>1897.39187382979</v>
          </cell>
        </row>
        <row r="184">
          <cell r="AH184">
            <v>7579.93761264589</v>
          </cell>
          <cell r="AI184">
            <v>7517.47771959776</v>
          </cell>
          <cell r="AJ184">
            <v>7321.41435573602</v>
          </cell>
          <cell r="AK184">
            <v>11661.4424809937</v>
          </cell>
          <cell r="AL184">
            <v>11565.3503378427</v>
          </cell>
          <cell r="AM184">
            <v>11263.71439344</v>
          </cell>
        </row>
        <row r="184">
          <cell r="AQ184">
            <v>0</v>
          </cell>
        </row>
        <row r="185">
          <cell r="A185" t="str">
            <v>ALL153</v>
          </cell>
          <cell r="B185" t="str">
            <v>C-SCN753H8T PANASONIC SCROLL COMP 10HP</v>
          </cell>
        </row>
        <row r="185">
          <cell r="D185">
            <v>10</v>
          </cell>
          <cell r="E185" t="str">
            <v>(3/4,1 1/8) </v>
          </cell>
          <cell r="F185">
            <v>9</v>
          </cell>
          <cell r="G185" t="str">
            <v>36177btu</v>
          </cell>
        </row>
        <row r="185">
          <cell r="O185">
            <v>3142.04545454545</v>
          </cell>
        </row>
        <row r="185">
          <cell r="T185" t="str">
            <v>CU - 144 QC</v>
          </cell>
        </row>
        <row r="185">
          <cell r="W185">
            <v>10315.3963772824</v>
          </cell>
        </row>
        <row r="185">
          <cell r="AB185" t="str">
            <v>LCU-10</v>
          </cell>
          <cell r="AC185">
            <v>3022.29828404527</v>
          </cell>
        </row>
        <row r="185">
          <cell r="AE185">
            <v>1897.39187382979</v>
          </cell>
        </row>
        <row r="185">
          <cell r="AH185">
            <v>7033.65124900953</v>
          </cell>
          <cell r="AI185">
            <v>6971.1913559614</v>
          </cell>
          <cell r="AJ185">
            <v>6775.12799209966</v>
          </cell>
          <cell r="AK185">
            <v>10821.0019215531</v>
          </cell>
          <cell r="AL185">
            <v>10724.9097784022</v>
          </cell>
          <cell r="AM185">
            <v>10423.2738339995</v>
          </cell>
          <cell r="AN185" t="str">
            <v>HTC-12</v>
          </cell>
        </row>
        <row r="185">
          <cell r="AQ185">
            <v>9407.45388269239</v>
          </cell>
        </row>
        <row r="186">
          <cell r="A186" t="str">
            <v>ALL154</v>
          </cell>
          <cell r="B186" t="str">
            <v>C-SCN903H8T PANASONIC SCROLL COMP 12HP</v>
          </cell>
        </row>
        <row r="186">
          <cell r="D186">
            <v>12</v>
          </cell>
          <cell r="E186" t="str">
            <v>(3/4,1 1/8) </v>
          </cell>
          <cell r="F186">
            <v>9</v>
          </cell>
          <cell r="G186" t="str">
            <v>40956btu</v>
          </cell>
        </row>
        <row r="186">
          <cell r="O186">
            <v>3244.76880877743</v>
          </cell>
        </row>
        <row r="186">
          <cell r="T186" t="str">
            <v>CU - 160 QC</v>
          </cell>
        </row>
        <row r="186">
          <cell r="W186">
            <v>10873.2437490773</v>
          </cell>
        </row>
        <row r="186">
          <cell r="AB186" t="str">
            <v>LCU-12</v>
          </cell>
          <cell r="AC186">
            <v>3587.63984711574</v>
          </cell>
        </row>
        <row r="186">
          <cell r="AE186">
            <v>1897.39187382979</v>
          </cell>
        </row>
        <row r="186">
          <cell r="AH186">
            <v>7627.15190298909</v>
          </cell>
          <cell r="AI186">
            <v>7564.69200994096</v>
          </cell>
          <cell r="AJ186">
            <v>7368.62864607922</v>
          </cell>
          <cell r="AK186">
            <v>11734.0798507524</v>
          </cell>
          <cell r="AL186">
            <v>11637.9877076015</v>
          </cell>
          <cell r="AM186">
            <v>11336.3517631988</v>
          </cell>
          <cell r="AN186" t="str">
            <v>HTC-15</v>
          </cell>
        </row>
        <row r="186">
          <cell r="AQ186">
            <v>9916.97602721453</v>
          </cell>
        </row>
        <row r="187">
          <cell r="A187" t="str">
            <v>ALL155</v>
          </cell>
          <cell r="B187" t="str">
            <v>C-SBN303L8A PANASONIC SCROLL COMP 4HP LT</v>
          </cell>
        </row>
        <row r="187">
          <cell r="D187">
            <v>4</v>
          </cell>
          <cell r="E187" t="str">
            <v>(1/2,7/8) inx2203(0.26-20)</v>
          </cell>
          <cell r="F187" t="str">
            <v>1PALLET</v>
          </cell>
          <cell r="G187" t="str">
            <v>14500btu</v>
          </cell>
        </row>
        <row r="187">
          <cell r="O187">
            <v>2012.5</v>
          </cell>
        </row>
        <row r="187">
          <cell r="T187" t="str">
            <v>CU - 64 QC</v>
          </cell>
        </row>
        <row r="187">
          <cell r="W187">
            <v>5619.3783339852</v>
          </cell>
        </row>
        <row r="187">
          <cell r="AB187" t="str">
            <v>BCU - 55</v>
          </cell>
          <cell r="AC187">
            <v>1143.93939393939</v>
          </cell>
        </row>
        <row r="187">
          <cell r="AE187">
            <v>936.240578604783</v>
          </cell>
        </row>
        <row r="187">
          <cell r="AH187">
            <v>3527.70924549682</v>
          </cell>
          <cell r="AI187">
            <v>3465.24935244869</v>
          </cell>
          <cell r="AJ187">
            <v>3269.18598858695</v>
          </cell>
          <cell r="AK187">
            <v>5427.24499307203</v>
          </cell>
          <cell r="AL187">
            <v>5331.15284992107</v>
          </cell>
          <cell r="AM187">
            <v>5029.51690551839</v>
          </cell>
        </row>
        <row r="187">
          <cell r="AQ187">
            <v>0</v>
          </cell>
        </row>
        <row r="188">
          <cell r="A188" t="str">
            <v>ALL156</v>
          </cell>
          <cell r="B188" t="str">
            <v>C-SBN373L8A PANASONIC SCROLL COMP 5HP LT</v>
          </cell>
        </row>
        <row r="188">
          <cell r="D188">
            <v>5</v>
          </cell>
          <cell r="E188" t="str">
            <v>(1/2,7/8) inx2203(0.26-20)</v>
          </cell>
          <cell r="F188" t="str">
            <v>1PALLET</v>
          </cell>
          <cell r="G188" t="str">
            <v>20200btu</v>
          </cell>
        </row>
        <row r="188">
          <cell r="O188">
            <v>2148.52272727273</v>
          </cell>
        </row>
        <row r="188">
          <cell r="T188" t="str">
            <v>CU - 72 QC</v>
          </cell>
        </row>
        <row r="188">
          <cell r="W188">
            <v>6110.93918000194</v>
          </cell>
        </row>
        <row r="188">
          <cell r="AB188" t="str">
            <v>BCU - 64  </v>
          </cell>
          <cell r="AC188">
            <v>1468.9393939394</v>
          </cell>
        </row>
        <row r="188">
          <cell r="AE188">
            <v>1000.12293154596</v>
          </cell>
        </row>
        <row r="188">
          <cell r="AH188">
            <v>3996.84500752892</v>
          </cell>
          <cell r="AI188">
            <v>3934.38511448079</v>
          </cell>
          <cell r="AJ188">
            <v>3738.32175061905</v>
          </cell>
          <cell r="AK188">
            <v>6148.99231927526</v>
          </cell>
          <cell r="AL188">
            <v>6052.90017612429</v>
          </cell>
          <cell r="AM188">
            <v>5751.26423172162</v>
          </cell>
        </row>
        <row r="188">
          <cell r="AQ188">
            <v>0</v>
          </cell>
        </row>
        <row r="189">
          <cell r="A189" t="str">
            <v>ALL157</v>
          </cell>
          <cell r="B189" t="str">
            <v>C-SBN453L8A PANASONIC SCROLL COMP 6HP LT</v>
          </cell>
        </row>
        <row r="189">
          <cell r="D189">
            <v>6</v>
          </cell>
          <cell r="E189" t="str">
            <v>(1/2,7/8) inx2203(0.42-40)</v>
          </cell>
          <cell r="F189" t="str">
            <v>1PALLET</v>
          </cell>
          <cell r="G189" t="str">
            <v>24000btu</v>
          </cell>
        </row>
        <row r="189">
          <cell r="O189">
            <v>2328.29545454545</v>
          </cell>
        </row>
        <row r="189">
          <cell r="T189" t="str">
            <v>CU - 90 QC</v>
          </cell>
        </row>
        <row r="189">
          <cell r="W189">
            <v>6650.18889213719</v>
          </cell>
        </row>
        <row r="189">
          <cell r="AB189" t="str">
            <v>BCU - 72</v>
          </cell>
          <cell r="AC189">
            <v>1728.78787878788</v>
          </cell>
        </row>
        <row r="189">
          <cell r="AE189">
            <v>1000.12293154596</v>
          </cell>
        </row>
        <row r="189">
          <cell r="AH189">
            <v>4362.75940146831</v>
          </cell>
          <cell r="AI189">
            <v>4300.29950842018</v>
          </cell>
          <cell r="AJ189">
            <v>4104.23614455844</v>
          </cell>
          <cell r="AK189">
            <v>6711.93754072048</v>
          </cell>
          <cell r="AL189">
            <v>6615.84539756951</v>
          </cell>
          <cell r="AM189">
            <v>6314.20945316683</v>
          </cell>
          <cell r="AN189" t="str">
            <v>HTC-8</v>
          </cell>
        </row>
        <row r="189">
          <cell r="AQ189">
            <v>7015.35063372999</v>
          </cell>
        </row>
        <row r="190">
          <cell r="A190" t="str">
            <v>ALL158</v>
          </cell>
          <cell r="B190" t="str">
            <v>C-SCN523L8H PANASONIC SCROLL COMP 7HP LT</v>
          </cell>
        </row>
        <row r="190">
          <cell r="D190">
            <v>7</v>
          </cell>
          <cell r="E190" t="str">
            <v>(3/4,1 1/8) inx2208(0.42-40)</v>
          </cell>
        </row>
        <row r="190">
          <cell r="G190" t="str">
            <v>28000btu</v>
          </cell>
        </row>
        <row r="190">
          <cell r="O190">
            <v>4056.81818181818</v>
          </cell>
        </row>
        <row r="190">
          <cell r="T190" t="str">
            <v>CU - 100 QC</v>
          </cell>
        </row>
        <row r="190">
          <cell r="W190">
            <v>9236.53236860099</v>
          </cell>
        </row>
        <row r="190">
          <cell r="AB190" t="str">
            <v>LCU-08</v>
          </cell>
          <cell r="AC190">
            <v>2642.67981014969</v>
          </cell>
        </row>
        <row r="190">
          <cell r="AE190">
            <v>1806.6773279258</v>
          </cell>
        </row>
        <row r="190">
          <cell r="AH190">
            <v>7103.03413830087</v>
          </cell>
          <cell r="AI190">
            <v>7040.57424525275</v>
          </cell>
          <cell r="AJ190">
            <v>6844.510881391</v>
          </cell>
          <cell r="AK190">
            <v>10927.7448281552</v>
          </cell>
          <cell r="AL190">
            <v>10831.6526850042</v>
          </cell>
          <cell r="AM190">
            <v>10530.0167406015</v>
          </cell>
        </row>
        <row r="190">
          <cell r="AQ190">
            <v>0</v>
          </cell>
        </row>
        <row r="191">
          <cell r="A191" t="str">
            <v>ALL159</v>
          </cell>
          <cell r="B191" t="str">
            <v>3CC137SA03 PANASONIC SCROLL COMP 8HP LT</v>
          </cell>
        </row>
        <row r="191">
          <cell r="D191">
            <v>8</v>
          </cell>
          <cell r="E191" t="str">
            <v>(3/4,1 1/8) inx2208(0.49-40)</v>
          </cell>
          <cell r="F191" t="str">
            <v>1PALLET</v>
          </cell>
          <cell r="G191" t="str">
            <v>32000btu</v>
          </cell>
        </row>
        <row r="191">
          <cell r="O191">
            <v>4207.15909090909</v>
          </cell>
        </row>
        <row r="191">
          <cell r="T191" t="str">
            <v>CU - 125 QC</v>
          </cell>
        </row>
        <row r="191">
          <cell r="W191">
            <v>10655.6999029235</v>
          </cell>
        </row>
        <row r="191">
          <cell r="AB191" t="str">
            <v>LCU-08</v>
          </cell>
          <cell r="AC191">
            <v>2642.67981014969</v>
          </cell>
        </row>
        <row r="191">
          <cell r="AE191">
            <v>1947.39187382979</v>
          </cell>
        </row>
        <row r="191">
          <cell r="AH191">
            <v>7332.44982056849</v>
          </cell>
          <cell r="AI191">
            <v>7269.98992752036</v>
          </cell>
          <cell r="AJ191">
            <v>7073.92656365862</v>
          </cell>
          <cell r="AK191">
            <v>11280.6920316438</v>
          </cell>
          <cell r="AL191">
            <v>11184.5998884929</v>
          </cell>
          <cell r="AM191">
            <v>10882.9639440902</v>
          </cell>
          <cell r="AN191" t="str">
            <v>HTC-10</v>
          </cell>
        </row>
        <row r="191">
          <cell r="AQ191">
            <v>10185.060894102</v>
          </cell>
        </row>
        <row r="192">
          <cell r="A192" t="str">
            <v>ALL160</v>
          </cell>
          <cell r="B192" t="str">
            <v>C-SCN753L8H / 3CC171SA03 PANASONIC SCROLL COMP 10HP LT</v>
          </cell>
        </row>
        <row r="192">
          <cell r="D192">
            <v>10</v>
          </cell>
          <cell r="E192" t="str">
            <v>(3/4,1 1/8) inx2208(0.49-40)</v>
          </cell>
          <cell r="F192" t="str">
            <v>1PALLET</v>
          </cell>
          <cell r="G192" t="str">
            <v>38000btu</v>
          </cell>
        </row>
        <row r="192">
          <cell r="O192">
            <v>4470.87320574163</v>
          </cell>
        </row>
        <row r="192">
          <cell r="T192" t="str">
            <v>CU - 144 QC</v>
          </cell>
        </row>
        <row r="192">
          <cell r="W192">
            <v>11460.9208528069</v>
          </cell>
        </row>
        <row r="192">
          <cell r="AB192" t="str">
            <v>LCU-10</v>
          </cell>
          <cell r="AC192">
            <v>3022.29828404527</v>
          </cell>
        </row>
        <row r="192">
          <cell r="AE192">
            <v>1947.39187382979</v>
          </cell>
        </row>
        <row r="192">
          <cell r="AH192">
            <v>7778.24215810044</v>
          </cell>
          <cell r="AI192">
            <v>7715.78226505231</v>
          </cell>
          <cell r="AJ192">
            <v>7519.71890119057</v>
          </cell>
          <cell r="AK192">
            <v>11966.5263970776</v>
          </cell>
          <cell r="AL192">
            <v>11870.4342539266</v>
          </cell>
          <cell r="AM192">
            <v>11568.798309524</v>
          </cell>
        </row>
        <row r="192">
          <cell r="AQ192">
            <v>0</v>
          </cell>
        </row>
        <row r="193">
          <cell r="A193" t="str">
            <v>ALL160.01</v>
          </cell>
          <cell r="B193" t="str">
            <v>3CC216SA03 PANASONIC SCROLL COMP 12.5HP LT</v>
          </cell>
        </row>
        <row r="193">
          <cell r="D193">
            <v>12.5</v>
          </cell>
          <cell r="E193" t="str">
            <v>(3/4,1 1/8) inx2208(0.49-40)</v>
          </cell>
          <cell r="F193" t="str">
            <v>1PALLET</v>
          </cell>
        </row>
        <row r="193">
          <cell r="O193">
            <v>4512.04146730463</v>
          </cell>
        </row>
        <row r="193">
          <cell r="T193" t="str">
            <v>CU - 160 QC</v>
          </cell>
        </row>
        <row r="193">
          <cell r="W193">
            <v>12011.5479448815</v>
          </cell>
        </row>
        <row r="193">
          <cell r="AB193" t="str">
            <v>LCU-12</v>
          </cell>
          <cell r="AC193">
            <v>3587.63984711574</v>
          </cell>
        </row>
        <row r="193">
          <cell r="AE193">
            <v>1947.39187382979</v>
          </cell>
        </row>
        <row r="193">
          <cell r="AH193">
            <v>8367.04963026182</v>
          </cell>
          <cell r="AI193">
            <v>8304.5897372137</v>
          </cell>
          <cell r="AJ193">
            <v>8108.52637335195</v>
          </cell>
          <cell r="AK193">
            <v>12872.3840465566</v>
          </cell>
          <cell r="AL193">
            <v>12776.2919034057</v>
          </cell>
          <cell r="AM193">
            <v>12474.655959003</v>
          </cell>
        </row>
        <row r="194">
          <cell r="A194" t="str">
            <v>ALL161</v>
          </cell>
          <cell r="B194" t="str">
            <v>C-SBN373H8D PANASONIC SCROLL COMP 5HP</v>
          </cell>
        </row>
        <row r="194">
          <cell r="D194">
            <v>5</v>
          </cell>
        </row>
        <row r="194">
          <cell r="O194">
            <v>1346.16098484848</v>
          </cell>
        </row>
        <row r="194">
          <cell r="W194" t="str">
            <v>~</v>
          </cell>
        </row>
        <row r="195">
          <cell r="A195" t="str">
            <v>ALL162</v>
          </cell>
          <cell r="B195" t="str">
            <v>C-SBN453H8D PANASONIC SCROLL COMP 6HP</v>
          </cell>
        </row>
        <row r="195">
          <cell r="D195">
            <v>6</v>
          </cell>
        </row>
        <row r="195">
          <cell r="O195">
            <v>1767.76515151515</v>
          </cell>
        </row>
        <row r="195">
          <cell r="W195" t="str">
            <v>~</v>
          </cell>
        </row>
        <row r="196">
          <cell r="A196" t="str">
            <v>ALL162.01</v>
          </cell>
          <cell r="B196" t="str">
            <v>C-SCP270H38A PANASONIC SCROLL COMP 8HP</v>
          </cell>
        </row>
        <row r="196">
          <cell r="D196">
            <v>8</v>
          </cell>
        </row>
        <row r="196">
          <cell r="O196">
            <v>2988.77462121212</v>
          </cell>
        </row>
        <row r="196">
          <cell r="W196" t="str">
            <v>~</v>
          </cell>
        </row>
        <row r="197">
          <cell r="A197" t="str">
            <v>ALL162.02</v>
          </cell>
          <cell r="B197" t="str">
            <v>C-SCP315H38A PANASONIC SCROLL COMP 10HP</v>
          </cell>
        </row>
        <row r="197">
          <cell r="D197">
            <v>10</v>
          </cell>
        </row>
        <row r="197">
          <cell r="O197">
            <v>3041.96401515152</v>
          </cell>
        </row>
        <row r="197">
          <cell r="W197" t="str">
            <v>~</v>
          </cell>
        </row>
        <row r="198">
          <cell r="A198" t="str">
            <v>ALL162.03</v>
          </cell>
          <cell r="B198" t="str">
            <v>C-SCP400H38A PANASONIC SCROLL COMP 12HP</v>
          </cell>
        </row>
        <row r="198">
          <cell r="D198">
            <v>12</v>
          </cell>
        </row>
        <row r="198">
          <cell r="O198">
            <v>3095.93560606061</v>
          </cell>
        </row>
        <row r="198">
          <cell r="W198" t="str">
            <v>~</v>
          </cell>
        </row>
        <row r="199">
          <cell r="A199" t="str">
            <v>ALL162.04</v>
          </cell>
          <cell r="B199" t="str">
            <v>C-SCP435H38B PANASONIC SCROLL COMP R410A (13HP)</v>
          </cell>
        </row>
        <row r="199">
          <cell r="D199">
            <v>13</v>
          </cell>
        </row>
        <row r="199">
          <cell r="O199">
            <v>4132.04051383399</v>
          </cell>
        </row>
        <row r="199">
          <cell r="AB199" t="str">
            <v>TCU400 c/w blower</v>
          </cell>
          <cell r="AC199">
            <v>18159.8484848485</v>
          </cell>
        </row>
        <row r="199">
          <cell r="AE199">
            <v>7803.66633379314</v>
          </cell>
        </row>
        <row r="199">
          <cell r="AJ199">
            <v>31665.7307277326</v>
          </cell>
          <cell r="AK199">
            <v>54596.0874616079</v>
          </cell>
        </row>
        <row r="200">
          <cell r="A200" t="str">
            <v>ALL162.05</v>
          </cell>
          <cell r="B200" t="str">
            <v>C-SCP510H38B PANASONIC SCROLL COMP 15HP</v>
          </cell>
        </row>
        <row r="200">
          <cell r="D200">
            <v>15</v>
          </cell>
        </row>
        <row r="200">
          <cell r="O200">
            <v>5363.63636363636</v>
          </cell>
        </row>
        <row r="200">
          <cell r="W200" t="str">
            <v>~</v>
          </cell>
        </row>
        <row r="201">
          <cell r="A201" t="str">
            <v>ALL164</v>
          </cell>
          <cell r="B201" t="str">
            <v>JT125GABY1 DAIKIN COMP 4HP</v>
          </cell>
        </row>
        <row r="201">
          <cell r="D201">
            <v>4</v>
          </cell>
        </row>
        <row r="201">
          <cell r="F201">
            <v>24</v>
          </cell>
          <cell r="G201" t="str">
            <v>40620btu</v>
          </cell>
        </row>
        <row r="201">
          <cell r="O201">
            <v>1525.28409090909</v>
          </cell>
        </row>
        <row r="201">
          <cell r="T201" t="str">
            <v>CU - 64 QC</v>
          </cell>
        </row>
        <row r="201">
          <cell r="W201">
            <v>4715.14942064678</v>
          </cell>
        </row>
        <row r="202">
          <cell r="A202" t="str">
            <v>ALL165</v>
          </cell>
          <cell r="B202" t="str">
            <v>JT160GABY1L DAIKIN COMP 5HP (4 MOUNTING)</v>
          </cell>
        </row>
        <row r="202">
          <cell r="D202">
            <v>5</v>
          </cell>
        </row>
        <row r="202">
          <cell r="F202">
            <v>24</v>
          </cell>
          <cell r="G202" t="str">
            <v>51200btu</v>
          </cell>
        </row>
        <row r="202">
          <cell r="O202">
            <v>1431.42045454545</v>
          </cell>
        </row>
        <row r="202">
          <cell r="T202" t="str">
            <v>CU - 72 QC</v>
          </cell>
        </row>
        <row r="202">
          <cell r="W202">
            <v>4996.60012680337</v>
          </cell>
        </row>
        <row r="203">
          <cell r="A203" t="str">
            <v>ALL177</v>
          </cell>
          <cell r="B203" t="str">
            <v>ZR108KCE COPELAND SCROLL COMP 9HP</v>
          </cell>
        </row>
        <row r="203">
          <cell r="D203">
            <v>9</v>
          </cell>
        </row>
        <row r="203">
          <cell r="O203" t="str">
            <v>~</v>
          </cell>
        </row>
        <row r="203">
          <cell r="T203" t="str">
            <v>CU - 144 QC</v>
          </cell>
        </row>
        <row r="203">
          <cell r="W203" t="str">
            <v>~</v>
          </cell>
        </row>
        <row r="203">
          <cell r="AB203" t="str">
            <v>TCU - 150B</v>
          </cell>
          <cell r="AC203">
            <v>3922.4752892479</v>
          </cell>
        </row>
        <row r="204">
          <cell r="A204" t="str">
            <v>ALL178</v>
          </cell>
          <cell r="B204" t="str">
            <v>ZR125KCE COPELAND SCROLL COMP 10HP</v>
          </cell>
        </row>
        <row r="204">
          <cell r="D204">
            <v>10</v>
          </cell>
        </row>
        <row r="204">
          <cell r="O204" t="str">
            <v>~</v>
          </cell>
        </row>
        <row r="204">
          <cell r="T204" t="str">
            <v>CU - 144 QC</v>
          </cell>
        </row>
        <row r="204">
          <cell r="W204" t="str">
            <v>~</v>
          </cell>
        </row>
        <row r="204">
          <cell r="AB204" t="str">
            <v>TCU - 150B</v>
          </cell>
          <cell r="AC204">
            <v>3922.4752892479</v>
          </cell>
        </row>
        <row r="205">
          <cell r="A205" t="str">
            <v>ALL179</v>
          </cell>
          <cell r="B205" t="str">
            <v>ZR144KCE COPELAND SCROLL COMP 12.5HP</v>
          </cell>
        </row>
        <row r="205">
          <cell r="D205">
            <v>12.5</v>
          </cell>
        </row>
        <row r="205">
          <cell r="O205">
            <v>4236.37878787879</v>
          </cell>
        </row>
        <row r="205">
          <cell r="T205" t="str">
            <v>CU - 160 QC</v>
          </cell>
        </row>
        <row r="205">
          <cell r="W205" t="str">
            <v>~</v>
          </cell>
        </row>
        <row r="205">
          <cell r="AB205" t="str">
            <v>TCU - 120 </v>
          </cell>
          <cell r="AC205">
            <v>4443</v>
          </cell>
        </row>
        <row r="205">
          <cell r="AE205">
            <v>1575.1113334866</v>
          </cell>
        </row>
        <row r="205">
          <cell r="AH205">
            <v>9455.54969734834</v>
          </cell>
          <cell r="AI205">
            <v>9393.08980430021</v>
          </cell>
          <cell r="AJ205">
            <v>9197.02644043847</v>
          </cell>
        </row>
        <row r="206">
          <cell r="A206" t="str">
            <v>ALL180</v>
          </cell>
          <cell r="B206" t="str">
            <v>ZR190KCE COPELAND SCROLL COMP 15HP</v>
          </cell>
        </row>
        <row r="206">
          <cell r="D206">
            <v>15</v>
          </cell>
        </row>
        <row r="206">
          <cell r="O206">
            <v>6235.22727272727</v>
          </cell>
        </row>
        <row r="206">
          <cell r="T206" t="str">
            <v>CU - 200 QC</v>
          </cell>
        </row>
        <row r="206">
          <cell r="W206">
            <v>15818.403362613</v>
          </cell>
        </row>
        <row r="206">
          <cell r="AB206" t="str">
            <v>TCU - 150 </v>
          </cell>
          <cell r="AC206">
            <v>4443.34966150968</v>
          </cell>
        </row>
        <row r="207">
          <cell r="A207" t="str">
            <v>ALL181</v>
          </cell>
          <cell r="B207" t="str">
            <v>ZR250KCE COPELAND SCROLL COMP 20HP</v>
          </cell>
        </row>
        <row r="207">
          <cell r="D207">
            <v>20</v>
          </cell>
        </row>
        <row r="207">
          <cell r="O207">
            <v>10266.3352272727</v>
          </cell>
        </row>
        <row r="207">
          <cell r="T207" t="str">
            <v>CU - 250 QC</v>
          </cell>
        </row>
        <row r="207">
          <cell r="W207">
            <v>22486.821572142</v>
          </cell>
        </row>
        <row r="207">
          <cell r="AB207" t="str">
            <v>TCU - 220</v>
          </cell>
        </row>
        <row r="208">
          <cell r="A208" t="str">
            <v>ALL182</v>
          </cell>
          <cell r="B208" t="str">
            <v>ZR310KCE COPELAND SCROLL COMP 25HP</v>
          </cell>
        </row>
        <row r="208">
          <cell r="D208">
            <v>25</v>
          </cell>
        </row>
        <row r="208">
          <cell r="O208">
            <v>10486.328125</v>
          </cell>
        </row>
        <row r="208">
          <cell r="T208" t="str">
            <v>CU - 300 QC</v>
          </cell>
        </row>
        <row r="208">
          <cell r="W208">
            <v>24462.1765878956</v>
          </cell>
        </row>
        <row r="208">
          <cell r="AB208" t="str">
            <v>TCUV - 250</v>
          </cell>
        </row>
        <row r="209">
          <cell r="A209" t="str">
            <v>ALL183</v>
          </cell>
          <cell r="B209" t="str">
            <v>ZR380KCE COPELAND SCROLL COMP 30HP</v>
          </cell>
        </row>
        <row r="209">
          <cell r="D209">
            <v>30</v>
          </cell>
        </row>
        <row r="209">
          <cell r="O209">
            <v>13073.8636363636</v>
          </cell>
        </row>
        <row r="209">
          <cell r="T209" t="str">
            <v>CU - 350 QC</v>
          </cell>
        </row>
        <row r="209">
          <cell r="W209">
            <v>29983.8967688911</v>
          </cell>
        </row>
        <row r="210">
          <cell r="A210" t="str">
            <v>ALL186</v>
          </cell>
          <cell r="B210" t="str">
            <v>NS350DH-64D2YG HITACHI SCROLL COMP (3.5HP MT)</v>
          </cell>
        </row>
        <row r="210">
          <cell r="D210" t="str">
            <v>3.5 med temp</v>
          </cell>
        </row>
        <row r="210">
          <cell r="O210">
            <v>1681.72348484848</v>
          </cell>
        </row>
        <row r="210">
          <cell r="T210" t="str">
            <v>CU - 50  QC</v>
          </cell>
        </row>
        <row r="210">
          <cell r="W210">
            <v>4502.12743533213</v>
          </cell>
        </row>
        <row r="210">
          <cell r="AB210" t="str">
            <v>BCU - 55</v>
          </cell>
          <cell r="AC210">
            <v>1143.93939393939</v>
          </cell>
        </row>
        <row r="210">
          <cell r="AE210">
            <v>936.240578604783</v>
          </cell>
        </row>
        <row r="210">
          <cell r="AH210">
            <v>3349.36833640591</v>
          </cell>
          <cell r="AI210">
            <v>3286.90844335778</v>
          </cell>
          <cell r="AJ210">
            <v>3090.84507949604</v>
          </cell>
          <cell r="AK210">
            <v>5152.8743637014</v>
          </cell>
          <cell r="AL210">
            <v>5056.78222055044</v>
          </cell>
          <cell r="AM210">
            <v>4755.14627614776</v>
          </cell>
          <cell r="AN210">
            <v>3328.60239330343</v>
          </cell>
        </row>
        <row r="211">
          <cell r="A211" t="str">
            <v>ALL187</v>
          </cell>
          <cell r="B211" t="str">
            <v>NS500DH-83D2YG HITACHI SCROLL COMP (5HP MT)</v>
          </cell>
        </row>
        <row r="211">
          <cell r="D211" t="str">
            <v>5 med temp</v>
          </cell>
        </row>
        <row r="211">
          <cell r="O211">
            <v>1788.88446969697</v>
          </cell>
        </row>
        <row r="211">
          <cell r="T211" t="str">
            <v>CU - 72 QC</v>
          </cell>
        </row>
        <row r="211">
          <cell r="W211">
            <v>5695.51279144796</v>
          </cell>
        </row>
        <row r="211">
          <cell r="AB211" t="str">
            <v>BCU - 64  </v>
          </cell>
          <cell r="AC211">
            <v>1468.9393939394</v>
          </cell>
        </row>
        <row r="211">
          <cell r="AE211">
            <v>1000.12293154596</v>
          </cell>
        </row>
        <row r="211">
          <cell r="AH211">
            <v>3802.54728025619</v>
          </cell>
          <cell r="AI211">
            <v>3740.08738720806</v>
          </cell>
          <cell r="AJ211">
            <v>3544.02402334632</v>
          </cell>
          <cell r="AK211">
            <v>5850.07273885568</v>
          </cell>
          <cell r="AL211">
            <v>5753.98059570471</v>
          </cell>
          <cell r="AM211">
            <v>5452.34465130203</v>
          </cell>
          <cell r="AN211">
            <v>3816.64125591142</v>
          </cell>
        </row>
        <row r="212">
          <cell r="A212" t="str">
            <v>ALL188</v>
          </cell>
          <cell r="B212" t="str">
            <v>NS600DH-95D2YG HITACHI SCROLL COMP (6HP MT)</v>
          </cell>
        </row>
        <row r="212">
          <cell r="D212" t="str">
            <v>6 med temp</v>
          </cell>
        </row>
        <row r="212">
          <cell r="O212">
            <v>2124.44696969697</v>
          </cell>
        </row>
        <row r="212">
          <cell r="T212" t="str">
            <v>CU - 90 QC</v>
          </cell>
        </row>
        <row r="212">
          <cell r="W212">
            <v>6381.33418190489</v>
          </cell>
        </row>
        <row r="212">
          <cell r="AB212" t="str">
            <v>BCU - 72</v>
          </cell>
          <cell r="AC212">
            <v>1728.78787878788</v>
          </cell>
        </row>
        <row r="212">
          <cell r="AE212">
            <v>1000.12293154596</v>
          </cell>
        </row>
        <row r="212">
          <cell r="AH212">
            <v>4263.73326510467</v>
          </cell>
          <cell r="AI212">
            <v>4201.27337205654</v>
          </cell>
          <cell r="AJ212">
            <v>4005.2100081948</v>
          </cell>
          <cell r="AK212">
            <v>6559.58963862257</v>
          </cell>
          <cell r="AL212">
            <v>6463.4974954716</v>
          </cell>
          <cell r="AM212">
            <v>6161.86155106892</v>
          </cell>
          <cell r="AN212">
            <v>4313.30308574825</v>
          </cell>
        </row>
        <row r="213">
          <cell r="A213" t="str">
            <v>ALL189</v>
          </cell>
          <cell r="B213" t="str">
            <v>LS350DH-64D2YG HITACHI SCROLL COMP (3.5HP LT)</v>
          </cell>
        </row>
        <row r="213">
          <cell r="D213" t="str">
            <v>3.5 low temp</v>
          </cell>
          <cell r="E213" t="str">
            <v>0.031*24",(0.051*24")</v>
          </cell>
          <cell r="F213" t="str">
            <v>85c on 75c off</v>
          </cell>
        </row>
        <row r="213">
          <cell r="O213">
            <v>1689.54545454545</v>
          </cell>
        </row>
        <row r="213">
          <cell r="T213" t="str">
            <v>CU - 50  QC</v>
          </cell>
        </row>
        <row r="213">
          <cell r="W213">
            <v>4465.12025745254</v>
          </cell>
        </row>
        <row r="213">
          <cell r="AB213" t="str">
            <v>BCU - 55</v>
          </cell>
          <cell r="AC213">
            <v>1143.93939393939</v>
          </cell>
        </row>
        <row r="213">
          <cell r="AE213">
            <v>986.240578604783</v>
          </cell>
        </row>
        <row r="213">
          <cell r="AH213">
            <v>3319.58424549682</v>
          </cell>
          <cell r="AI213">
            <v>3257.12435244869</v>
          </cell>
          <cell r="AJ213">
            <v>3061.06098858695</v>
          </cell>
          <cell r="AK213">
            <v>5107.05268537973</v>
          </cell>
          <cell r="AL213">
            <v>5010.96054222876</v>
          </cell>
          <cell r="AM213">
            <v>4709.32459782608</v>
          </cell>
          <cell r="AN213">
            <v>3296.52721847826</v>
          </cell>
        </row>
        <row r="214">
          <cell r="A214" t="str">
            <v>ALL190</v>
          </cell>
          <cell r="B214" t="str">
            <v>LS500DH-83D2YG HITACHI SCROLL COMP (5HP LT)</v>
          </cell>
        </row>
        <row r="214">
          <cell r="D214" t="str">
            <v>5 low temp</v>
          </cell>
          <cell r="E214" t="str">
            <v>0.039*32" ,(0.051*20")</v>
          </cell>
        </row>
        <row r="214">
          <cell r="O214">
            <v>1954.07024793388</v>
          </cell>
        </row>
        <row r="214">
          <cell r="T214" t="str">
            <v>CU - 72 QC</v>
          </cell>
        </row>
        <row r="214">
          <cell r="W214">
            <v>5783.41645272921</v>
          </cell>
        </row>
        <row r="214">
          <cell r="AB214" t="str">
            <v>BCU - 64  </v>
          </cell>
          <cell r="AC214">
            <v>1468.9393939394</v>
          </cell>
        </row>
        <row r="214">
          <cell r="AE214">
            <v>1050.12293154596</v>
          </cell>
        </row>
        <row r="214">
          <cell r="AH214">
            <v>3853.95523480165</v>
          </cell>
          <cell r="AI214">
            <v>3791.49534175352</v>
          </cell>
          <cell r="AJ214">
            <v>3595.43197789178</v>
          </cell>
          <cell r="AK214">
            <v>5929.16189969485</v>
          </cell>
          <cell r="AL214">
            <v>5833.06975654388</v>
          </cell>
          <cell r="AM214">
            <v>5531.4338121412</v>
          </cell>
          <cell r="AN214">
            <v>3872.00366849884</v>
          </cell>
        </row>
        <row r="215">
          <cell r="A215" t="str">
            <v>ALL191</v>
          </cell>
          <cell r="B215" t="str">
            <v>LS600DH-95D2YG HITACHI SCROLL COMP (6HP LT)</v>
          </cell>
        </row>
        <row r="215">
          <cell r="O215">
            <v>2389.25619834711</v>
          </cell>
        </row>
        <row r="215">
          <cell r="T215" t="str">
            <v>CU - 90 QC</v>
          </cell>
        </row>
        <row r="215">
          <cell r="W215">
            <v>6527.7221089204</v>
          </cell>
        </row>
        <row r="215">
          <cell r="AB215" t="str">
            <v>BCU - 72</v>
          </cell>
          <cell r="AC215">
            <v>1728.78787878788</v>
          </cell>
        </row>
        <row r="215">
          <cell r="AE215">
            <v>1050.12293154596</v>
          </cell>
        </row>
        <row r="215">
          <cell r="AH215">
            <v>4353.1559923774</v>
          </cell>
          <cell r="AI215">
            <v>4290.69609932927</v>
          </cell>
          <cell r="AJ215">
            <v>4094.63273546753</v>
          </cell>
          <cell r="AK215">
            <v>6697.163065196</v>
          </cell>
          <cell r="AL215">
            <v>6601.07092204503</v>
          </cell>
          <cell r="AM215">
            <v>6299.43497764235</v>
          </cell>
          <cell r="AN215">
            <v>4409.60448434965</v>
          </cell>
        </row>
        <row r="216">
          <cell r="A216" t="str">
            <v>ALL192</v>
          </cell>
          <cell r="B216" t="str">
            <v>CGC27L-30BP-Z-2P COMPRESSOR</v>
          </cell>
        </row>
        <row r="216">
          <cell r="O216">
            <v>1365.73749824905</v>
          </cell>
        </row>
        <row r="216">
          <cell r="T216" t="str">
            <v>CU - 32  QC</v>
          </cell>
        </row>
        <row r="216">
          <cell r="W216">
            <v>3617.38821090741</v>
          </cell>
        </row>
        <row r="216">
          <cell r="AB216" t="str">
            <v>BCU - 36  </v>
          </cell>
          <cell r="AC216">
            <v>833.333333333333</v>
          </cell>
        </row>
        <row r="216">
          <cell r="AE216">
            <v>798.314057865481</v>
          </cell>
        </row>
        <row r="216">
          <cell r="AH216">
            <v>2697.58678811841</v>
          </cell>
          <cell r="AI216">
            <v>2635.12689507028</v>
          </cell>
          <cell r="AJ216">
            <v>2439.06353120854</v>
          </cell>
          <cell r="AK216">
            <v>4150.13352018216</v>
          </cell>
          <cell r="AL216">
            <v>4054.0413770312</v>
          </cell>
          <cell r="AM216">
            <v>3752.40543262852</v>
          </cell>
        </row>
        <row r="217">
          <cell r="A217" t="str">
            <v>ALL193</v>
          </cell>
          <cell r="B217" t="str">
            <v>CGC34L-38BP-Z-2.5P COMPRESSOR</v>
          </cell>
        </row>
        <row r="217">
          <cell r="O217">
            <v>1517.48610916562</v>
          </cell>
        </row>
        <row r="217">
          <cell r="T217" t="str">
            <v>CU - 36  QC</v>
          </cell>
        </row>
        <row r="217">
          <cell r="W217">
            <v>3921.02694091964</v>
          </cell>
        </row>
        <row r="217">
          <cell r="AB217" t="str">
            <v>BCU - 40  </v>
          </cell>
          <cell r="AC217">
            <v>940.151515151515</v>
          </cell>
        </row>
        <row r="217">
          <cell r="AE217">
            <v>798.314057865481</v>
          </cell>
        </row>
        <row r="217">
          <cell r="AH217">
            <v>2893.93665037736</v>
          </cell>
          <cell r="AI217">
            <v>2831.47675732923</v>
          </cell>
          <cell r="AJ217">
            <v>2635.41339346749</v>
          </cell>
          <cell r="AK217">
            <v>4452.21023134978</v>
          </cell>
          <cell r="AL217">
            <v>4356.11808819882</v>
          </cell>
          <cell r="AM217">
            <v>4054.48214379614</v>
          </cell>
        </row>
        <row r="218">
          <cell r="A218" t="str">
            <v>ALL194</v>
          </cell>
          <cell r="B218" t="str">
            <v>CGC39L-43BP-Z-3P COMPRESSOR</v>
          </cell>
        </row>
        <row r="218">
          <cell r="O218">
            <v>1634.21580987066</v>
          </cell>
        </row>
        <row r="218">
          <cell r="T218" t="str">
            <v>CU - 40  QC</v>
          </cell>
        </row>
        <row r="218">
          <cell r="W218">
            <v>4156.06386126472</v>
          </cell>
        </row>
        <row r="218">
          <cell r="AB218" t="str">
            <v>BCU - 50  </v>
          </cell>
          <cell r="AC218">
            <v>1045.45454545455</v>
          </cell>
        </row>
        <row r="218">
          <cell r="AE218">
            <v>798.314057865481</v>
          </cell>
        </row>
        <row r="218">
          <cell r="AH218">
            <v>3068.11020409637</v>
          </cell>
          <cell r="AI218">
            <v>3005.65031104824</v>
          </cell>
          <cell r="AJ218">
            <v>2809.5869471865</v>
          </cell>
          <cell r="AK218">
            <v>4720.16954476365</v>
          </cell>
          <cell r="AL218">
            <v>4624.07740161268</v>
          </cell>
          <cell r="AM218">
            <v>4322.44145721</v>
          </cell>
        </row>
        <row r="219">
          <cell r="A219" t="str">
            <v>ALL195</v>
          </cell>
          <cell r="B219" t="str">
            <v>CGE61L-66BP-Z-4P COMPRESSOR</v>
          </cell>
        </row>
        <row r="219">
          <cell r="O219">
            <v>1634.21580987066</v>
          </cell>
        </row>
        <row r="219">
          <cell r="T219" t="str">
            <v>CU - 64 QC</v>
          </cell>
        </row>
        <row r="219">
          <cell r="W219">
            <v>5159.5058763488</v>
          </cell>
        </row>
        <row r="219">
          <cell r="AB219" t="str">
            <v>BCU - 55</v>
          </cell>
          <cell r="AC219">
            <v>1143.93939393939</v>
          </cell>
        </row>
        <row r="219">
          <cell r="AE219">
            <v>936.240578604783</v>
          </cell>
        </row>
        <row r="219">
          <cell r="AH219">
            <v>3304.52157332051</v>
          </cell>
          <cell r="AI219">
            <v>3242.06168027239</v>
          </cell>
          <cell r="AJ219">
            <v>3045.99831641064</v>
          </cell>
          <cell r="AK219">
            <v>5083.87934357002</v>
          </cell>
          <cell r="AL219">
            <v>4987.78720041905</v>
          </cell>
          <cell r="AM219">
            <v>4686.15125601638</v>
          </cell>
        </row>
        <row r="220">
          <cell r="A220" t="str">
            <v>ALL196</v>
          </cell>
          <cell r="B220" t="str">
            <v>CGE77L-83BP-Z-5P COMPRESSOR</v>
          </cell>
        </row>
        <row r="220">
          <cell r="O220">
            <v>1750.94551057571</v>
          </cell>
        </row>
        <row r="220">
          <cell r="T220" t="str">
            <v>CU - 72 QC</v>
          </cell>
        </row>
        <row r="220">
          <cell r="W220">
            <v>5633.55459055794</v>
          </cell>
        </row>
        <row r="220">
          <cell r="AB220" t="str">
            <v>BCU - 64  </v>
          </cell>
          <cell r="AC220">
            <v>1468.9393939394</v>
          </cell>
        </row>
        <row r="220">
          <cell r="AE220">
            <v>1000.12293154596</v>
          </cell>
        </row>
        <row r="220">
          <cell r="AH220">
            <v>3762.27444967768</v>
          </cell>
          <cell r="AI220">
            <v>3699.81455662955</v>
          </cell>
          <cell r="AJ220">
            <v>3503.75119276781</v>
          </cell>
          <cell r="AK220">
            <v>5788.11453796566</v>
          </cell>
          <cell r="AL220">
            <v>5692.02239481469</v>
          </cell>
          <cell r="AM220">
            <v>5390.38645041202</v>
          </cell>
        </row>
        <row r="221">
          <cell r="A221" t="str">
            <v>ALL197</v>
          </cell>
          <cell r="B221" t="str">
            <v>CGE91L-98BP-Z-6P COMPRESSOR</v>
          </cell>
        </row>
        <row r="221">
          <cell r="O221">
            <v>1867.67521128076</v>
          </cell>
        </row>
        <row r="221">
          <cell r="T221" t="str">
            <v>CU - 90 QC</v>
          </cell>
        </row>
        <row r="221">
          <cell r="W221">
            <v>6115.58063242407</v>
          </cell>
        </row>
        <row r="221">
          <cell r="AB221" t="str">
            <v>BCU - 72</v>
          </cell>
          <cell r="AC221">
            <v>1728.78787878788</v>
          </cell>
        </row>
        <row r="221">
          <cell r="AE221">
            <v>1000.12293154596</v>
          </cell>
        </row>
        <row r="221">
          <cell r="AH221">
            <v>4090.99345794214</v>
          </cell>
          <cell r="AI221">
            <v>4028.53356489401</v>
          </cell>
          <cell r="AJ221">
            <v>3832.47020103227</v>
          </cell>
          <cell r="AK221">
            <v>6293.83608914175</v>
          </cell>
          <cell r="AL221">
            <v>6197.74394599079</v>
          </cell>
          <cell r="AM221">
            <v>5896.10800158811</v>
          </cell>
        </row>
        <row r="222">
          <cell r="A222" t="str">
            <v>ALL198</v>
          </cell>
          <cell r="B222" t="str">
            <v>CGE77LD-66BP-6PDC COMPRESSOR</v>
          </cell>
        </row>
        <row r="222">
          <cell r="O222">
            <v>2918.24251762619</v>
          </cell>
        </row>
        <row r="222">
          <cell r="T222" t="str">
            <v>CU - 90 QC</v>
          </cell>
        </row>
        <row r="222">
          <cell r="W222">
            <v>7069.17249510684</v>
          </cell>
        </row>
        <row r="222">
          <cell r="AB222" t="str">
            <v>LCU-06</v>
          </cell>
          <cell r="AC222">
            <v>2172.98284045272</v>
          </cell>
        </row>
        <row r="222">
          <cell r="AE222">
            <v>1147.15305202789</v>
          </cell>
        </row>
        <row r="222">
          <cell r="AH222">
            <v>5302.05325083271</v>
          </cell>
          <cell r="AI222">
            <v>5239.59335778458</v>
          </cell>
          <cell r="AJ222">
            <v>5043.52999392284</v>
          </cell>
          <cell r="AK222">
            <v>8157.00500128109</v>
          </cell>
          <cell r="AL222">
            <v>8060.91285813012</v>
          </cell>
          <cell r="AM222">
            <v>7759.27691372744</v>
          </cell>
        </row>
        <row r="223">
          <cell r="A223" t="str">
            <v>ALL199</v>
          </cell>
          <cell r="B223" t="str">
            <v>CGE85LD-73BP-7PDC COMPRESSOR</v>
          </cell>
        </row>
        <row r="223">
          <cell r="O223">
            <v>3034.97221833123</v>
          </cell>
        </row>
        <row r="223">
          <cell r="T223" t="str">
            <v>CU - 100 QC</v>
          </cell>
        </row>
        <row r="223">
          <cell r="W223">
            <v>7294.35791574681</v>
          </cell>
        </row>
        <row r="223">
          <cell r="AB223" t="str">
            <v>LCU-08</v>
          </cell>
          <cell r="AC223">
            <v>2642.67981014969</v>
          </cell>
        </row>
        <row r="223">
          <cell r="AE223">
            <v>1147.15305202789</v>
          </cell>
        </row>
        <row r="223">
          <cell r="AH223">
            <v>5840.62074394566</v>
          </cell>
          <cell r="AI223">
            <v>5778.16085089753</v>
          </cell>
          <cell r="AJ223">
            <v>5582.09748703579</v>
          </cell>
          <cell r="AK223">
            <v>8985.57037530101</v>
          </cell>
          <cell r="AL223">
            <v>8889.47823215005</v>
          </cell>
          <cell r="AM223">
            <v>8587.84228774737</v>
          </cell>
        </row>
        <row r="224">
          <cell r="A224" t="str">
            <v>ALL200</v>
          </cell>
          <cell r="B224" t="str">
            <v>CGE96LD-83BP-8PDC COMPRESSOR</v>
          </cell>
        </row>
        <row r="224">
          <cell r="O224">
            <v>3268.43161974133</v>
          </cell>
        </row>
        <row r="224">
          <cell r="T224" t="str">
            <v>CU - 125 QC</v>
          </cell>
        </row>
        <row r="224">
          <cell r="W224">
            <v>9510.21720462659</v>
          </cell>
        </row>
        <row r="224">
          <cell r="AB224" t="str">
            <v>LCU-08</v>
          </cell>
          <cell r="AC224">
            <v>2642.67981014969</v>
          </cell>
        </row>
        <row r="224">
          <cell r="AE224">
            <v>1756.6773279258</v>
          </cell>
        </row>
        <row r="224">
          <cell r="AH224">
            <v>6587.88606667552</v>
          </cell>
          <cell r="AI224">
            <v>6525.4261736274</v>
          </cell>
          <cell r="AJ224">
            <v>6329.36280976565</v>
          </cell>
          <cell r="AK224">
            <v>10135.209333347</v>
          </cell>
          <cell r="AL224">
            <v>10039.117190196</v>
          </cell>
          <cell r="AM224">
            <v>9737.48124579331</v>
          </cell>
        </row>
        <row r="225">
          <cell r="A225" t="str">
            <v>ALL201</v>
          </cell>
          <cell r="B225" t="str">
            <v>CGE114LD-98BP-10PDC COMPRESSOR</v>
          </cell>
        </row>
        <row r="225">
          <cell r="O225">
            <v>3385.16132044637</v>
          </cell>
        </row>
        <row r="225">
          <cell r="T225" t="str">
            <v>CU - 144 QC</v>
          </cell>
        </row>
        <row r="225">
          <cell r="W225">
            <v>10536.0707786387</v>
          </cell>
        </row>
        <row r="225">
          <cell r="AB225" t="str">
            <v>LCU-10</v>
          </cell>
          <cell r="AC225">
            <v>3022.29828404527</v>
          </cell>
        </row>
        <row r="225">
          <cell r="AE225">
            <v>1897.39187382979</v>
          </cell>
        </row>
        <row r="225">
          <cell r="AH225">
            <v>7177.08960989107</v>
          </cell>
          <cell r="AI225">
            <v>7114.62971684294</v>
          </cell>
          <cell r="AJ225">
            <v>6918.5663529812</v>
          </cell>
          <cell r="AK225">
            <v>11041.6763229093</v>
          </cell>
          <cell r="AL225">
            <v>10945.5841797584</v>
          </cell>
          <cell r="AM225">
            <v>10643.9482353557</v>
          </cell>
        </row>
        <row r="226">
          <cell r="A226" t="str">
            <v>ALL202</v>
          </cell>
          <cell r="B226" t="str">
            <v>CEB112LD-B1PG-12PDC COMPRESSOR</v>
          </cell>
        </row>
        <row r="226">
          <cell r="O226">
            <v>4645.84208806089</v>
          </cell>
        </row>
        <row r="226">
          <cell r="T226" t="str">
            <v>CU - 160 QC</v>
          </cell>
        </row>
        <row r="226">
          <cell r="W226">
            <v>12235.0771346816</v>
          </cell>
        </row>
        <row r="226">
          <cell r="AB226" t="str">
            <v>LCU-12</v>
          </cell>
          <cell r="AC226">
            <v>3587.63984711574</v>
          </cell>
        </row>
        <row r="226">
          <cell r="AE226">
            <v>1923.50265160757</v>
          </cell>
        </row>
        <row r="226">
          <cell r="AH226">
            <v>8512.34360363188</v>
          </cell>
          <cell r="AI226">
            <v>8449.88371058375</v>
          </cell>
          <cell r="AJ226">
            <v>8253.82034672201</v>
          </cell>
          <cell r="AK226">
            <v>13095.9132363567</v>
          </cell>
          <cell r="AL226">
            <v>12999.8210932058</v>
          </cell>
          <cell r="AM226">
            <v>12698.1851488031</v>
          </cell>
        </row>
        <row r="227">
          <cell r="A227" t="str">
            <v>ALL203</v>
          </cell>
          <cell r="B227" t="str">
            <v>CEB120LD-B1PG-14PDC COMPRESSOR</v>
          </cell>
        </row>
        <row r="227">
          <cell r="O227">
            <v>5136.10683102209</v>
          </cell>
        </row>
        <row r="227">
          <cell r="T227" t="str">
            <v>CU - 200 QC</v>
          </cell>
        </row>
        <row r="227">
          <cell r="W227">
            <v>14261.3641006702</v>
          </cell>
        </row>
        <row r="227">
          <cell r="AB227" t="str">
            <v>LCU-15</v>
          </cell>
          <cell r="AC227">
            <v>3870.21560469149</v>
          </cell>
        </row>
        <row r="227">
          <cell r="AE227">
            <v>2023.50265160757</v>
          </cell>
        </row>
        <row r="227">
          <cell r="AH227">
            <v>9184.17555955474</v>
          </cell>
          <cell r="AI227">
            <v>9121.71566650661</v>
          </cell>
          <cell r="AJ227">
            <v>8925.65230264487</v>
          </cell>
          <cell r="AK227">
            <v>14129.5008608534</v>
          </cell>
          <cell r="AL227">
            <v>14033.4087177025</v>
          </cell>
          <cell r="AM227">
            <v>13731.7727732998</v>
          </cell>
        </row>
        <row r="228">
          <cell r="A228" t="str">
            <v>ALL204</v>
          </cell>
          <cell r="B228" t="str">
            <v>CGE117LD-73BP-12PDC410 COMPRESSOR</v>
          </cell>
        </row>
        <row r="228">
          <cell r="O228">
            <v>3268.43161974133</v>
          </cell>
        </row>
        <row r="228">
          <cell r="AB228" t="str">
            <v>LCU-15</v>
          </cell>
          <cell r="AC228">
            <v>3870.21560469149</v>
          </cell>
        </row>
        <row r="228">
          <cell r="AE228">
            <v>1923.50265160757</v>
          </cell>
        </row>
        <row r="228">
          <cell r="AH228">
            <v>7982.24718489909</v>
          </cell>
          <cell r="AI228">
            <v>7919.78729185096</v>
          </cell>
          <cell r="AJ228">
            <v>7723.72392798922</v>
          </cell>
          <cell r="AK228">
            <v>12280.3802844601</v>
          </cell>
          <cell r="AL228">
            <v>12184.2881413092</v>
          </cell>
          <cell r="AM228">
            <v>11882.6521969065</v>
          </cell>
        </row>
        <row r="229">
          <cell r="A229" t="str">
            <v>ALL205</v>
          </cell>
          <cell r="B229" t="str">
            <v>CKE132LD-83BP-14PDC410 COMPRESSOR</v>
          </cell>
        </row>
        <row r="229">
          <cell r="O229">
            <v>3501.89102115142</v>
          </cell>
        </row>
        <row r="229">
          <cell r="AB229" t="str">
            <v>LCU-20</v>
          </cell>
          <cell r="AC229">
            <v>4525.94925155166</v>
          </cell>
        </row>
        <row r="229">
          <cell r="AE229">
            <v>2023.50265160757</v>
          </cell>
        </row>
        <row r="229">
          <cell r="AH229">
            <v>8875.72187859122</v>
          </cell>
          <cell r="AI229">
            <v>8813.26198554309</v>
          </cell>
          <cell r="AJ229">
            <v>8617.19862168135</v>
          </cell>
          <cell r="AK229">
            <v>13654.9567362942</v>
          </cell>
          <cell r="AL229">
            <v>13558.8645931432</v>
          </cell>
          <cell r="AM229">
            <v>13257.2286487405</v>
          </cell>
        </row>
        <row r="230">
          <cell r="A230" t="str">
            <v>ALL206</v>
          </cell>
          <cell r="B230" t="str">
            <v>CEB98LD-B1PK COMPRESSOR</v>
          </cell>
        </row>
        <row r="230">
          <cell r="O230">
            <v>3618.62072185647</v>
          </cell>
        </row>
        <row r="231">
          <cell r="B231" t="str">
            <v>CA47LHDG-D1KA</v>
          </cell>
        </row>
        <row r="231">
          <cell r="O231" t="str">
            <v>~</v>
          </cell>
        </row>
        <row r="232">
          <cell r="B232" t="str">
            <v>CA64LHDG-D1KA</v>
          </cell>
        </row>
        <row r="232">
          <cell r="O232" t="str">
            <v>~</v>
          </cell>
        </row>
        <row r="233">
          <cell r="B233" t="str">
            <v>CA90LHDG-D1KA</v>
          </cell>
        </row>
        <row r="233">
          <cell r="O233" t="str">
            <v>~</v>
          </cell>
        </row>
        <row r="234">
          <cell r="B234" t="str">
            <v>LS400DHD-64DBYG</v>
          </cell>
        </row>
        <row r="234">
          <cell r="O234" t="str">
            <v>~</v>
          </cell>
        </row>
        <row r="235">
          <cell r="B235" t="str">
            <v>LS600DHD-90DBYG</v>
          </cell>
        </row>
        <row r="235">
          <cell r="O235" t="str">
            <v>~</v>
          </cell>
        </row>
        <row r="236">
          <cell r="B236" t="str">
            <v>NS400DHD-64DBYG</v>
          </cell>
        </row>
        <row r="236">
          <cell r="O236" t="str">
            <v>~</v>
          </cell>
        </row>
        <row r="237">
          <cell r="B237" t="str">
            <v>NS600DHD-90DBYG</v>
          </cell>
        </row>
        <row r="237">
          <cell r="O237" t="str">
            <v>~</v>
          </cell>
        </row>
        <row r="238">
          <cell r="B238" t="str">
            <v>ZB38KQE X 2</v>
          </cell>
        </row>
        <row r="238">
          <cell r="D238">
            <v>10</v>
          </cell>
        </row>
        <row r="238">
          <cell r="T238" t="str">
            <v>TCU - 120 </v>
          </cell>
        </row>
        <row r="238">
          <cell r="W238">
            <v>24088.0852368455</v>
          </cell>
        </row>
        <row r="239">
          <cell r="B239" t="str">
            <v>ZB45KQE X 2</v>
          </cell>
        </row>
        <row r="239">
          <cell r="D239">
            <v>12</v>
          </cell>
        </row>
        <row r="239">
          <cell r="T239" t="str">
            <v>TCU - 150 </v>
          </cell>
        </row>
        <row r="239">
          <cell r="W239">
            <v>24356.2036226264</v>
          </cell>
        </row>
        <row r="240">
          <cell r="B240" t="str">
            <v>ZB48KQE X 2</v>
          </cell>
        </row>
        <row r="240">
          <cell r="D240">
            <v>14</v>
          </cell>
        </row>
        <row r="240">
          <cell r="T240" t="str">
            <v>TCU - 150 </v>
          </cell>
        </row>
        <row r="240">
          <cell r="W240">
            <v>26023.6550212278</v>
          </cell>
        </row>
        <row r="241">
          <cell r="B241" t="str">
            <v>ZB58KQE X 2</v>
          </cell>
        </row>
        <row r="241">
          <cell r="D241">
            <v>16</v>
          </cell>
        </row>
        <row r="241">
          <cell r="T241" t="str">
            <v>TCU - 200</v>
          </cell>
        </row>
        <row r="241">
          <cell r="W241">
            <v>30824.8539305089</v>
          </cell>
        </row>
        <row r="242">
          <cell r="B242" t="str">
            <v>ZB66KQE X 2</v>
          </cell>
        </row>
        <row r="242">
          <cell r="D242">
            <v>18</v>
          </cell>
        </row>
        <row r="242">
          <cell r="T242" t="str">
            <v>TCU - 200</v>
          </cell>
        </row>
        <row r="242">
          <cell r="W242">
            <v>31546.1598745648</v>
          </cell>
        </row>
        <row r="243">
          <cell r="B243" t="str">
            <v>ZB76KQE X 2</v>
          </cell>
        </row>
        <row r="243">
          <cell r="D243">
            <v>20</v>
          </cell>
        </row>
        <row r="243">
          <cell r="T243" t="str">
            <v>TCU - 220</v>
          </cell>
        </row>
        <row r="243">
          <cell r="W243">
            <v>33006.9198978748</v>
          </cell>
        </row>
        <row r="244">
          <cell r="B244" t="str">
            <v>ZB88KQE X 2</v>
          </cell>
        </row>
        <row r="244">
          <cell r="D244">
            <v>24</v>
          </cell>
        </row>
        <row r="244">
          <cell r="T244" t="str">
            <v>TCUV - 250</v>
          </cell>
        </row>
        <row r="244">
          <cell r="W244">
            <v>39722.3676168005</v>
          </cell>
        </row>
        <row r="245">
          <cell r="B245" t="str">
            <v>ZB95KQE X 2</v>
          </cell>
        </row>
        <row r="245">
          <cell r="D245">
            <v>26</v>
          </cell>
        </row>
        <row r="245">
          <cell r="T245" t="str">
            <v>TCUV - 250</v>
          </cell>
        </row>
        <row r="245">
          <cell r="W245">
            <v>43287.2089054264</v>
          </cell>
        </row>
        <row r="246">
          <cell r="B246" t="str">
            <v>ZB114KQE X 2</v>
          </cell>
        </row>
        <row r="246">
          <cell r="D246">
            <v>30</v>
          </cell>
        </row>
        <row r="246">
          <cell r="T246" t="str">
            <v>TCUV - 300</v>
          </cell>
        </row>
        <row r="246">
          <cell r="W246">
            <v>43797.0619105063</v>
          </cell>
        </row>
        <row r="247">
          <cell r="B247" t="str">
            <v>ZB130KQE X 2</v>
          </cell>
        </row>
        <row r="247">
          <cell r="D247">
            <v>40</v>
          </cell>
        </row>
        <row r="247">
          <cell r="T247" t="str">
            <v>TCUV - 400</v>
          </cell>
        </row>
        <row r="247">
          <cell r="W247">
            <v>57816.2475742808</v>
          </cell>
        </row>
        <row r="248">
          <cell r="B248" t="str">
            <v>ZB58KQE X 3</v>
          </cell>
        </row>
        <row r="248">
          <cell r="D248">
            <v>24</v>
          </cell>
        </row>
        <row r="248">
          <cell r="T248" t="str">
            <v>TCUV - 300</v>
          </cell>
        </row>
        <row r="248">
          <cell r="W248">
            <v>45240.2097489059</v>
          </cell>
        </row>
        <row r="249">
          <cell r="B249" t="str">
            <v>ZB66KQE X 3</v>
          </cell>
        </row>
        <row r="249">
          <cell r="D249">
            <v>27</v>
          </cell>
        </row>
        <row r="249">
          <cell r="T249" t="str">
            <v>TCUV - 350</v>
          </cell>
        </row>
        <row r="249">
          <cell r="W249">
            <v>49682.5576190118</v>
          </cell>
        </row>
        <row r="250">
          <cell r="B250" t="str">
            <v>ZB76KQE X 3</v>
          </cell>
        </row>
        <row r="250">
          <cell r="D250">
            <v>30</v>
          </cell>
        </row>
        <row r="250">
          <cell r="T250" t="str">
            <v>TCUV - 350</v>
          </cell>
        </row>
        <row r="250">
          <cell r="W250">
            <v>51818.3295764578</v>
          </cell>
        </row>
        <row r="251">
          <cell r="B251" t="str">
            <v>ZB88KQE X 3</v>
          </cell>
        </row>
        <row r="251">
          <cell r="D251">
            <v>36</v>
          </cell>
        </row>
        <row r="251">
          <cell r="T251" t="str">
            <v>TCUV - 400</v>
          </cell>
        </row>
        <row r="251">
          <cell r="W251">
            <v>51864.5633088886</v>
          </cell>
        </row>
        <row r="252">
          <cell r="B252" t="str">
            <v>ZB95KQE X 3</v>
          </cell>
        </row>
        <row r="252">
          <cell r="D252">
            <v>39</v>
          </cell>
        </row>
        <row r="252">
          <cell r="T252" t="str">
            <v>TCUV - 400</v>
          </cell>
        </row>
        <row r="252">
          <cell r="W252">
            <v>58594.5226284967</v>
          </cell>
        </row>
        <row r="253">
          <cell r="B253" t="str">
            <v>ZB114KQE X 3</v>
          </cell>
        </row>
        <row r="253">
          <cell r="D253">
            <v>45</v>
          </cell>
        </row>
        <row r="253">
          <cell r="T253" t="str">
            <v>TCUV - 500</v>
          </cell>
        </row>
        <row r="253">
          <cell r="W253">
            <v>60371.3958458776</v>
          </cell>
        </row>
        <row r="254">
          <cell r="B254" t="str">
            <v>ZFI23KQE X 2</v>
          </cell>
        </row>
        <row r="254">
          <cell r="D254">
            <v>10</v>
          </cell>
        </row>
        <row r="254">
          <cell r="T254" t="str">
            <v>TCU - 150B</v>
          </cell>
        </row>
        <row r="254">
          <cell r="W254">
            <v>27156.7427066671</v>
          </cell>
        </row>
        <row r="255">
          <cell r="B255" t="str">
            <v>ZFI26KQE X 2</v>
          </cell>
        </row>
        <row r="255">
          <cell r="D255">
            <v>12</v>
          </cell>
        </row>
        <row r="255">
          <cell r="T255" t="str">
            <v>TCU - 150 </v>
          </cell>
        </row>
        <row r="255">
          <cell r="W255">
            <v>27139.1544157411</v>
          </cell>
        </row>
        <row r="256">
          <cell r="B256" t="str">
            <v>ZFI36KQE X 2</v>
          </cell>
        </row>
        <row r="256">
          <cell r="D256">
            <v>16</v>
          </cell>
        </row>
        <row r="256">
          <cell r="T256" t="str">
            <v>TCU - 200</v>
          </cell>
        </row>
        <row r="256">
          <cell r="W256">
            <v>32422.4965286935</v>
          </cell>
        </row>
        <row r="257">
          <cell r="B257" t="str">
            <v>ZFI39KQE X 2</v>
          </cell>
        </row>
        <row r="257">
          <cell r="D257">
            <v>20</v>
          </cell>
        </row>
        <row r="257">
          <cell r="T257" t="str">
            <v>TCU - 220</v>
          </cell>
        </row>
        <row r="257">
          <cell r="W257">
            <v>33779.4289296259</v>
          </cell>
        </row>
        <row r="258">
          <cell r="B258" t="str">
            <v>ZFI50KQE X 2</v>
          </cell>
        </row>
        <row r="258">
          <cell r="D258">
            <v>24</v>
          </cell>
        </row>
        <row r="258">
          <cell r="T258" t="str">
            <v>TCUV - 250</v>
          </cell>
        </row>
        <row r="258">
          <cell r="W258">
            <v>42342.9740670106</v>
          </cell>
        </row>
        <row r="259">
          <cell r="B259" t="str">
            <v>ZFI59KQE X 2</v>
          </cell>
        </row>
        <row r="259">
          <cell r="D259">
            <v>30</v>
          </cell>
        </row>
        <row r="259">
          <cell r="T259" t="str">
            <v>TCUV - 300</v>
          </cell>
        </row>
        <row r="259">
          <cell r="W259">
            <v>44236.9245438496</v>
          </cell>
        </row>
        <row r="260">
          <cell r="B260" t="str">
            <v>ZFI68KQE X 2</v>
          </cell>
        </row>
        <row r="260">
          <cell r="D260">
            <v>36</v>
          </cell>
        </row>
        <row r="260">
          <cell r="T260" t="str">
            <v>TCUV - 350</v>
          </cell>
        </row>
        <row r="260">
          <cell r="W260">
            <v>49941.1979446834</v>
          </cell>
        </row>
        <row r="261">
          <cell r="B261" t="str">
            <v>ZFI81KQE X 2</v>
          </cell>
        </row>
        <row r="261">
          <cell r="D261">
            <v>40</v>
          </cell>
        </row>
        <row r="261">
          <cell r="T261" t="str">
            <v>TCUV - 400</v>
          </cell>
        </row>
        <row r="261">
          <cell r="W261">
            <v>55161.7577735197</v>
          </cell>
        </row>
        <row r="262">
          <cell r="B262" t="str">
            <v>ZFI96KQE X 2</v>
          </cell>
        </row>
        <row r="262">
          <cell r="D262">
            <v>50</v>
          </cell>
        </row>
        <row r="262">
          <cell r="T262" t="str">
            <v>TCUV - 500</v>
          </cell>
        </row>
        <row r="262">
          <cell r="W262">
            <v>66707.2840609815</v>
          </cell>
        </row>
        <row r="263">
          <cell r="B263" t="str">
            <v>ZFI122KQE X 2</v>
          </cell>
        </row>
        <row r="263">
          <cell r="D263">
            <v>60</v>
          </cell>
        </row>
        <row r="263">
          <cell r="T263" t="str">
            <v>TCUV- 600</v>
          </cell>
        </row>
        <row r="263">
          <cell r="W263">
            <v>80265.6865781881</v>
          </cell>
        </row>
        <row r="264">
          <cell r="B264" t="str">
            <v>ZFI36KQE X 3</v>
          </cell>
        </row>
        <row r="264">
          <cell r="D264">
            <v>24</v>
          </cell>
        </row>
        <row r="264">
          <cell r="T264" t="str">
            <v>TCUV - 250</v>
          </cell>
        </row>
        <row r="264">
          <cell r="W264">
            <v>48487.4894969987</v>
          </cell>
        </row>
        <row r="265">
          <cell r="B265" t="str">
            <v>ZFI39KQE X 3</v>
          </cell>
        </row>
        <row r="265">
          <cell r="D265">
            <v>30</v>
          </cell>
        </row>
        <row r="265">
          <cell r="T265" t="str">
            <v>TCUV - 300</v>
          </cell>
        </row>
        <row r="265">
          <cell r="W265">
            <v>49303.8287229709</v>
          </cell>
        </row>
        <row r="266">
          <cell r="B266" t="str">
            <v>ZFI50KQE X 3</v>
          </cell>
        </row>
        <row r="266">
          <cell r="D266">
            <v>36</v>
          </cell>
        </row>
        <row r="266">
          <cell r="T266" t="str">
            <v>TCUV - 400</v>
          </cell>
        </row>
        <row r="266">
          <cell r="W266">
            <v>55795.4729842038</v>
          </cell>
        </row>
        <row r="267">
          <cell r="B267" t="str">
            <v>ZFI59KQE X 3</v>
          </cell>
        </row>
        <row r="267">
          <cell r="D267">
            <v>45</v>
          </cell>
        </row>
        <row r="267">
          <cell r="T267" t="str">
            <v>TCUV - 500</v>
          </cell>
        </row>
        <row r="267">
          <cell r="W267">
            <v>61031.1897958925</v>
          </cell>
        </row>
      </sheetData>
      <sheetData sheetId="8"/>
      <sheetData sheetId="9">
        <row r="8">
          <cell r="A8" t="str">
            <v>ITEM CODE</v>
          </cell>
          <cell r="B8" t="str">
            <v>MODEL</v>
          </cell>
        </row>
        <row r="8">
          <cell r="E8" t="str">
            <v>Equalvelant comp</v>
          </cell>
          <cell r="F8" t="str">
            <v>RELAY BOX</v>
          </cell>
        </row>
        <row r="8">
          <cell r="H8" t="str">
            <v>capillary tube</v>
          </cell>
          <cell r="I8" t="str">
            <v>use for refrigerator</v>
          </cell>
        </row>
        <row r="8">
          <cell r="O8" t="str">
            <v> (RM) </v>
          </cell>
        </row>
        <row r="8">
          <cell r="T8" t="str">
            <v>CU QC MODEL</v>
          </cell>
        </row>
        <row r="8">
          <cell r="W8" t="str">
            <v>Cond QC (RM)</v>
          </cell>
        </row>
        <row r="8">
          <cell r="AC8" t="str">
            <v>WCU COND</v>
          </cell>
        </row>
        <row r="8">
          <cell r="AF8" t="str">
            <v>WCU COND RM</v>
          </cell>
          <cell r="AG8" t="str">
            <v>C/W Condenser sets BCU,TCU</v>
          </cell>
        </row>
        <row r="8">
          <cell r="AJ8" t="str">
            <v>BCU Cond for coldroom (RM)-1</v>
          </cell>
          <cell r="AK8" t="str">
            <v>BCU Cond for showcase(RM)-2</v>
          </cell>
          <cell r="AL8" t="str">
            <v>BCU Cond (RM)-3</v>
          </cell>
        </row>
        <row r="9">
          <cell r="A9" t="str">
            <v>SMA019</v>
          </cell>
          <cell r="B9" t="str">
            <v>SC18CL</v>
          </cell>
        </row>
        <row r="9">
          <cell r="D9">
            <v>0.625</v>
          </cell>
        </row>
        <row r="9">
          <cell r="F9" t="str">
            <v>c/w relay box</v>
          </cell>
        </row>
        <row r="9">
          <cell r="H9" t="str">
            <v>0.055*63"</v>
          </cell>
          <cell r="I9" t="str">
            <v>6d s/s</v>
          </cell>
        </row>
        <row r="9">
          <cell r="O9">
            <v>762.222222222222</v>
          </cell>
        </row>
        <row r="9">
          <cell r="T9" t="str">
            <v>CS100</v>
          </cell>
        </row>
        <row r="9">
          <cell r="W9">
            <v>1452.96499358761</v>
          </cell>
        </row>
        <row r="10">
          <cell r="A10" t="str">
            <v>SMA020</v>
          </cell>
          <cell r="B10" t="str">
            <v>SC21CL </v>
          </cell>
        </row>
        <row r="10">
          <cell r="D10">
            <v>0.875</v>
          </cell>
        </row>
        <row r="10">
          <cell r="F10" t="str">
            <v>c/w relay box</v>
          </cell>
        </row>
        <row r="10">
          <cell r="H10" t="str">
            <v>0.55*5ft</v>
          </cell>
          <cell r="I10" t="str">
            <v>2glass door frezzer,4d s/s frezzer, 6d s/s</v>
          </cell>
        </row>
        <row r="10">
          <cell r="O10">
            <v>852.444444444444</v>
          </cell>
        </row>
        <row r="10">
          <cell r="T10" t="str">
            <v>CS125 Axial fan</v>
          </cell>
        </row>
        <row r="10">
          <cell r="W10">
            <v>1641.23181291388</v>
          </cell>
        </row>
        <row r="12">
          <cell r="A12" t="str">
            <v>SMA025.04</v>
          </cell>
          <cell r="B12" t="str">
            <v>EEI76C13DJH DC MOTOR (3/8hp)</v>
          </cell>
        </row>
        <row r="12">
          <cell r="D12" t="str">
            <v>3/8 (0.77amp)</v>
          </cell>
        </row>
        <row r="12">
          <cell r="I12" t="str">
            <v>2door chiller showcase</v>
          </cell>
        </row>
        <row r="12">
          <cell r="O12">
            <v>357.933333333333</v>
          </cell>
        </row>
        <row r="12">
          <cell r="T12" t="str">
            <v>CS050 (15 u)</v>
          </cell>
        </row>
        <row r="12">
          <cell r="W12">
            <v>988.067544147672</v>
          </cell>
        </row>
        <row r="13">
          <cell r="A13" t="str">
            <v>SMA026.01</v>
          </cell>
          <cell r="B13" t="str">
            <v>LX95LHBM 1/3HP LG COMP</v>
          </cell>
        </row>
        <row r="13">
          <cell r="D13" t="str">
            <v>1/3HP C/W RUN CAP</v>
          </cell>
          <cell r="E13" t="str">
            <v>QA110/AE4440</v>
          </cell>
        </row>
        <row r="13">
          <cell r="I13" t="str">
            <v>counter frezzer 6ft</v>
          </cell>
        </row>
        <row r="13">
          <cell r="O13">
            <v>272.168582375479</v>
          </cell>
        </row>
        <row r="13">
          <cell r="T13" t="str">
            <v>CS033 (10 u)</v>
          </cell>
        </row>
        <row r="13">
          <cell r="W13">
            <v>857.106621290197</v>
          </cell>
        </row>
        <row r="14">
          <cell r="A14" t="str">
            <v>SMA026.08</v>
          </cell>
          <cell r="B14" t="str">
            <v>NF21K5131FU 3/8HP R134 LT</v>
          </cell>
        </row>
        <row r="14">
          <cell r="D14" t="str">
            <v>3/8HP C/W RUN CAP</v>
          </cell>
          <cell r="E14" t="str">
            <v>2PCS</v>
          </cell>
        </row>
        <row r="14">
          <cell r="O14">
            <v>333.022222222222</v>
          </cell>
        </row>
        <row r="15">
          <cell r="A15" t="str">
            <v>SMA026.10</v>
          </cell>
          <cell r="B15" t="str">
            <v>NF26K5131FZ 3/8HP R134</v>
          </cell>
        </row>
        <row r="15">
          <cell r="D15" t="str">
            <v>3/8 MED TEMP</v>
          </cell>
          <cell r="E15" t="str">
            <v>3PCS</v>
          </cell>
        </row>
        <row r="15">
          <cell r="O15">
            <v>338.266666666667</v>
          </cell>
        </row>
        <row r="16">
          <cell r="A16" t="str">
            <v>SMA026.12</v>
          </cell>
          <cell r="B16" t="str">
            <v>ENV4A5G-L2J 1/2hp inverter</v>
          </cell>
        </row>
        <row r="16">
          <cell r="D16" t="str">
            <v>15.3cc variable speed R600</v>
          </cell>
          <cell r="E16" t="str">
            <v>1PC</v>
          </cell>
        </row>
        <row r="16">
          <cell r="O16">
            <v>386.623529411765</v>
          </cell>
        </row>
        <row r="17">
          <cell r="A17" t="str">
            <v>SMA026.13</v>
          </cell>
          <cell r="B17" t="str">
            <v>NC1MV90ASR</v>
          </cell>
        </row>
        <row r="17">
          <cell r="D17" t="str">
            <v>90cc variable speed R134</v>
          </cell>
          <cell r="E17" t="str">
            <v>1PC</v>
          </cell>
        </row>
        <row r="17">
          <cell r="O17">
            <v>378.988235294118</v>
          </cell>
        </row>
        <row r="18">
          <cell r="A18" t="str">
            <v>SMA026.14</v>
          </cell>
          <cell r="B18" t="str">
            <v>SE30</v>
          </cell>
        </row>
        <row r="18">
          <cell r="O18">
            <v>149.138888888889</v>
          </cell>
        </row>
        <row r="19">
          <cell r="A19" t="str">
            <v>SMA026.15</v>
          </cell>
          <cell r="B19" t="str">
            <v>SE40</v>
          </cell>
        </row>
        <row r="19">
          <cell r="O19">
            <v>155.694444444444</v>
          </cell>
        </row>
        <row r="20">
          <cell r="A20" t="str">
            <v>SMA030.01</v>
          </cell>
          <cell r="B20" t="str">
            <v>L65CI</v>
          </cell>
        </row>
        <row r="20">
          <cell r="D20" t="str">
            <v>1/6hp</v>
          </cell>
          <cell r="E20" t="str">
            <v>QB66</v>
          </cell>
        </row>
        <row r="20">
          <cell r="H20" t="str">
            <v>0.028*4ft</v>
          </cell>
        </row>
        <row r="20">
          <cell r="O20">
            <v>157.690909090909</v>
          </cell>
        </row>
        <row r="21">
          <cell r="A21" t="str">
            <v>SMA030.02</v>
          </cell>
          <cell r="B21" t="str">
            <v>L72CZ1</v>
          </cell>
        </row>
        <row r="21">
          <cell r="D21" t="str">
            <v>1/5hp c/w run cap 3uf</v>
          </cell>
          <cell r="E21" t="str">
            <v>QB73</v>
          </cell>
        </row>
        <row r="21">
          <cell r="H21" t="str">
            <v>0.036*4ft</v>
          </cell>
        </row>
        <row r="21">
          <cell r="O21">
            <v>177.131111111111</v>
          </cell>
        </row>
        <row r="21">
          <cell r="T21" t="str">
            <v>CS025</v>
          </cell>
        </row>
        <row r="21">
          <cell r="W21">
            <v>503.50571973887</v>
          </cell>
        </row>
        <row r="22">
          <cell r="A22" t="str">
            <v>SMA030.021</v>
          </cell>
          <cell r="B22" t="str">
            <v>L76CZ1</v>
          </cell>
        </row>
        <row r="22">
          <cell r="D22" t="str">
            <v>1/4hpc/w run cap 3uf</v>
          </cell>
          <cell r="E22" t="str">
            <v>QB86</v>
          </cell>
        </row>
        <row r="22">
          <cell r="O22">
            <v>173.543434343434</v>
          </cell>
        </row>
        <row r="22">
          <cell r="T22" t="str">
            <v>CS030</v>
          </cell>
        </row>
        <row r="22">
          <cell r="W22">
            <v>597.590766696357</v>
          </cell>
        </row>
        <row r="23">
          <cell r="A23" t="str">
            <v>SMA030.03</v>
          </cell>
          <cell r="B23" t="str">
            <v>K230CZ1</v>
          </cell>
        </row>
        <row r="23">
          <cell r="D23" t="str">
            <v>1/4hp 230W c/w Start cap</v>
          </cell>
          <cell r="E23" t="str">
            <v>QB91</v>
          </cell>
          <cell r="F23" t="str">
            <v>50uf</v>
          </cell>
        </row>
        <row r="23">
          <cell r="H23" t="str">
            <v>0.042*54"</v>
          </cell>
          <cell r="I23" t="str">
            <v>1.2m counter chiller</v>
          </cell>
        </row>
        <row r="23">
          <cell r="O23">
            <v>196.792735042735</v>
          </cell>
        </row>
        <row r="23">
          <cell r="T23" t="str">
            <v>CS030</v>
          </cell>
        </row>
        <row r="23">
          <cell r="W23">
            <v>608.516692622283</v>
          </cell>
        </row>
        <row r="24">
          <cell r="A24" t="str">
            <v>SMA030.05</v>
          </cell>
          <cell r="B24" t="str">
            <v>KK270CZ1</v>
          </cell>
        </row>
        <row r="24">
          <cell r="D24" t="str">
            <v>1/3hp 270W c/w Start&amp;Run cap</v>
          </cell>
          <cell r="E24" t="str">
            <v>QB110,QA110</v>
          </cell>
          <cell r="F24" t="str">
            <v>5uf</v>
          </cell>
        </row>
        <row r="24">
          <cell r="H24" t="str">
            <v>0.042*54"</v>
          </cell>
          <cell r="I24" t="str">
            <v>mini 2door,1.5m counter chiller,1 door display chiller</v>
          </cell>
        </row>
        <row r="24">
          <cell r="O24">
            <v>202.970085470085</v>
          </cell>
        </row>
        <row r="24">
          <cell r="T24" t="str">
            <v>CS033 (10 u)</v>
          </cell>
        </row>
        <row r="24">
          <cell r="W24">
            <v>700.627268374062</v>
          </cell>
        </row>
        <row r="25">
          <cell r="A25" t="str">
            <v>SMA030.06</v>
          </cell>
          <cell r="B25" t="str">
            <v>K325CZ1</v>
          </cell>
        </row>
        <row r="25">
          <cell r="D25" t="str">
            <v>3/8hp 325W c/w Start&amp;Run cap</v>
          </cell>
          <cell r="E25" t="str">
            <v>QA125</v>
          </cell>
          <cell r="F25" t="str">
            <v>50uf,5uf</v>
          </cell>
        </row>
        <row r="25">
          <cell r="H25" t="str">
            <v>0.042*54"</v>
          </cell>
          <cell r="I25" t="str">
            <v>1.8m counter chiller,2door piping</v>
          </cell>
        </row>
        <row r="25">
          <cell r="O25">
            <v>232.09188034188</v>
          </cell>
        </row>
        <row r="25">
          <cell r="T25" t="str">
            <v>CS050 (15 u)</v>
          </cell>
        </row>
        <row r="25">
          <cell r="W25">
            <v>734.18811493491</v>
          </cell>
        </row>
        <row r="26">
          <cell r="A26" t="str">
            <v>SMA030.07</v>
          </cell>
          <cell r="B26" t="str">
            <v>K375CZ1 1/2hp  </v>
          </cell>
        </row>
        <row r="26">
          <cell r="D26" t="str">
            <v>1/2hp c/w Start&amp;Run cap</v>
          </cell>
          <cell r="E26" t="str">
            <v>AE2415Y,QA125</v>
          </cell>
          <cell r="F26" t="str">
            <v>50uf,5uf</v>
          </cell>
        </row>
        <row r="26">
          <cell r="H26" t="str">
            <v>0.049*54" </v>
          </cell>
          <cell r="I26" t="str">
            <v>2door chiller showcase,2.1m c.chiller,4d upright</v>
          </cell>
        </row>
        <row r="26">
          <cell r="O26">
            <v>235.621794871795</v>
          </cell>
        </row>
        <row r="26">
          <cell r="T26" t="str">
            <v>CS050 (15 u)</v>
          </cell>
        </row>
        <row r="26">
          <cell r="W26">
            <v>765.961724041851</v>
          </cell>
        </row>
        <row r="27">
          <cell r="A27" t="str">
            <v>SMA030.08</v>
          </cell>
          <cell r="B27" t="str">
            <v>K400CZ1 1/2hp(B) </v>
          </cell>
        </row>
        <row r="27">
          <cell r="D27" t="str">
            <v>1/2hp(B) C/W Start&amp;Run cap</v>
          </cell>
          <cell r="E27" t="str">
            <v>AE7440</v>
          </cell>
          <cell r="F27" t="str">
            <v>50uf,6uf</v>
          </cell>
        </row>
        <row r="27">
          <cell r="H27" t="str">
            <v>0.049*54",0.042*54" piping</v>
          </cell>
          <cell r="I27" t="str">
            <v>3door chiller showcase,4d s/s upright</v>
          </cell>
        </row>
        <row r="27">
          <cell r="O27">
            <v>257.683760683761</v>
          </cell>
        </row>
        <row r="27">
          <cell r="T27" t="str">
            <v>CS060 (16 u)</v>
          </cell>
        </row>
        <row r="27">
          <cell r="W27">
            <v>806.741212043564</v>
          </cell>
        </row>
        <row r="28">
          <cell r="A28" t="str">
            <v>SMA030.09</v>
          </cell>
          <cell r="B28" t="str">
            <v>NE2150CK 1/3hp </v>
          </cell>
        </row>
        <row r="28">
          <cell r="D28" t="str">
            <v>1/3hp 600W c/w start&amp;run cap</v>
          </cell>
          <cell r="E28" t="str">
            <v>SC12CL</v>
          </cell>
        </row>
        <row r="28">
          <cell r="H28" t="str">
            <v>0.042*54"</v>
          </cell>
          <cell r="I28" t="str">
            <v>counter frezzer 6ft</v>
          </cell>
        </row>
        <row r="28">
          <cell r="O28">
            <v>407.263888888889</v>
          </cell>
        </row>
        <row r="28">
          <cell r="T28" t="str">
            <v>CS050 (15 u)</v>
          </cell>
        </row>
        <row r="28">
          <cell r="W28">
            <v>923.968778715573</v>
          </cell>
        </row>
        <row r="29">
          <cell r="A29" t="str">
            <v>SMA030.10</v>
          </cell>
          <cell r="B29" t="str">
            <v>NE2170CK 1/2hp </v>
          </cell>
        </row>
        <row r="29">
          <cell r="D29" t="str">
            <v>1/2hp 700W c/w start&amp;run cap</v>
          </cell>
          <cell r="E29" t="str">
            <v>SC15CL</v>
          </cell>
        </row>
        <row r="29">
          <cell r="H29" t="str">
            <v>0.049*54"</v>
          </cell>
          <cell r="I29" t="str">
            <v>4d s/s upright</v>
          </cell>
        </row>
        <row r="29">
          <cell r="O29">
            <v>421.26</v>
          </cell>
        </row>
        <row r="29">
          <cell r="T29" t="str">
            <v>CS060 (16 u)</v>
          </cell>
        </row>
        <row r="29">
          <cell r="W29">
            <v>931.557790526808</v>
          </cell>
        </row>
        <row r="30">
          <cell r="A30" t="str">
            <v>SMA030.11</v>
          </cell>
          <cell r="B30" t="str">
            <v>NE2178CK 5/8hp </v>
          </cell>
        </row>
        <row r="30">
          <cell r="D30" t="str">
            <v>5/8HP 850W c/w start&amp;run cap</v>
          </cell>
          <cell r="E30" t="str">
            <v>SC18CL</v>
          </cell>
        </row>
        <row r="30">
          <cell r="H30" t="str">
            <v>0.055*54"</v>
          </cell>
          <cell r="I30" t="str">
            <v>2d s/s frezzer,4d s/s upright</v>
          </cell>
        </row>
        <row r="30">
          <cell r="O30">
            <v>436.862222222222</v>
          </cell>
        </row>
        <row r="30">
          <cell r="T30" t="str">
            <v>CS075</v>
          </cell>
        </row>
        <row r="30">
          <cell r="W30">
            <v>1016.66997995926</v>
          </cell>
        </row>
        <row r="31">
          <cell r="A31" t="str">
            <v>SMA030.12</v>
          </cell>
          <cell r="B31" t="str">
            <v>NE2180CK 3/4hp</v>
          </cell>
        </row>
        <row r="31">
          <cell r="D31" t="str">
            <v>3/4HP 910W c/w start&amp;run cap</v>
          </cell>
          <cell r="E31" t="str">
            <v>SC18CL</v>
          </cell>
        </row>
        <row r="31">
          <cell r="H31" t="str">
            <v>0.055*54"</v>
          </cell>
          <cell r="I31" t="str">
            <v>4d s/s frezzer,6d s/s upright</v>
          </cell>
        </row>
        <row r="31">
          <cell r="O31">
            <v>455.064814814815</v>
          </cell>
        </row>
        <row r="31">
          <cell r="T31" t="str">
            <v>CS100</v>
          </cell>
        </row>
        <row r="31">
          <cell r="W31">
            <v>1085.85388247649</v>
          </cell>
        </row>
        <row r="32">
          <cell r="A32" t="str">
            <v>SMA030.14</v>
          </cell>
          <cell r="B32" t="str">
            <v>NCT2195CK 1hp</v>
          </cell>
        </row>
        <row r="32">
          <cell r="D32" t="str">
            <v>1HP 1100W c/w start&amp;run cap</v>
          </cell>
          <cell r="E32" t="str">
            <v>WJ2450Z</v>
          </cell>
        </row>
        <row r="32">
          <cell r="H32" t="str">
            <v>0.049*54"*2</v>
          </cell>
          <cell r="I32" t="str">
            <v>2d frezzer glass,6d s/s frezzer</v>
          </cell>
        </row>
        <row r="32">
          <cell r="O32">
            <v>866.382222222222</v>
          </cell>
        </row>
        <row r="32">
          <cell r="T32" t="str">
            <v>CS145 Axial fan</v>
          </cell>
        </row>
        <row r="32">
          <cell r="W32">
            <v>1666.8793998948</v>
          </cell>
        </row>
        <row r="33">
          <cell r="A33" t="str">
            <v>SMA030.15</v>
          </cell>
          <cell r="B33" t="str">
            <v>NCT2212CK 1 1/2hp</v>
          </cell>
        </row>
        <row r="33">
          <cell r="D33" t="str">
            <v>1 1/2HP1400W  c/w start&amp;run cap</v>
          </cell>
          <cell r="E33" t="str">
            <v>AW2464Z</v>
          </cell>
        </row>
        <row r="33">
          <cell r="H33" t="str">
            <v>0.049*54"*2</v>
          </cell>
          <cell r="I33" t="str">
            <v>3d frezzer glass</v>
          </cell>
        </row>
        <row r="33">
          <cell r="O33">
            <v>961.671497584541</v>
          </cell>
        </row>
        <row r="33">
          <cell r="T33" t="str">
            <v>CS170 Axial fan</v>
          </cell>
        </row>
        <row r="33">
          <cell r="W33">
            <v>1782.09665177872</v>
          </cell>
        </row>
        <row r="34">
          <cell r="A34" t="str">
            <v>SMA030.16</v>
          </cell>
          <cell r="B34" t="str">
            <v>LZ58CU</v>
          </cell>
        </row>
        <row r="34">
          <cell r="D34" t="str">
            <v>1/3hp 275W c/w run cap</v>
          </cell>
          <cell r="E34" t="str">
            <v>QB110</v>
          </cell>
          <cell r="F34" t="str">
            <v>3uf</v>
          </cell>
        </row>
        <row r="34">
          <cell r="H34" t="str">
            <v>0.036*76"</v>
          </cell>
        </row>
        <row r="34">
          <cell r="O34">
            <v>189.674074074074</v>
          </cell>
        </row>
        <row r="34">
          <cell r="T34" t="str">
            <v>CS050 (15 u)</v>
          </cell>
        </row>
        <row r="34">
          <cell r="W34">
            <v>697.437914518042</v>
          </cell>
        </row>
        <row r="35">
          <cell r="A35" t="str">
            <v>SMA030.17</v>
          </cell>
          <cell r="B35" t="str">
            <v>LZ68CU1</v>
          </cell>
        </row>
        <row r="35">
          <cell r="D35" t="str">
            <v>3/8hp 325W c/w run cap</v>
          </cell>
          <cell r="E35" t="str">
            <v>QA125</v>
          </cell>
          <cell r="F35" t="str">
            <v>4uf</v>
          </cell>
        </row>
        <row r="35">
          <cell r="H35" t="str">
            <v>0.036*59"</v>
          </cell>
          <cell r="I35" t="str">
            <v>5ft counter chiller</v>
          </cell>
        </row>
        <row r="35">
          <cell r="O35">
            <v>194.772839506173</v>
          </cell>
        </row>
        <row r="35">
          <cell r="T35" t="str">
            <v>CS050 (15 u)</v>
          </cell>
        </row>
        <row r="35">
          <cell r="W35">
            <v>710.603699350494</v>
          </cell>
        </row>
        <row r="36">
          <cell r="A36" t="str">
            <v>SMA030.18</v>
          </cell>
          <cell r="B36" t="str">
            <v>LZ76CU</v>
          </cell>
        </row>
        <row r="36">
          <cell r="D36" t="str">
            <v>1/2hp 380W c/w run cap</v>
          </cell>
          <cell r="E36" t="str">
            <v>AE2415Y</v>
          </cell>
          <cell r="F36" t="str">
            <v>4uf</v>
          </cell>
        </row>
        <row r="36">
          <cell r="H36" t="str">
            <v>0.042*54"</v>
          </cell>
        </row>
        <row r="36">
          <cell r="O36">
            <v>234.033333333333</v>
          </cell>
        </row>
        <row r="36">
          <cell r="T36" t="str">
            <v>CS060 (16 u)</v>
          </cell>
        </row>
        <row r="36">
          <cell r="W36">
            <v>761.216520685539</v>
          </cell>
        </row>
        <row r="37">
          <cell r="A37" t="str">
            <v>SMA030.19</v>
          </cell>
          <cell r="B37" t="str">
            <v>LU83CU</v>
          </cell>
        </row>
        <row r="37">
          <cell r="D37" t="str">
            <v>1/2hp 400W c/w start&amp;run cap</v>
          </cell>
          <cell r="E37" t="str">
            <v>AE2415Y</v>
          </cell>
        </row>
        <row r="37">
          <cell r="H37" t="str">
            <v>0.049*54"</v>
          </cell>
          <cell r="I37" t="str">
            <v>2door chiller showcase,4d s/s</v>
          </cell>
        </row>
        <row r="37">
          <cell r="O37">
            <v>225.365432098765</v>
          </cell>
        </row>
        <row r="37">
          <cell r="T37" t="str">
            <v>CS060 (16 u)</v>
          </cell>
        </row>
        <row r="37">
          <cell r="W37">
            <v>755.025162660846</v>
          </cell>
        </row>
        <row r="38">
          <cell r="A38" t="str">
            <v>SMA030.20</v>
          </cell>
          <cell r="B38" t="str">
            <v>KK480CU1</v>
          </cell>
        </row>
        <row r="38">
          <cell r="D38" t="str">
            <v>5/8hp 480W c/w run&amp;start cap</v>
          </cell>
          <cell r="E38" t="str">
            <v>AE7440</v>
          </cell>
        </row>
        <row r="38">
          <cell r="H38" t="str">
            <v>0.049*54"</v>
          </cell>
          <cell r="I38" t="str">
            <v>3door chiller showcase,4d s/s</v>
          </cell>
        </row>
        <row r="38">
          <cell r="O38">
            <v>264.116049382716</v>
          </cell>
        </row>
        <row r="38">
          <cell r="T38" t="str">
            <v>CS075</v>
          </cell>
        </row>
        <row r="38">
          <cell r="W38">
            <v>858.608251564197</v>
          </cell>
        </row>
        <row r="39">
          <cell r="A39" t="str">
            <v>SMA030.21</v>
          </cell>
          <cell r="B39" t="str">
            <v>KK550CU</v>
          </cell>
        </row>
        <row r="39">
          <cell r="D39" t="str">
            <v>3/4hp 550W c/w run&amp;start cap</v>
          </cell>
          <cell r="E39" t="str">
            <v>WJ9460</v>
          </cell>
        </row>
        <row r="39">
          <cell r="H39" t="str">
            <v>0.049*54"</v>
          </cell>
        </row>
        <row r="39">
          <cell r="O39">
            <v>383.427160493827</v>
          </cell>
        </row>
        <row r="39">
          <cell r="T39" t="str">
            <v>CS075</v>
          </cell>
        </row>
        <row r="39">
          <cell r="W39">
            <v>943.830473786419</v>
          </cell>
        </row>
        <row r="40">
          <cell r="A40" t="str">
            <v>SMA030.22</v>
          </cell>
          <cell r="B40" t="str">
            <v>KK650CU</v>
          </cell>
        </row>
        <row r="40">
          <cell r="D40" t="str">
            <v>1/2hp 650W c/w run&amp;start cap</v>
          </cell>
          <cell r="E40" t="str">
            <v>SC15CL</v>
          </cell>
        </row>
        <row r="40">
          <cell r="H40" t="str">
            <v>0.049*54"</v>
          </cell>
        </row>
        <row r="40">
          <cell r="O40">
            <v>414.01975308642</v>
          </cell>
        </row>
        <row r="40">
          <cell r="T40" t="str">
            <v>CS075</v>
          </cell>
        </row>
        <row r="40">
          <cell r="W40">
            <v>965.682325638272</v>
          </cell>
        </row>
        <row r="41">
          <cell r="A41" t="str">
            <v>SMA030.23</v>
          </cell>
          <cell r="B41" t="str">
            <v>NE2168CU</v>
          </cell>
        </row>
        <row r="41">
          <cell r="D41" t="str">
            <v>5/8hp 750W c/w run&amp;start cap</v>
          </cell>
          <cell r="E41" t="str">
            <v>SC15CL</v>
          </cell>
        </row>
        <row r="41">
          <cell r="H41" t="str">
            <v>0.049*54"</v>
          </cell>
        </row>
        <row r="41">
          <cell r="O41">
            <v>430.335802469136</v>
          </cell>
        </row>
        <row r="41">
          <cell r="T41" t="str">
            <v>CS075</v>
          </cell>
        </row>
        <row r="41">
          <cell r="W41">
            <v>977.336646625926</v>
          </cell>
        </row>
        <row r="42">
          <cell r="A42" t="str">
            <v>SMA030.24</v>
          </cell>
          <cell r="B42" t="str">
            <v>NE2178CU</v>
          </cell>
        </row>
        <row r="42">
          <cell r="D42" t="str">
            <v>3/4hp 810W c/w run&amp;start cap</v>
          </cell>
          <cell r="E42" t="str">
            <v>SC18CL</v>
          </cell>
        </row>
        <row r="42">
          <cell r="H42" t="str">
            <v>0.049*54"</v>
          </cell>
        </row>
        <row r="42">
          <cell r="O42">
            <v>492.540740740741</v>
          </cell>
        </row>
        <row r="42">
          <cell r="T42" t="str">
            <v>CS100</v>
          </cell>
        </row>
        <row r="42">
          <cell r="W42">
            <v>1090.95264790859</v>
          </cell>
        </row>
        <row r="43">
          <cell r="A43" t="str">
            <v>SMA030.25</v>
          </cell>
          <cell r="B43" t="str">
            <v>NV2180CU</v>
          </cell>
        </row>
        <row r="43">
          <cell r="D43" t="str">
            <v>1hp 900W c/w run&amp;start cap</v>
          </cell>
          <cell r="E43" t="str">
            <v>SC21CL</v>
          </cell>
        </row>
        <row r="43">
          <cell r="H43" t="str">
            <v>0.049*54"*2</v>
          </cell>
          <cell r="I43" t="str">
            <v>2d frezzer,4d s/s frezzer</v>
          </cell>
        </row>
        <row r="43">
          <cell r="O43">
            <v>712.195555555555</v>
          </cell>
        </row>
        <row r="43">
          <cell r="T43" t="str">
            <v>CS125 Axial fan</v>
          </cell>
        </row>
        <row r="43">
          <cell r="W43">
            <v>1408.14539316079</v>
          </cell>
        </row>
        <row r="44">
          <cell r="A44" t="str">
            <v>SMA030.26</v>
          </cell>
          <cell r="B44" t="str">
            <v>NV2195CU</v>
          </cell>
        </row>
        <row r="44">
          <cell r="D44" t="str">
            <v>1 1/2hp 1020W c/w run&amp;start cap</v>
          </cell>
          <cell r="E44" t="str">
            <v>WJ2450Z</v>
          </cell>
        </row>
        <row r="44">
          <cell r="H44" t="str">
            <v>0.049*54"*2</v>
          </cell>
          <cell r="I44" t="str">
            <v>3d frezzer,6door frezzer,2 door 40ice</v>
          </cell>
        </row>
        <row r="44">
          <cell r="O44">
            <v>953.903073286052</v>
          </cell>
        </row>
        <row r="44">
          <cell r="T44" t="str">
            <v>CS170 Axial fan</v>
          </cell>
        </row>
        <row r="44">
          <cell r="W44">
            <v>1791.56578758119</v>
          </cell>
        </row>
        <row r="45">
          <cell r="A45" t="str">
            <v>SMA030.27</v>
          </cell>
          <cell r="B45" t="str">
            <v>A120CY1</v>
          </cell>
        </row>
        <row r="45">
          <cell r="D45" t="str">
            <v>1/6hp</v>
          </cell>
        </row>
        <row r="45">
          <cell r="O45">
            <v>144.222222222222</v>
          </cell>
        </row>
        <row r="45">
          <cell r="T45" t="str">
            <v>CS025</v>
          </cell>
        </row>
        <row r="46">
          <cell r="A46" t="str">
            <v>SMA030.28</v>
          </cell>
          <cell r="B46" t="str">
            <v>S100CY1</v>
          </cell>
        </row>
        <row r="46">
          <cell r="D46" t="str">
            <v>1/5hp</v>
          </cell>
        </row>
        <row r="46">
          <cell r="O46">
            <v>171.537037037037</v>
          </cell>
        </row>
        <row r="46">
          <cell r="T46" t="str">
            <v>CS025</v>
          </cell>
        </row>
        <row r="47">
          <cell r="A47" t="str">
            <v>SMA030.29</v>
          </cell>
          <cell r="B47" t="str">
            <v>H200CY1/S118CY1</v>
          </cell>
        </row>
        <row r="47">
          <cell r="D47" t="str">
            <v>1/4hp 230W c/w Run cap</v>
          </cell>
        </row>
        <row r="47">
          <cell r="O47">
            <v>177</v>
          </cell>
        </row>
        <row r="47">
          <cell r="T47" t="str">
            <v>CS030</v>
          </cell>
        </row>
        <row r="48">
          <cell r="A48" t="str">
            <v>SMA030.30</v>
          </cell>
          <cell r="B48" t="str">
            <v>L140CY1</v>
          </cell>
        </row>
        <row r="48">
          <cell r="D48" t="str">
            <v>1/4hp big 270W c/w Run cap</v>
          </cell>
        </row>
        <row r="48">
          <cell r="O48">
            <v>219.839793281654</v>
          </cell>
        </row>
        <row r="48">
          <cell r="T48" t="str">
            <v>CS033 (10 u)</v>
          </cell>
        </row>
        <row r="49">
          <cell r="A49" t="str">
            <v>SMA030.31</v>
          </cell>
          <cell r="B49" t="str">
            <v>K270CY1</v>
          </cell>
        </row>
        <row r="49">
          <cell r="D49" t="str">
            <v>1/3hp 270W c/w Run cap</v>
          </cell>
        </row>
        <row r="49">
          <cell r="O49">
            <v>232.645994832041</v>
          </cell>
        </row>
        <row r="49">
          <cell r="T49" t="str">
            <v>CS050 (15 u)</v>
          </cell>
        </row>
        <row r="50">
          <cell r="A50" t="str">
            <v>SMA030.32</v>
          </cell>
          <cell r="B50" t="str">
            <v>MPT12LA 3/8hp</v>
          </cell>
        </row>
        <row r="50">
          <cell r="D50" t="str">
            <v>3/8hp 660W c/w start&amp;run cap</v>
          </cell>
          <cell r="E50" t="str">
            <v>SC12CL</v>
          </cell>
        </row>
        <row r="50">
          <cell r="I50" t="str">
            <v>counter frezzer 6ft</v>
          </cell>
        </row>
        <row r="50">
          <cell r="O50">
            <v>450.185823754789</v>
          </cell>
        </row>
        <row r="50">
          <cell r="T50" t="str">
            <v>CS050 (15 u)</v>
          </cell>
        </row>
        <row r="50">
          <cell r="W50">
            <v>976.413223160018</v>
          </cell>
        </row>
        <row r="51">
          <cell r="A51" t="str">
            <v>SMA030.34</v>
          </cell>
          <cell r="B51" t="str">
            <v>MPT16LA 5/8hp </v>
          </cell>
        </row>
        <row r="51">
          <cell r="D51" t="str">
            <v>1/2HP big 870W c/w start&amp;run cap</v>
          </cell>
          <cell r="E51" t="str">
            <v>SC18CL</v>
          </cell>
        </row>
        <row r="51">
          <cell r="H51" t="str">
            <v>0.055*54"</v>
          </cell>
          <cell r="I51" t="str">
            <v>6d s/s</v>
          </cell>
        </row>
        <row r="51">
          <cell r="O51">
            <v>488.162835249042</v>
          </cell>
        </row>
        <row r="51">
          <cell r="T51" t="str">
            <v>CS075</v>
          </cell>
        </row>
        <row r="51">
          <cell r="W51">
            <v>1119.37368366296</v>
          </cell>
        </row>
        <row r="52">
          <cell r="A52" t="str">
            <v>SMA030.35</v>
          </cell>
          <cell r="B52" t="str">
            <v>MPT18LA 3/4HP</v>
          </cell>
        </row>
        <row r="52">
          <cell r="D52" t="str">
            <v>3/4HP 970W c/w start&amp;run cap</v>
          </cell>
          <cell r="E52" t="str">
            <v>SC18CL</v>
          </cell>
        </row>
        <row r="52">
          <cell r="H52" t="str">
            <v>0.055*54"</v>
          </cell>
          <cell r="I52" t="str">
            <v>2d frezzer,4d s/s frezzer,6d s/s</v>
          </cell>
        </row>
        <row r="52">
          <cell r="O52">
            <v>538.42962962963</v>
          </cell>
        </row>
        <row r="52">
          <cell r="T52" t="str">
            <v>CS100</v>
          </cell>
        </row>
        <row r="52">
          <cell r="W52">
            <v>1251.92795655057</v>
          </cell>
        </row>
        <row r="53">
          <cell r="A53" t="str">
            <v>SMA030.47</v>
          </cell>
          <cell r="B53" t="str">
            <v>GH16TB 1/2hp med temp</v>
          </cell>
        </row>
        <row r="53">
          <cell r="D53" t="str">
            <v>1/2hp cw Start cap</v>
          </cell>
          <cell r="E53" t="str">
            <v>AE2415Y</v>
          </cell>
        </row>
        <row r="53">
          <cell r="I53" t="str">
            <v>2door chiller showcase</v>
          </cell>
        </row>
        <row r="53">
          <cell r="O53">
            <v>306.8</v>
          </cell>
        </row>
        <row r="53">
          <cell r="T53" t="str">
            <v>CS060 (16 u)</v>
          </cell>
        </row>
        <row r="53">
          <cell r="W53">
            <v>925.414933383951</v>
          </cell>
        </row>
        <row r="54">
          <cell r="A54" t="str">
            <v>SMA030.48</v>
          </cell>
          <cell r="B54" t="str">
            <v>GPT18RA 3/4hp med temp</v>
          </cell>
        </row>
        <row r="54">
          <cell r="D54" t="str">
            <v>3/4hp cw Start&amp;Run cap</v>
          </cell>
          <cell r="E54" t="str">
            <v>AW4495Y</v>
          </cell>
        </row>
        <row r="54">
          <cell r="I54" t="str">
            <v>3door chiller showcase,6door s/s</v>
          </cell>
        </row>
        <row r="54">
          <cell r="O54">
            <v>514.399641577061</v>
          </cell>
        </row>
        <row r="54">
          <cell r="T54" t="str">
            <v>CS075</v>
          </cell>
        </row>
        <row r="54">
          <cell r="W54">
            <v>1176.18849847778</v>
          </cell>
        </row>
        <row r="55">
          <cell r="A55" t="str">
            <v>SMA030.66</v>
          </cell>
          <cell r="B55" t="str">
            <v>NPT16LA 5/8hp R290</v>
          </cell>
        </row>
        <row r="55">
          <cell r="D55" t="str">
            <v>756W</v>
          </cell>
          <cell r="E55" t="str">
            <v>NE2168CU</v>
          </cell>
        </row>
        <row r="55">
          <cell r="O55">
            <v>512.12</v>
          </cell>
        </row>
        <row r="55">
          <cell r="T55" t="str">
            <v>CS075</v>
          </cell>
        </row>
        <row r="55">
          <cell r="W55">
            <v>1076.39837502099</v>
          </cell>
        </row>
        <row r="56">
          <cell r="A56" t="str">
            <v>SMA030.67</v>
          </cell>
          <cell r="B56" t="str">
            <v>NPT18LA 3/4hp R290</v>
          </cell>
        </row>
        <row r="56">
          <cell r="O56" t="str">
            <v>~</v>
          </cell>
        </row>
        <row r="56">
          <cell r="W56">
            <v>1171.07610469872</v>
          </cell>
        </row>
        <row r="57">
          <cell r="A57" t="str">
            <v>SMA030.68</v>
          </cell>
          <cell r="B57" t="str">
            <v>NX21FB  7/8hp R290</v>
          </cell>
        </row>
        <row r="57">
          <cell r="D57" t="str">
            <v>907W</v>
          </cell>
          <cell r="E57" t="str">
            <v>NV2180CU</v>
          </cell>
        </row>
        <row r="57">
          <cell r="I57" t="str">
            <v>4d s/s frezzer</v>
          </cell>
        </row>
        <row r="57">
          <cell r="O57">
            <v>808.664197530864</v>
          </cell>
        </row>
        <row r="57">
          <cell r="T57" t="str">
            <v>CS075</v>
          </cell>
        </row>
        <row r="57">
          <cell r="W57">
            <v>1334.79263508191</v>
          </cell>
        </row>
        <row r="58">
          <cell r="A58" t="str">
            <v>SMA030.69</v>
          </cell>
          <cell r="B58" t="str">
            <v>NX23FB 1hp R290</v>
          </cell>
        </row>
        <row r="58">
          <cell r="D58" t="str">
            <v>1003W</v>
          </cell>
          <cell r="E58" t="str">
            <v>NV2195CU</v>
          </cell>
        </row>
        <row r="58">
          <cell r="I58" t="str">
            <v>2door frezzer</v>
          </cell>
        </row>
        <row r="58">
          <cell r="O58">
            <v>885.145679012346</v>
          </cell>
        </row>
        <row r="58">
          <cell r="T58" t="str">
            <v>CS145 Axial fan</v>
          </cell>
        </row>
        <row r="58">
          <cell r="W58">
            <v>1611.52137520344</v>
          </cell>
        </row>
        <row r="59">
          <cell r="A59" t="str">
            <v>SMA031</v>
          </cell>
          <cell r="B59" t="str">
            <v>DDD127CV </v>
          </cell>
        </row>
        <row r="59">
          <cell r="D59" t="str">
            <v>7/8hp (2.9amp) </v>
          </cell>
          <cell r="E59" t="str">
            <v>SC21CL,WJ2446Z</v>
          </cell>
          <cell r="F59" t="str">
            <v>30uf,53-64uf,relay</v>
          </cell>
          <cell r="G59" t="str">
            <v>3100btu</v>
          </cell>
          <cell r="H59" t="str">
            <v>0.049*7ft</v>
          </cell>
          <cell r="I59" t="str">
            <v>2d frezzer,4d s/s frezzer)</v>
          </cell>
        </row>
        <row r="59">
          <cell r="O59">
            <v>736.227272727273</v>
          </cell>
        </row>
        <row r="59">
          <cell r="T59" t="str">
            <v>CS125 Axial fan</v>
          </cell>
        </row>
        <row r="59">
          <cell r="W59">
            <v>1674.92741977615</v>
          </cell>
        </row>
        <row r="60">
          <cell r="A60" t="str">
            <v>SMA032</v>
          </cell>
          <cell r="B60" t="str">
            <v>DDL211SX</v>
          </cell>
        </row>
        <row r="60">
          <cell r="D60" t="str">
            <v>1.4hp (4.8amp) </v>
          </cell>
          <cell r="E60" t="str">
            <v>AW2464Z,CAJ2464Z</v>
          </cell>
          <cell r="F60" t="str">
            <v>35uf,88-108uf,relay</v>
          </cell>
          <cell r="G60" t="str">
            <v>5100btu</v>
          </cell>
          <cell r="H60" t="str">
            <v>0.055*7ft</v>
          </cell>
          <cell r="I60" t="str">
            <v>3d frezzer, 6d frezzer</v>
          </cell>
        </row>
        <row r="60">
          <cell r="O60">
            <v>849.886363636364</v>
          </cell>
        </row>
        <row r="60">
          <cell r="T60" t="str">
            <v>CS170 Axial fan</v>
          </cell>
        </row>
        <row r="60">
          <cell r="W60">
            <v>1844.89495224368</v>
          </cell>
        </row>
        <row r="61">
          <cell r="A61" t="str">
            <v>SMA033</v>
          </cell>
          <cell r="B61" t="str">
            <v>DDH307LV / DBH307LV</v>
          </cell>
        </row>
        <row r="61">
          <cell r="D61" t="str">
            <v>2hp (6.65amp)</v>
          </cell>
          <cell r="E61" t="str">
            <v>AW2495Z,ZB21</v>
          </cell>
          <cell r="F61" t="str">
            <v>60uf,130-156uf,relay 1.5M*0.036</v>
          </cell>
          <cell r="G61" t="str">
            <v>6650btu (1.5m*0.036)0.031</v>
          </cell>
          <cell r="H61" t="str">
            <v>2*0.055*6ft </v>
          </cell>
          <cell r="I61" t="str">
            <v>3d frezzer glass</v>
          </cell>
        </row>
        <row r="61">
          <cell r="O61">
            <v>959.393939393939</v>
          </cell>
        </row>
        <row r="61">
          <cell r="T61" t="str">
            <v>CS200</v>
          </cell>
        </row>
        <row r="61">
          <cell r="W61">
            <v>2625.80095069765</v>
          </cell>
        </row>
        <row r="62">
          <cell r="A62" t="str">
            <v>SMA034</v>
          </cell>
          <cell r="B62" t="str">
            <v>DDH356LV / DBH356LV</v>
          </cell>
        </row>
        <row r="62">
          <cell r="D62" t="str">
            <v>2.5hp (8.1amp)</v>
          </cell>
          <cell r="E62" t="str">
            <v>AW2495Z</v>
          </cell>
          <cell r="F62" t="str">
            <v>60uf,130-156uf,relay 1M*0.036</v>
          </cell>
          <cell r="G62" t="str">
            <v>7630btu (1m*0.0.36)0.031</v>
          </cell>
        </row>
        <row r="62">
          <cell r="O62">
            <v>1029.79166666667</v>
          </cell>
        </row>
        <row r="62">
          <cell r="T62" t="str">
            <v>CU - 36  QC</v>
          </cell>
        </row>
        <row r="62">
          <cell r="W62">
            <v>2908.8709691165</v>
          </cell>
        </row>
        <row r="63">
          <cell r="A63" t="str">
            <v>SMA035</v>
          </cell>
          <cell r="B63" t="str">
            <v>DBH488LC-3ph</v>
          </cell>
        </row>
        <row r="63">
          <cell r="D63" t="str">
            <v>3HP-3ph (4.95amp)</v>
          </cell>
          <cell r="E63" t="str">
            <v>AW2510Z,ZB21</v>
          </cell>
          <cell r="F63" t="str">
            <v>(vertical &amp; horizontal) 1M*0.039</v>
          </cell>
          <cell r="G63" t="str">
            <v>10150btu (1.5m*0.042)0.039</v>
          </cell>
        </row>
        <row r="63">
          <cell r="O63">
            <v>1654.34659090909</v>
          </cell>
        </row>
        <row r="63">
          <cell r="T63" t="str">
            <v>CU - 50  QC</v>
          </cell>
        </row>
        <row r="63">
          <cell r="W63">
            <v>4132.80544004494</v>
          </cell>
        </row>
        <row r="64">
          <cell r="A64" t="str">
            <v>SMA035.1</v>
          </cell>
          <cell r="B64" t="str">
            <v>DSD063SV</v>
          </cell>
        </row>
        <row r="64">
          <cell r="D64" t="str">
            <v>1/2 (1.8amp)</v>
          </cell>
          <cell r="E64" t="str">
            <v>SC15CL,CAE2420Z</v>
          </cell>
          <cell r="F64" t="str">
            <v>17uf,66-77uf,relay</v>
          </cell>
        </row>
        <row r="64">
          <cell r="I64" t="str">
            <v>2door frezzer</v>
          </cell>
        </row>
        <row r="64">
          <cell r="O64">
            <v>331.283422459893</v>
          </cell>
        </row>
        <row r="65">
          <cell r="A65" t="str">
            <v>SMA035.2</v>
          </cell>
          <cell r="B65" t="str">
            <v>DSD096SV</v>
          </cell>
        </row>
        <row r="65">
          <cell r="D65" t="str">
            <v>5/8 (2.5amp)</v>
          </cell>
          <cell r="E65" t="str">
            <v>SC18CL,CAE2425Z</v>
          </cell>
          <cell r="F65" t="str">
            <v>25uf,66-77uf,relay</v>
          </cell>
          <cell r="G65" t="str">
            <v>1815btu</v>
          </cell>
        </row>
        <row r="65">
          <cell r="I65" t="str">
            <v>1 glass d frezzer</v>
          </cell>
        </row>
        <row r="65">
          <cell r="O65">
            <v>482.253787878788</v>
          </cell>
        </row>
        <row r="65">
          <cell r="T65" t="str">
            <v>CS100</v>
          </cell>
        </row>
        <row r="65">
          <cell r="W65">
            <v>1529.67473635112</v>
          </cell>
        </row>
        <row r="65">
          <cell r="AG65" t="str">
            <v>BCU - 10</v>
          </cell>
        </row>
        <row r="65">
          <cell r="AJ65">
            <v>1776.06187805401</v>
          </cell>
          <cell r="AK65" t="str">
            <v>~</v>
          </cell>
          <cell r="AL65" t="str">
            <v>~</v>
          </cell>
        </row>
        <row r="66">
          <cell r="A66" t="str">
            <v>SMA035.3</v>
          </cell>
          <cell r="B66" t="str">
            <v>DSD113SV</v>
          </cell>
        </row>
        <row r="66">
          <cell r="D66" t="str">
            <v>7/8 (2.9amp)</v>
          </cell>
          <cell r="E66" t="str">
            <v>SC18CL,CAJ2432Z</v>
          </cell>
          <cell r="F66" t="str">
            <v>25uf,66-77uf,relay</v>
          </cell>
          <cell r="G66" t="str">
            <v>2130btu</v>
          </cell>
        </row>
        <row r="66">
          <cell r="I66" t="str">
            <v>4d s/s frezzer</v>
          </cell>
        </row>
        <row r="66">
          <cell r="O66">
            <v>572.512864493996</v>
          </cell>
        </row>
        <row r="66">
          <cell r="T66" t="str">
            <v>CS125 Axial fan</v>
          </cell>
        </row>
        <row r="66">
          <cell r="W66">
            <v>1621.14632176495</v>
          </cell>
        </row>
        <row r="66">
          <cell r="AG66" t="str">
            <v>BCU - 15</v>
          </cell>
        </row>
        <row r="66">
          <cell r="AJ66">
            <v>1978.54504303717</v>
          </cell>
          <cell r="AK66" t="str">
            <v>~</v>
          </cell>
          <cell r="AL66" t="str">
            <v>~</v>
          </cell>
        </row>
        <row r="67">
          <cell r="A67" t="str">
            <v>SMA036</v>
          </cell>
          <cell r="B67" t="str">
            <v>DSD145XV</v>
          </cell>
        </row>
        <row r="67">
          <cell r="D67" t="str">
            <v>1hp (4amp)</v>
          </cell>
          <cell r="E67" t="str">
            <v>WJ2450Z,CAJ2446Z</v>
          </cell>
          <cell r="F67" t="str">
            <v>25uf,66-77uf,relay</v>
          </cell>
          <cell r="G67" t="str">
            <v>2900btu</v>
          </cell>
          <cell r="H67" t="str">
            <v>0.049*7ft</v>
          </cell>
          <cell r="I67" t="str">
            <v>2 glass d frezzer</v>
          </cell>
        </row>
        <row r="67">
          <cell r="O67">
            <v>715.079331046312</v>
          </cell>
        </row>
        <row r="67">
          <cell r="T67" t="str">
            <v>CU - 15 QC  </v>
          </cell>
        </row>
        <row r="67">
          <cell r="W67">
            <v>2563.48219645158</v>
          </cell>
        </row>
        <row r="67">
          <cell r="AG67" t="str">
            <v>BCU - 15</v>
          </cell>
        </row>
        <row r="67">
          <cell r="AJ67">
            <v>2717.65341432802</v>
          </cell>
          <cell r="AK67" t="str">
            <v>~</v>
          </cell>
          <cell r="AL67" t="str">
            <v>~</v>
          </cell>
        </row>
        <row r="68">
          <cell r="A68" t="str">
            <v>SMA037</v>
          </cell>
          <cell r="B68" t="str">
            <v>DSL193SV</v>
          </cell>
        </row>
        <row r="68">
          <cell r="D68" t="str">
            <v>1.3hp (5.2amp) DSL193</v>
          </cell>
          <cell r="E68" t="str">
            <v>AW2464Z,CAJ2464Z</v>
          </cell>
          <cell r="F68" t="str">
            <v>30uf,72-86uf,relay</v>
          </cell>
          <cell r="G68" t="str">
            <v>3900btu</v>
          </cell>
          <cell r="H68" t="str">
            <v>0.055*7ft</v>
          </cell>
          <cell r="I68" t="str">
            <v>6door frezzer,2 door 40ice</v>
          </cell>
        </row>
        <row r="68">
          <cell r="O68">
            <v>833.285123966942</v>
          </cell>
        </row>
        <row r="68">
          <cell r="T68" t="str">
            <v>CU - 22  QC</v>
          </cell>
        </row>
        <row r="68">
          <cell r="W68">
            <v>2851.00608922547</v>
          </cell>
        </row>
        <row r="68">
          <cell r="AG68" t="str">
            <v>BCU - 22</v>
          </cell>
        </row>
        <row r="68">
          <cell r="AJ68">
            <v>3102.17181259642</v>
          </cell>
          <cell r="AK68" t="str">
            <v>~</v>
          </cell>
          <cell r="AL68" t="str">
            <v>~</v>
          </cell>
        </row>
        <row r="69">
          <cell r="A69" t="str">
            <v>SMA038</v>
          </cell>
          <cell r="B69" t="str">
            <v>DSH254LV</v>
          </cell>
        </row>
        <row r="69">
          <cell r="D69" t="str">
            <v>1.5hp (6.65amp) DSH254</v>
          </cell>
          <cell r="E69" t="str">
            <v>AW2464Z,CAJ2464Z</v>
          </cell>
          <cell r="F69" t="str">
            <v>50uf,108-130uf,relay,2M*0.031</v>
          </cell>
          <cell r="G69" t="str">
            <v>5260btu</v>
          </cell>
          <cell r="H69" t="str">
            <v>2m*0.036 (0.031)</v>
          </cell>
          <cell r="I69" t="str">
            <v>3d frezzer,6door frezzer,2 door 40ice</v>
          </cell>
        </row>
        <row r="69">
          <cell r="O69">
            <v>918.973214285714</v>
          </cell>
        </row>
        <row r="69">
          <cell r="T69" t="str">
            <v>CU - 22  QC</v>
          </cell>
        </row>
        <row r="69">
          <cell r="W69">
            <v>2937.64944586883</v>
          </cell>
        </row>
        <row r="69">
          <cell r="AG69" t="str">
            <v>BCU - 22</v>
          </cell>
        </row>
        <row r="69">
          <cell r="AJ69">
            <v>3191.56575199035</v>
          </cell>
          <cell r="AK69" t="str">
            <v>~</v>
          </cell>
          <cell r="AL69" t="str">
            <v>~</v>
          </cell>
        </row>
        <row r="70">
          <cell r="A70" t="str">
            <v>SMA039</v>
          </cell>
          <cell r="B70" t="str">
            <v>DSH356LV-C8LU</v>
          </cell>
        </row>
        <row r="70">
          <cell r="D70" t="str">
            <v>2hp (9amp) DSH356 1ph</v>
          </cell>
          <cell r="E70" t="str">
            <v>AW2495Z</v>
          </cell>
          <cell r="F70" t="str">
            <v>50uf,108-130uf,relay,1M*0.031</v>
          </cell>
          <cell r="G70" t="str">
            <v>7800btu</v>
          </cell>
          <cell r="H70" t="str">
            <v>1m*0.036 (0.031)</v>
          </cell>
        </row>
        <row r="70">
          <cell r="O70">
            <v>1052.84090909091</v>
          </cell>
        </row>
        <row r="70">
          <cell r="T70" t="str">
            <v>CU - 32  QC</v>
          </cell>
        </row>
        <row r="70">
          <cell r="W70">
            <v>3063.74878770346</v>
          </cell>
        </row>
        <row r="70">
          <cell r="AG70" t="str">
            <v>BCU - 36  </v>
          </cell>
        </row>
        <row r="70">
          <cell r="AJ70">
            <v>3671.07793969372</v>
          </cell>
          <cell r="AK70">
            <v>3573.22368518105</v>
          </cell>
          <cell r="AL70">
            <v>3523.22368518105</v>
          </cell>
        </row>
        <row r="71">
          <cell r="A71" t="str">
            <v>SMA040</v>
          </cell>
          <cell r="B71" t="str">
            <v>DTH488LV-C9EU (1PH)</v>
          </cell>
        </row>
        <row r="71">
          <cell r="D71" t="str">
            <v>3hp (11.8amp) 1ph</v>
          </cell>
          <cell r="E71" t="str">
            <v>AW2510Z,ZB21</v>
          </cell>
          <cell r="F71" t="str">
            <v>60uf,130-156uf,relay,1.5M*0.039</v>
          </cell>
          <cell r="G71" t="str">
            <v>11300btu</v>
          </cell>
          <cell r="H71" t="str">
            <v>1.5m*0.042 (0.039)</v>
          </cell>
        </row>
        <row r="71">
          <cell r="O71">
            <v>1325.19296740995</v>
          </cell>
        </row>
        <row r="71">
          <cell r="T71" t="str">
            <v>CU - 40  QC</v>
          </cell>
        </row>
        <row r="71">
          <cell r="W71">
            <v>3596.99797058885</v>
          </cell>
        </row>
        <row r="71">
          <cell r="AG71" t="str">
            <v>BCU - 40  </v>
          </cell>
        </row>
        <row r="71">
          <cell r="AJ71">
            <v>4075.64143175721</v>
          </cell>
          <cell r="AK71">
            <v>3977.78717724454</v>
          </cell>
          <cell r="AL71">
            <v>3927.78717724454</v>
          </cell>
        </row>
        <row r="72">
          <cell r="A72" t="str">
            <v>SMA040.1</v>
          </cell>
          <cell r="B72" t="str">
            <v>DTH488LC3-3ph</v>
          </cell>
        </row>
        <row r="72">
          <cell r="D72" t="str">
            <v>3hp (5.1amp)</v>
          </cell>
          <cell r="E72" t="str">
            <v>AW2510Z,ZB21</v>
          </cell>
          <cell r="F72" t="str">
            <v>1.5m*0.042 (0.039)</v>
          </cell>
          <cell r="G72" t="str">
            <v>11300btu</v>
          </cell>
          <cell r="H72" t="str">
            <v>1.5m*0.042 (0.039)</v>
          </cell>
        </row>
        <row r="72">
          <cell r="O72">
            <v>1243.69318181818</v>
          </cell>
        </row>
        <row r="72">
          <cell r="T72" t="str">
            <v>CU - 40  QC</v>
          </cell>
        </row>
        <row r="72">
          <cell r="W72">
            <v>3077.63657886278</v>
          </cell>
        </row>
        <row r="72">
          <cell r="AG72" t="str">
            <v>BCU - 40  </v>
          </cell>
        </row>
        <row r="72">
          <cell r="AJ72">
            <v>3588.00148615082</v>
          </cell>
          <cell r="AK72">
            <v>3441.93812228907</v>
          </cell>
          <cell r="AL72">
            <v>3391.93812228907</v>
          </cell>
        </row>
        <row r="73">
          <cell r="A73" t="str">
            <v>SMA040.2</v>
          </cell>
          <cell r="B73" t="str">
            <v>DTE590LC3-3ph</v>
          </cell>
        </row>
        <row r="73">
          <cell r="D73" t="str">
            <v>4hp (6.2amp)</v>
          </cell>
          <cell r="E73" t="str">
            <v>ZB38</v>
          </cell>
          <cell r="F73" t="str">
            <v>0.8m*0.042 (0.039)</v>
          </cell>
          <cell r="G73" t="str">
            <v>15800btu</v>
          </cell>
          <cell r="H73" t="str">
            <v>0.8m*0.042 (0.039)</v>
          </cell>
        </row>
        <row r="73">
          <cell r="O73">
            <v>1416.33522727273</v>
          </cell>
        </row>
        <row r="73">
          <cell r="T73" t="str">
            <v>CU - 64B QC</v>
          </cell>
        </row>
        <row r="73">
          <cell r="W73">
            <v>4414.84890502538</v>
          </cell>
        </row>
        <row r="73">
          <cell r="AG73" t="str">
            <v>BCU - 50  </v>
          </cell>
        </row>
        <row r="73">
          <cell r="AJ73">
            <v>4706.93271677812</v>
          </cell>
          <cell r="AK73">
            <v>4602.84180768721</v>
          </cell>
          <cell r="AL73">
            <v>4510.86935291638</v>
          </cell>
        </row>
        <row r="74">
          <cell r="A74" t="str">
            <v>SMA040.3</v>
          </cell>
          <cell r="B74" t="str">
            <v>DTE752LC3-3ph</v>
          </cell>
        </row>
        <row r="74">
          <cell r="D74" t="str">
            <v>5hp (8amp)</v>
          </cell>
          <cell r="E74" t="str">
            <v>ZB45</v>
          </cell>
          <cell r="F74" t="str">
            <v>1.2m*0.049 (0.047)</v>
          </cell>
          <cell r="G74" t="str">
            <v>22100btu</v>
          </cell>
          <cell r="H74" t="str">
            <v>1.2m*0.049 (0.047)</v>
          </cell>
        </row>
        <row r="74">
          <cell r="O74">
            <v>1680.64459247649</v>
          </cell>
        </row>
        <row r="74">
          <cell r="T74" t="str">
            <v>CU - 72B QC</v>
          </cell>
        </row>
        <row r="74">
          <cell r="W74">
            <v>5044.01762787445</v>
          </cell>
        </row>
        <row r="74">
          <cell r="AG74" t="str">
            <v>BCU - 64  </v>
          </cell>
        </row>
        <row r="74">
          <cell r="AJ74">
            <v>5834.42311384945</v>
          </cell>
          <cell r="AK74">
            <v>5730.33220475854</v>
          </cell>
          <cell r="AL74">
            <v>5638.3597499877</v>
          </cell>
        </row>
        <row r="75">
          <cell r="A75" t="str">
            <v>SMA041</v>
          </cell>
          <cell r="B75" t="str">
            <v>DTE911LC3</v>
          </cell>
        </row>
        <row r="75">
          <cell r="D75" t="str">
            <v>6.5hp (9.8amp)</v>
          </cell>
          <cell r="E75" t="str">
            <v>ZB48/WHP19460</v>
          </cell>
          <cell r="F75" t="str">
            <v>2m*0.059</v>
          </cell>
          <cell r="G75" t="str">
            <v>24500btu</v>
          </cell>
          <cell r="H75" t="str">
            <v>2m*0.059</v>
          </cell>
        </row>
        <row r="75">
          <cell r="O75">
            <v>1819.82170846395</v>
          </cell>
        </row>
        <row r="75">
          <cell r="T75" t="str">
            <v>CU - 90 QC</v>
          </cell>
        </row>
        <row r="75">
          <cell r="W75">
            <v>5849.96423949575</v>
          </cell>
        </row>
        <row r="75">
          <cell r="AG75" t="str">
            <v>BCU - 72</v>
          </cell>
        </row>
        <row r="75">
          <cell r="AJ75">
            <v>6335.32979975612</v>
          </cell>
          <cell r="AK75">
            <v>6231.23889066521</v>
          </cell>
          <cell r="AL75">
            <v>6139.26643589438</v>
          </cell>
        </row>
        <row r="76">
          <cell r="A76" t="str">
            <v>SMA041.2</v>
          </cell>
          <cell r="B76" t="str">
            <v>WHP02700RCV</v>
          </cell>
        </row>
        <row r="76">
          <cell r="D76" t="str">
            <v>3./4 (3.2amp)</v>
          </cell>
        </row>
        <row r="76">
          <cell r="F76" t="str">
            <v>17uf450vac(3.2amp)</v>
          </cell>
          <cell r="G76">
            <v>12.2</v>
          </cell>
        </row>
        <row r="76">
          <cell r="O76">
            <v>351.814814814815</v>
          </cell>
        </row>
        <row r="76">
          <cell r="T76" t="str">
            <v>CS125 Axial fan</v>
          </cell>
        </row>
        <row r="76">
          <cell r="W76">
            <v>1098.65032123448</v>
          </cell>
        </row>
        <row r="76">
          <cell r="AC76" t="str">
            <v>WCU-1HP</v>
          </cell>
        </row>
        <row r="76">
          <cell r="AF76">
            <v>1233.85148061788</v>
          </cell>
          <cell r="AG76" t="str">
            <v>BCU - 10</v>
          </cell>
        </row>
        <row r="76">
          <cell r="AJ76">
            <v>1259.32718775201</v>
          </cell>
        </row>
        <row r="77">
          <cell r="A77" t="str">
            <v>SMA041.3</v>
          </cell>
          <cell r="B77" t="str">
            <v>SG167UV</v>
          </cell>
        </row>
        <row r="77">
          <cell r="D77" t="str">
            <v>1HP (4.35amp)</v>
          </cell>
        </row>
        <row r="77">
          <cell r="F77" t="str">
            <v>30uf450vac(4.35amp)</v>
          </cell>
          <cell r="G77">
            <v>16.7</v>
          </cell>
        </row>
        <row r="77">
          <cell r="O77">
            <v>382.407407407407</v>
          </cell>
        </row>
        <row r="77">
          <cell r="T77" t="str">
            <v>CU - 15 QC  </v>
          </cell>
        </row>
        <row r="77">
          <cell r="W77">
            <v>1733.28889237372</v>
          </cell>
        </row>
        <row r="77">
          <cell r="AC77" t="str">
            <v>WCU-1HP</v>
          </cell>
        </row>
        <row r="77">
          <cell r="AF77">
            <v>1655.49437999476</v>
          </cell>
          <cell r="AG77" t="str">
            <v>BCU - 10</v>
          </cell>
        </row>
        <row r="77">
          <cell r="AJ77">
            <v>1680.97008712888</v>
          </cell>
          <cell r="AK77" t="str">
            <v>~</v>
          </cell>
          <cell r="AL77" t="str">
            <v>~</v>
          </cell>
        </row>
        <row r="78">
          <cell r="A78" t="str">
            <v>SMA041.4</v>
          </cell>
          <cell r="B78" t="str">
            <v>SG184SV</v>
          </cell>
        </row>
        <row r="78">
          <cell r="D78" t="str">
            <v>1.25HP (4.6amp)</v>
          </cell>
        </row>
        <row r="78">
          <cell r="F78" t="str">
            <v>35uf450vac(4.6amp)</v>
          </cell>
          <cell r="G78">
            <v>18.4</v>
          </cell>
        </row>
        <row r="78">
          <cell r="O78">
            <v>397.703703703704</v>
          </cell>
        </row>
        <row r="78">
          <cell r="T78" t="str">
            <v>CU - 15 QC  </v>
          </cell>
        </row>
        <row r="78">
          <cell r="W78">
            <v>1747.40855049338</v>
          </cell>
        </row>
        <row r="78">
          <cell r="AC78" t="str">
            <v>WCU-1.5HP</v>
          </cell>
        </row>
        <row r="78">
          <cell r="AF78">
            <v>1860.05747122451</v>
          </cell>
          <cell r="AG78" t="str">
            <v>BCU - 15</v>
          </cell>
        </row>
        <row r="78">
          <cell r="AJ78">
            <v>1875.67266849813</v>
          </cell>
          <cell r="AK78" t="str">
            <v>~</v>
          </cell>
          <cell r="AL78" t="str">
            <v>~</v>
          </cell>
        </row>
        <row r="79">
          <cell r="A79" t="str">
            <v>SMA041.7</v>
          </cell>
          <cell r="B79" t="str">
            <v>WHP09800RCV</v>
          </cell>
        </row>
        <row r="79">
          <cell r="D79" t="str">
            <v>2.5HP (11amp)</v>
          </cell>
          <cell r="E79" t="str">
            <v>44.6LRA(11.1a)</v>
          </cell>
          <cell r="F79" t="str">
            <v>50uf (11.1amp)</v>
          </cell>
          <cell r="G79">
            <v>44.6</v>
          </cell>
        </row>
        <row r="79">
          <cell r="O79">
            <v>691.863247863248</v>
          </cell>
        </row>
        <row r="79">
          <cell r="T79" t="str">
            <v>CU - 36  QC</v>
          </cell>
        </row>
        <row r="79">
          <cell r="W79">
            <v>2464.16559653301</v>
          </cell>
        </row>
        <row r="79">
          <cell r="AC79" t="str">
            <v>WCU-3HP</v>
          </cell>
        </row>
        <row r="79">
          <cell r="AF79">
            <v>2945.54007504045</v>
          </cell>
          <cell r="AG79" t="str">
            <v>BCU - 36  </v>
          </cell>
        </row>
        <row r="79">
          <cell r="AJ79">
            <v>2881.29608520488</v>
          </cell>
          <cell r="AK79" t="str">
            <v>~</v>
          </cell>
          <cell r="AL79" t="str">
            <v>~</v>
          </cell>
        </row>
        <row r="80">
          <cell r="A80" t="str">
            <v>SMA042.5</v>
          </cell>
          <cell r="B80" t="str">
            <v>TE800RC3Q9JK</v>
          </cell>
        </row>
        <row r="80">
          <cell r="D80">
            <v>5</v>
          </cell>
        </row>
        <row r="80">
          <cell r="O80">
            <v>1333.33333333333</v>
          </cell>
        </row>
        <row r="80">
          <cell r="T80" t="str">
            <v>CU - 72 QC</v>
          </cell>
        </row>
        <row r="80">
          <cell r="W80">
            <v>4584.02706165619</v>
          </cell>
        </row>
        <row r="81">
          <cell r="A81" t="str">
            <v>SMA050</v>
          </cell>
          <cell r="B81" t="str">
            <v>QYGL-C139Y R404 compressor</v>
          </cell>
        </row>
        <row r="81">
          <cell r="D81">
            <v>1</v>
          </cell>
        </row>
        <row r="81">
          <cell r="I81" t="str">
            <v>2d frezzer,4d s/s frezzer)</v>
          </cell>
        </row>
        <row r="81">
          <cell r="O81">
            <v>586.46</v>
          </cell>
        </row>
        <row r="82">
          <cell r="A82" t="str">
            <v>SMA057</v>
          </cell>
          <cell r="B82" t="str">
            <v>QX-16A030 GREE </v>
          </cell>
        </row>
        <row r="82">
          <cell r="D82">
            <v>1</v>
          </cell>
        </row>
        <row r="82">
          <cell r="F82" t="str">
            <v>30uf</v>
          </cell>
          <cell r="G82">
            <v>40</v>
          </cell>
        </row>
        <row r="82">
          <cell r="O82">
            <v>300</v>
          </cell>
        </row>
        <row r="82">
          <cell r="T82" t="str">
            <v>CU - 15 QC  </v>
          </cell>
        </row>
        <row r="82">
          <cell r="W82">
            <v>1657.22051630534</v>
          </cell>
        </row>
        <row r="82">
          <cell r="AC82" t="str">
            <v>WCU-1HP</v>
          </cell>
        </row>
        <row r="82">
          <cell r="AF82">
            <v>1577.01113484484</v>
          </cell>
        </row>
        <row r="82">
          <cell r="AJ82">
            <v>1724.86538935752</v>
          </cell>
          <cell r="AK82" t="str">
            <v>~</v>
          </cell>
          <cell r="AL82" t="str">
            <v>~</v>
          </cell>
        </row>
        <row r="83">
          <cell r="A83" t="str">
            <v>SMA058</v>
          </cell>
          <cell r="B83" t="str">
            <v>44R213C RECHI</v>
          </cell>
        </row>
        <row r="83">
          <cell r="D83">
            <v>1</v>
          </cell>
        </row>
        <row r="83">
          <cell r="F83" t="str">
            <v>30uf</v>
          </cell>
          <cell r="G83">
            <v>40</v>
          </cell>
        </row>
        <row r="83">
          <cell r="O83">
            <v>300</v>
          </cell>
        </row>
        <row r="83">
          <cell r="T83" t="str">
            <v>CU - 15 QC  </v>
          </cell>
        </row>
        <row r="83">
          <cell r="W83">
            <v>1657.22051630534</v>
          </cell>
        </row>
        <row r="83">
          <cell r="AC83" t="str">
            <v>WCU-1HP</v>
          </cell>
        </row>
        <row r="83">
          <cell r="AF83">
            <v>1577.01113484484</v>
          </cell>
        </row>
        <row r="83">
          <cell r="AJ83">
            <v>1724.86538935752</v>
          </cell>
          <cell r="AK83" t="str">
            <v>~</v>
          </cell>
          <cell r="AL83" t="str">
            <v>~</v>
          </cell>
        </row>
        <row r="84">
          <cell r="A84" t="str">
            <v>SMA060.2</v>
          </cell>
          <cell r="B84" t="str">
            <v>PH371X3CS GMCC</v>
          </cell>
        </row>
        <row r="84">
          <cell r="D84">
            <v>2.5</v>
          </cell>
        </row>
        <row r="84">
          <cell r="F84" t="str">
            <v>50uf</v>
          </cell>
        </row>
        <row r="84">
          <cell r="O84">
            <v>666.666666666667</v>
          </cell>
        </row>
        <row r="84">
          <cell r="T84" t="str">
            <v>CU - 40  QC</v>
          </cell>
        </row>
        <row r="84">
          <cell r="W84">
            <v>2736.33413131034</v>
          </cell>
        </row>
        <row r="84">
          <cell r="AC84" t="str">
            <v>WCU-3HP</v>
          </cell>
        </row>
        <row r="84">
          <cell r="AF84">
            <v>3523.2061598071</v>
          </cell>
        </row>
        <row r="85">
          <cell r="A85" t="str">
            <v>SMA060.3</v>
          </cell>
          <cell r="B85" t="str">
            <v>HSM165V3UDZA</v>
          </cell>
        </row>
        <row r="85">
          <cell r="D85">
            <v>1</v>
          </cell>
          <cell r="E85" t="str">
            <v>2855W</v>
          </cell>
          <cell r="F85" t="str">
            <v>30uf</v>
          </cell>
        </row>
        <row r="85">
          <cell r="O85">
            <v>313.976608187135</v>
          </cell>
        </row>
        <row r="85">
          <cell r="T85" t="str">
            <v>CU - 15 QC  </v>
          </cell>
        </row>
        <row r="85">
          <cell r="W85">
            <v>1655.6307727156</v>
          </cell>
        </row>
        <row r="85">
          <cell r="AC85" t="str">
            <v>WCU-1HP</v>
          </cell>
        </row>
        <row r="85">
          <cell r="AF85">
            <v>1575.37092320463</v>
          </cell>
        </row>
        <row r="86">
          <cell r="A86" t="str">
            <v>SMA060.4</v>
          </cell>
          <cell r="B86" t="str">
            <v>HSM215V3UDZ</v>
          </cell>
        </row>
        <row r="86">
          <cell r="D86">
            <v>1.5</v>
          </cell>
          <cell r="E86" t="str">
            <v>3715W</v>
          </cell>
          <cell r="F86" t="str">
            <v>35uf</v>
          </cell>
        </row>
        <row r="86">
          <cell r="O86">
            <v>330.4</v>
          </cell>
        </row>
        <row r="86">
          <cell r="T86" t="str">
            <v>CU - 22  QC</v>
          </cell>
        </row>
        <row r="86">
          <cell r="W86">
            <v>1825.36783565266</v>
          </cell>
        </row>
        <row r="86">
          <cell r="AC86" t="str">
            <v>WCU-1.5HP</v>
          </cell>
        </row>
        <row r="86">
          <cell r="AF86">
            <v>1769.73648357019</v>
          </cell>
        </row>
        <row r="87">
          <cell r="A87" t="str">
            <v>SMA062</v>
          </cell>
          <cell r="B87" t="str">
            <v>PH310M2CS-4KTH</v>
          </cell>
        </row>
        <row r="87">
          <cell r="D87">
            <v>2</v>
          </cell>
          <cell r="E87" t="str">
            <v>5470W</v>
          </cell>
          <cell r="F87" t="str">
            <v>40uf</v>
          </cell>
        </row>
        <row r="87">
          <cell r="O87">
            <v>448.042424242424</v>
          </cell>
        </row>
        <row r="87">
          <cell r="T87" t="str">
            <v>CU - 32  QC</v>
          </cell>
        </row>
        <row r="87">
          <cell r="W87">
            <v>1985.51748600231</v>
          </cell>
        </row>
        <row r="87">
          <cell r="AC87" t="str">
            <v>WCU-2HP</v>
          </cell>
        </row>
        <row r="87">
          <cell r="AF87">
            <v>2061.23287606659</v>
          </cell>
        </row>
        <row r="88">
          <cell r="A88" t="str">
            <v>SMA066</v>
          </cell>
          <cell r="B88" t="str">
            <v>PH420G2CS-4KU1</v>
          </cell>
        </row>
        <row r="88">
          <cell r="D88">
            <v>2.5</v>
          </cell>
          <cell r="E88" t="str">
            <v>7420W</v>
          </cell>
          <cell r="F88" t="str">
            <v>50uf</v>
          </cell>
        </row>
        <row r="88">
          <cell r="O88">
            <v>604.89898989899</v>
          </cell>
        </row>
        <row r="88">
          <cell r="T88" t="str">
            <v>CU - 36  QC</v>
          </cell>
        </row>
        <row r="88">
          <cell r="W88">
            <v>2503.70485382744</v>
          </cell>
        </row>
        <row r="88">
          <cell r="AC88" t="str">
            <v>WCU-3HP</v>
          </cell>
        </row>
        <row r="88">
          <cell r="AF88">
            <v>2986.33454685216</v>
          </cell>
        </row>
        <row r="89">
          <cell r="A89" t="str">
            <v>SMA068</v>
          </cell>
          <cell r="B89" t="str">
            <v>PH480X3CS-4MU1</v>
          </cell>
        </row>
        <row r="89">
          <cell r="D89">
            <v>3</v>
          </cell>
          <cell r="E89" t="str">
            <v>8600W</v>
          </cell>
          <cell r="F89" t="str">
            <v>55uf</v>
          </cell>
        </row>
        <row r="89">
          <cell r="O89">
            <v>740.662768031189</v>
          </cell>
        </row>
        <row r="89">
          <cell r="T89" t="str">
            <v>CU - 40  QC</v>
          </cell>
        </row>
        <row r="89">
          <cell r="W89">
            <v>2770.45378943</v>
          </cell>
        </row>
        <row r="89">
          <cell r="AC89" t="str">
            <v>WCU-3HP</v>
          </cell>
        </row>
        <row r="89">
          <cell r="AF89">
            <v>3128.3715838892</v>
          </cell>
        </row>
        <row r="90">
          <cell r="B90" t="str">
            <v>PA108M1C</v>
          </cell>
        </row>
        <row r="90">
          <cell r="D90">
            <v>0.75</v>
          </cell>
          <cell r="E90" t="str">
            <v>8769btu</v>
          </cell>
        </row>
        <row r="90">
          <cell r="O90">
            <v>329.635185185185</v>
          </cell>
        </row>
        <row r="91">
          <cell r="A91" t="str">
            <v>SMA069</v>
          </cell>
          <cell r="B91" t="str">
            <v>PA140GIC</v>
          </cell>
        </row>
        <row r="91">
          <cell r="D91">
            <v>1</v>
          </cell>
          <cell r="E91" t="str">
            <v>11601btu</v>
          </cell>
        </row>
        <row r="91">
          <cell r="O91">
            <v>317.398148148148</v>
          </cell>
        </row>
        <row r="92">
          <cell r="B92" t="str">
            <v>PA145GIC</v>
          </cell>
        </row>
        <row r="92">
          <cell r="D92">
            <v>1</v>
          </cell>
          <cell r="E92" t="str">
            <v>12232btu</v>
          </cell>
        </row>
        <row r="92">
          <cell r="O92">
            <v>389.290740740741</v>
          </cell>
        </row>
        <row r="93">
          <cell r="B93" t="str">
            <v>PA190G2C</v>
          </cell>
        </row>
        <row r="93">
          <cell r="D93">
            <v>1.5</v>
          </cell>
          <cell r="E93" t="str">
            <v>18630btu</v>
          </cell>
        </row>
        <row r="93">
          <cell r="O93">
            <v>484.127777777778</v>
          </cell>
        </row>
        <row r="94">
          <cell r="A94" t="str">
            <v>SMA071</v>
          </cell>
          <cell r="B94" t="str">
            <v>PA215M2C</v>
          </cell>
        </row>
        <row r="94">
          <cell r="D94">
            <v>1.5</v>
          </cell>
          <cell r="E94" t="str">
            <v>18067btu</v>
          </cell>
        </row>
        <row r="94">
          <cell r="O94">
            <v>474.185185185185</v>
          </cell>
        </row>
        <row r="95">
          <cell r="A95" t="str">
            <v>SMA072</v>
          </cell>
          <cell r="B95" t="str">
            <v>PA270G2C</v>
          </cell>
        </row>
        <row r="95">
          <cell r="D95">
            <v>2</v>
          </cell>
          <cell r="E95" t="str">
            <v>23304btu</v>
          </cell>
        </row>
        <row r="95">
          <cell r="O95">
            <v>604.203703703704</v>
          </cell>
        </row>
        <row r="96">
          <cell r="B96" t="str">
            <v>PA290G2C</v>
          </cell>
        </row>
        <row r="96">
          <cell r="D96">
            <v>2.5</v>
          </cell>
          <cell r="E96" t="str">
            <v>24805btu</v>
          </cell>
        </row>
        <row r="96">
          <cell r="O96">
            <v>636.325925925926</v>
          </cell>
        </row>
        <row r="97">
          <cell r="B97" t="str">
            <v>PA330X3CS</v>
          </cell>
        </row>
        <row r="97">
          <cell r="D97">
            <v>3</v>
          </cell>
          <cell r="E97" t="str">
            <v>27944btu</v>
          </cell>
        </row>
        <row r="97">
          <cell r="O97">
            <v>715.866666666667</v>
          </cell>
        </row>
      </sheetData>
      <sheetData sheetId="10">
        <row r="8">
          <cell r="A8" t="str">
            <v>ITEM CODE</v>
          </cell>
        </row>
        <row r="9">
          <cell r="A9" t="str">
            <v>CB001</v>
          </cell>
          <cell r="B9" t="str">
            <v>B2DES-2(Y)</v>
          </cell>
          <cell r="C9" t="str">
            <v>2DC-2.2</v>
          </cell>
          <cell r="D9" t="str">
            <v>2LT</v>
          </cell>
        </row>
        <row r="9">
          <cell r="M9">
            <v>2486.93834900731</v>
          </cell>
        </row>
        <row r="9">
          <cell r="S9" t="str">
            <v>CU - 40  QC</v>
          </cell>
        </row>
        <row r="9">
          <cell r="V9">
            <v>5567.28104539143</v>
          </cell>
        </row>
        <row r="9">
          <cell r="Y9" t="str">
            <v>HTC-4</v>
          </cell>
        </row>
        <row r="9">
          <cell r="AB9">
            <v>6590.36500434095</v>
          </cell>
        </row>
        <row r="10">
          <cell r="A10" t="str">
            <v>CB002</v>
          </cell>
          <cell r="B10" t="str">
            <v>B2CES-3(Y)</v>
          </cell>
          <cell r="C10" t="str">
            <v>2CC-3.2</v>
          </cell>
          <cell r="D10" t="str">
            <v>3LT</v>
          </cell>
        </row>
        <row r="10">
          <cell r="M10">
            <v>2670.38198072681</v>
          </cell>
        </row>
        <row r="10">
          <cell r="S10" t="str">
            <v>CU - 50  QC</v>
          </cell>
        </row>
        <row r="10">
          <cell r="V10">
            <v>6008.03776301562</v>
          </cell>
        </row>
        <row r="10">
          <cell r="Y10" t="str">
            <v>HTC-4</v>
          </cell>
        </row>
        <row r="10">
          <cell r="AB10">
            <v>6754.05316802911</v>
          </cell>
        </row>
        <row r="11">
          <cell r="A11" t="str">
            <v>CB003</v>
          </cell>
          <cell r="B11" t="str">
            <v>B4FES-3(Y)</v>
          </cell>
          <cell r="C11" t="str">
            <v>4FC-3.2</v>
          </cell>
          <cell r="D11" t="str">
            <v>3LT</v>
          </cell>
        </row>
        <row r="11">
          <cell r="M11">
            <v>3384.12372310677</v>
          </cell>
        </row>
        <row r="11">
          <cell r="S11" t="str">
            <v>CU - 50  QC</v>
          </cell>
        </row>
        <row r="11">
          <cell r="V11">
            <v>6696.97845195631</v>
          </cell>
        </row>
        <row r="11">
          <cell r="Y11" t="str">
            <v>HTC-4</v>
          </cell>
        </row>
        <row r="11">
          <cell r="AB11">
            <v>7442.99385696981</v>
          </cell>
        </row>
        <row r="12">
          <cell r="A12" t="str">
            <v>CB004</v>
          </cell>
          <cell r="B12" t="str">
            <v>B4EES-4(Y)</v>
          </cell>
          <cell r="C12" t="str">
            <v>4EC-4.2</v>
          </cell>
          <cell r="D12" t="str">
            <v>4LT</v>
          </cell>
        </row>
        <row r="12">
          <cell r="M12">
            <v>3442.47068385</v>
          </cell>
        </row>
        <row r="12">
          <cell r="S12" t="str">
            <v>CU - 64 QC</v>
          </cell>
        </row>
        <row r="12">
          <cell r="V12">
            <v>7464.2912162051</v>
          </cell>
        </row>
        <row r="12">
          <cell r="Y12" t="str">
            <v>HTC-5</v>
          </cell>
        </row>
        <row r="12">
          <cell r="AB12">
            <v>7799.67643544053</v>
          </cell>
        </row>
        <row r="13">
          <cell r="A13" t="str">
            <v>CB005</v>
          </cell>
          <cell r="B13" t="str">
            <v>B4DES-5(Y)</v>
          </cell>
          <cell r="C13" t="str">
            <v>4DC-5.2</v>
          </cell>
          <cell r="D13" t="str">
            <v>5LT</v>
          </cell>
        </row>
        <row r="13">
          <cell r="M13">
            <v>3502.86490637368</v>
          </cell>
        </row>
        <row r="13">
          <cell r="S13" t="str">
            <v>CU - 72 QC</v>
          </cell>
        </row>
        <row r="13">
          <cell r="V13">
            <v>7969.83389401047</v>
          </cell>
        </row>
        <row r="13">
          <cell r="Y13" t="str">
            <v>HTC-8</v>
          </cell>
        </row>
        <row r="13">
          <cell r="AB13">
            <v>8662.83903718161</v>
          </cell>
        </row>
        <row r="14">
          <cell r="A14" t="str">
            <v>CB006</v>
          </cell>
          <cell r="B14" t="str">
            <v>B4CES-6(Y)</v>
          </cell>
          <cell r="C14" t="str">
            <v>4CC-6.2</v>
          </cell>
          <cell r="D14" t="str">
            <v>6LT</v>
          </cell>
        </row>
        <row r="14">
          <cell r="M14">
            <v>3565.41606541607</v>
          </cell>
        </row>
        <row r="14">
          <cell r="S14" t="str">
            <v>CU - 90 QC</v>
          </cell>
        </row>
        <row r="14">
          <cell r="V14">
            <v>8297.67729558881</v>
          </cell>
        </row>
        <row r="14">
          <cell r="Y14" t="str">
            <v>HTC-8</v>
          </cell>
        </row>
        <row r="14">
          <cell r="AB14">
            <v>8662.83903718161</v>
          </cell>
        </row>
        <row r="15">
          <cell r="A15" t="str">
            <v>CB007</v>
          </cell>
          <cell r="B15" t="str">
            <v>B4TES-9(Y)</v>
          </cell>
          <cell r="C15" t="str">
            <v>4TCS-8.2</v>
          </cell>
          <cell r="D15" t="str">
            <v>8LT</v>
          </cell>
        </row>
        <row r="15">
          <cell r="M15">
            <v>5078.36990595612</v>
          </cell>
        </row>
        <row r="15">
          <cell r="S15" t="str">
            <v>CU - 125 QC</v>
          </cell>
        </row>
        <row r="15">
          <cell r="V15">
            <v>11851.9705993506</v>
          </cell>
        </row>
        <row r="15">
          <cell r="Y15" t="str">
            <v>HTC-10</v>
          </cell>
        </row>
        <row r="15">
          <cell r="AB15">
            <v>11381.3315905291</v>
          </cell>
        </row>
        <row r="16">
          <cell r="A16" t="str">
            <v>CB008</v>
          </cell>
          <cell r="B16" t="str">
            <v>B4PES-12(Y)</v>
          </cell>
          <cell r="C16" t="str">
            <v>4PCS-10.2</v>
          </cell>
          <cell r="D16" t="str">
            <v>10LT</v>
          </cell>
        </row>
        <row r="16">
          <cell r="M16">
            <v>5247.88110995007</v>
          </cell>
        </row>
        <row r="16">
          <cell r="S16" t="str">
            <v>CU - 144 QC</v>
          </cell>
        </row>
        <row r="16">
          <cell r="V16">
            <v>12783.5648333573</v>
          </cell>
        </row>
        <row r="16">
          <cell r="Y16" t="str">
            <v>HTC-12</v>
          </cell>
        </row>
        <row r="16">
          <cell r="AB16">
            <v>11875.6223387672</v>
          </cell>
        </row>
        <row r="17">
          <cell r="A17" t="str">
            <v>CB009</v>
          </cell>
          <cell r="B17" t="str">
            <v>B4NES-14(Y)</v>
          </cell>
          <cell r="C17" t="str">
            <v>4NCS-12.2</v>
          </cell>
          <cell r="D17" t="str">
            <v>12LT</v>
          </cell>
        </row>
        <row r="17">
          <cell r="M17">
            <v>5481.00048100048</v>
          </cell>
        </row>
        <row r="17">
          <cell r="S17" t="str">
            <v>CU - 160 QC</v>
          </cell>
        </row>
        <row r="17">
          <cell r="V17">
            <v>13457.023010643</v>
          </cell>
        </row>
        <row r="17">
          <cell r="Y17" t="str">
            <v>HTC-15</v>
          </cell>
        </row>
        <row r="17">
          <cell r="AB17">
            <v>12500.7552887802</v>
          </cell>
        </row>
        <row r="18">
          <cell r="A18" t="str">
            <v>CB010</v>
          </cell>
          <cell r="B18" t="str">
            <v>B4HE-18(Y)</v>
          </cell>
          <cell r="C18" t="str">
            <v>4H15.2</v>
          </cell>
          <cell r="D18" t="str">
            <v>15LT</v>
          </cell>
        </row>
        <row r="18">
          <cell r="M18">
            <v>7131.97189955107</v>
          </cell>
        </row>
        <row r="18">
          <cell r="S18" t="str">
            <v>CU - 200 QC</v>
          </cell>
        </row>
        <row r="18">
          <cell r="V18">
            <v>17339.7031102941</v>
          </cell>
        </row>
        <row r="18">
          <cell r="Y18" t="str">
            <v>HTC-20</v>
          </cell>
        </row>
        <row r="18">
          <cell r="AB18">
            <v>15690.0268088091</v>
          </cell>
        </row>
        <row r="19">
          <cell r="A19" t="str">
            <v>CB011</v>
          </cell>
          <cell r="B19" t="str">
            <v>B4GE-23(Y)</v>
          </cell>
          <cell r="C19" t="str">
            <v>4G-20.2</v>
          </cell>
          <cell r="D19" t="str">
            <v>20LT</v>
          </cell>
        </row>
        <row r="19">
          <cell r="M19">
            <v>7702.1178030303</v>
          </cell>
        </row>
        <row r="19">
          <cell r="S19" t="str">
            <v>CU - 250 QC</v>
          </cell>
        </row>
        <row r="19">
          <cell r="V19">
            <v>21487.667105792</v>
          </cell>
        </row>
        <row r="19">
          <cell r="Y19" t="str">
            <v>HTC-25</v>
          </cell>
        </row>
        <row r="19">
          <cell r="AB19">
            <v>17682.2002869012</v>
          </cell>
        </row>
        <row r="20">
          <cell r="A20" t="str">
            <v>CB012</v>
          </cell>
          <cell r="B20" t="str">
            <v>B6HE-28(Y)</v>
          </cell>
          <cell r="C20" t="str">
            <v>6H-25.2</v>
          </cell>
          <cell r="D20" t="str">
            <v>25LT</v>
          </cell>
        </row>
        <row r="20">
          <cell r="M20">
            <v>9677.42644500561</v>
          </cell>
        </row>
        <row r="20">
          <cell r="S20" t="str">
            <v>CU - 300 QC</v>
          </cell>
        </row>
        <row r="20">
          <cell r="V20">
            <v>25579.9767436638</v>
          </cell>
        </row>
        <row r="20">
          <cell r="Y20" t="str">
            <v>HTC-30</v>
          </cell>
        </row>
        <row r="20">
          <cell r="AB20">
            <v>21522.643416243</v>
          </cell>
        </row>
        <row r="21">
          <cell r="A21" t="str">
            <v>CB013</v>
          </cell>
          <cell r="B21" t="str">
            <v>B6GE-34(Y)</v>
          </cell>
          <cell r="C21" t="str">
            <v>6G-30.2</v>
          </cell>
          <cell r="D21" t="str">
            <v>30LT</v>
          </cell>
        </row>
        <row r="21">
          <cell r="M21">
            <v>9762.72386363636</v>
          </cell>
        </row>
        <row r="21">
          <cell r="S21" t="str">
            <v>CU - 350 QC</v>
          </cell>
        </row>
        <row r="21">
          <cell r="V21">
            <v>27655.0589363268</v>
          </cell>
        </row>
        <row r="21">
          <cell r="Y21" t="str">
            <v>HTC-35</v>
          </cell>
        </row>
        <row r="21">
          <cell r="AB21">
            <v>22545.5781423374</v>
          </cell>
        </row>
        <row r="22">
          <cell r="A22" t="str">
            <v>CB014</v>
          </cell>
          <cell r="B22" t="str">
            <v>B6FE-44(Y)</v>
          </cell>
          <cell r="C22" t="str">
            <v>6F-40.2</v>
          </cell>
          <cell r="D22" t="str">
            <v>40LT</v>
          </cell>
        </row>
        <row r="22">
          <cell r="M22">
            <v>10308.1784090909</v>
          </cell>
        </row>
        <row r="22">
          <cell r="S22" t="str">
            <v>CU - 400 QC</v>
          </cell>
        </row>
        <row r="22">
          <cell r="V22">
            <v>30154.1457692764</v>
          </cell>
        </row>
        <row r="22">
          <cell r="Y22" t="str">
            <v>HTC-50</v>
          </cell>
        </row>
        <row r="22">
          <cell r="AB22">
            <v>25729.1410014802</v>
          </cell>
        </row>
        <row r="23">
          <cell r="A23" t="str">
            <v>CB015</v>
          </cell>
          <cell r="B23" t="str">
            <v>B4FES-5(Y)</v>
          </cell>
          <cell r="C23" t="str">
            <v>4FC-5.2</v>
          </cell>
          <cell r="D23" t="str">
            <v>5MT</v>
          </cell>
        </row>
        <row r="23">
          <cell r="M23">
            <v>3385.57993730408</v>
          </cell>
        </row>
        <row r="23">
          <cell r="S23" t="str">
            <v>CU - 72 QC</v>
          </cell>
        </row>
        <row r="23">
          <cell r="V23">
            <v>7919.06984324641</v>
          </cell>
        </row>
        <row r="23">
          <cell r="Y23" t="str">
            <v>HTC-8</v>
          </cell>
        </row>
        <row r="23">
          <cell r="AB23">
            <v>8612.07498641755</v>
          </cell>
        </row>
        <row r="24">
          <cell r="A24" t="str">
            <v>CB016</v>
          </cell>
          <cell r="B24" t="str">
            <v>B4EES-6(Y)</v>
          </cell>
          <cell r="C24" t="str">
            <v>4EC-6.2</v>
          </cell>
          <cell r="D24" t="str">
            <v>6MT</v>
          </cell>
        </row>
        <row r="24">
          <cell r="M24">
            <v>3498.20039475212</v>
          </cell>
        </row>
        <row r="24">
          <cell r="S24" t="str">
            <v>CU - 90 QC</v>
          </cell>
        </row>
        <row r="24">
          <cell r="V24">
            <v>8347.40534531686</v>
          </cell>
        </row>
        <row r="24">
          <cell r="Y24" t="str">
            <v>HTC-8</v>
          </cell>
        </row>
        <row r="24">
          <cell r="AB24">
            <v>8712.56708690966</v>
          </cell>
        </row>
        <row r="25">
          <cell r="A25" t="str">
            <v>CB017</v>
          </cell>
          <cell r="B25" t="str">
            <v>B4DES-7(Y)</v>
          </cell>
          <cell r="C25" t="str">
            <v>4DC-7.2</v>
          </cell>
          <cell r="D25" t="str">
            <v>7MT</v>
          </cell>
        </row>
        <row r="25">
          <cell r="M25">
            <v>3498.20039475212</v>
          </cell>
        </row>
        <row r="25">
          <cell r="S25" t="str">
            <v>CU - 100 QC</v>
          </cell>
        </row>
        <row r="25">
          <cell r="V25">
            <v>8466.63611454763</v>
          </cell>
        </row>
        <row r="25">
          <cell r="Y25" t="str">
            <v>HTC-10</v>
          </cell>
        </row>
        <row r="25">
          <cell r="AB25">
            <v>9062.21743656001</v>
          </cell>
        </row>
        <row r="26">
          <cell r="A26" t="str">
            <v>CB018</v>
          </cell>
          <cell r="B26" t="str">
            <v>B4CES-9(Y)</v>
          </cell>
          <cell r="C26" t="str">
            <v>4CC-9.2</v>
          </cell>
          <cell r="D26" t="str">
            <v>9MT</v>
          </cell>
        </row>
        <row r="26">
          <cell r="M26">
            <v>3715.31406014165</v>
          </cell>
        </row>
        <row r="26">
          <cell r="S26" t="str">
            <v>CU - 125 QC</v>
          </cell>
        </row>
        <row r="26">
          <cell r="V26">
            <v>10635.7053830853</v>
          </cell>
        </row>
        <row r="26">
          <cell r="Y26" t="str">
            <v>HTC-12</v>
          </cell>
        </row>
        <row r="26">
          <cell r="AB26">
            <v>10431.1778943228</v>
          </cell>
        </row>
        <row r="27">
          <cell r="A27" t="str">
            <v>CB019</v>
          </cell>
          <cell r="B27" t="str">
            <v>B4VES-10(Y)</v>
          </cell>
          <cell r="C27" t="str">
            <v>4VCS-10.2</v>
          </cell>
          <cell r="D27" t="str">
            <v>10MT</v>
          </cell>
        </row>
        <row r="27">
          <cell r="M27">
            <v>5224.66039707419</v>
          </cell>
        </row>
        <row r="27">
          <cell r="S27" t="str">
            <v>CU - 144 QC</v>
          </cell>
        </row>
        <row r="27">
          <cell r="V27">
            <v>12762.8448126373</v>
          </cell>
        </row>
        <row r="27">
          <cell r="Y27" t="str">
            <v>HTC-12</v>
          </cell>
        </row>
        <row r="27">
          <cell r="AB27">
            <v>11854.9023180472</v>
          </cell>
        </row>
        <row r="28">
          <cell r="A28" t="str">
            <v>CB020</v>
          </cell>
          <cell r="B28" t="str">
            <v>B4TES-12(Y)</v>
          </cell>
          <cell r="C28" t="str">
            <v>4TCS-12.2</v>
          </cell>
          <cell r="D28" t="str">
            <v>12MT</v>
          </cell>
        </row>
        <row r="28">
          <cell r="M28">
            <v>5435.30543530543</v>
          </cell>
        </row>
        <row r="28">
          <cell r="S28" t="str">
            <v>CU - 160 QC</v>
          </cell>
        </row>
        <row r="28">
          <cell r="V28">
            <v>13298.0905268305</v>
          </cell>
        </row>
        <row r="28">
          <cell r="Y28" t="str">
            <v>HTC-15</v>
          </cell>
        </row>
        <row r="28">
          <cell r="AB28">
            <v>12341.8228049677</v>
          </cell>
        </row>
        <row r="29">
          <cell r="A29" t="str">
            <v>CB021</v>
          </cell>
          <cell r="B29" t="str">
            <v>B4PES-15(Y)</v>
          </cell>
          <cell r="C29" t="str">
            <v>4PCS-15.2</v>
          </cell>
          <cell r="D29" t="str">
            <v>15MT</v>
          </cell>
        </row>
        <row r="29">
          <cell r="M29">
            <v>5772.00577200577</v>
          </cell>
        </row>
        <row r="29">
          <cell r="S29" t="str">
            <v>CU - 200 QC</v>
          </cell>
        </row>
        <row r="29">
          <cell r="V29">
            <v>15135.166537579</v>
          </cell>
        </row>
        <row r="29">
          <cell r="Y29" t="str">
            <v>HTC-20</v>
          </cell>
        </row>
        <row r="29">
          <cell r="AB29">
            <v>13485.4902360941</v>
          </cell>
        </row>
        <row r="30">
          <cell r="A30" t="str">
            <v>CB022</v>
          </cell>
          <cell r="B30" t="str">
            <v>B4NES-20(Y)</v>
          </cell>
          <cell r="C30" t="str">
            <v>4NCS-20.2</v>
          </cell>
          <cell r="D30" t="str">
            <v>20MT</v>
          </cell>
        </row>
        <row r="30">
          <cell r="M30">
            <v>6078.64357864358</v>
          </cell>
        </row>
        <row r="30">
          <cell r="S30" t="str">
            <v>CU - 250 QC</v>
          </cell>
        </row>
        <row r="30">
          <cell r="V30">
            <v>18964.9710040273</v>
          </cell>
        </row>
        <row r="30">
          <cell r="Y30" t="str">
            <v>HTC-25</v>
          </cell>
        </row>
        <row r="30">
          <cell r="AB30">
            <v>15159.5041851365</v>
          </cell>
        </row>
        <row r="31">
          <cell r="A31" t="str">
            <v>CB023</v>
          </cell>
          <cell r="B31" t="str">
            <v>B4HE-25(Y)</v>
          </cell>
          <cell r="C31" t="str">
            <v>4H-25.2</v>
          </cell>
          <cell r="D31" t="str">
            <v>25MT</v>
          </cell>
        </row>
        <row r="31">
          <cell r="M31">
            <v>7681.91578282828</v>
          </cell>
        </row>
        <row r="31">
          <cell r="S31" t="str">
            <v>CU - 300 QC</v>
          </cell>
        </row>
        <row r="31">
          <cell r="V31">
            <v>22653.286528075</v>
          </cell>
        </row>
        <row r="31">
          <cell r="Y31" t="str">
            <v>HTC-30</v>
          </cell>
        </row>
        <row r="31">
          <cell r="AB31">
            <v>18595.9532006541</v>
          </cell>
        </row>
        <row r="32">
          <cell r="A32" t="str">
            <v>CB024</v>
          </cell>
          <cell r="B32" t="str">
            <v>B4GE-30(Y)</v>
          </cell>
          <cell r="C32" t="str">
            <v>4G-30.2</v>
          </cell>
          <cell r="D32" t="str">
            <v>30MT</v>
          </cell>
        </row>
        <row r="32">
          <cell r="M32">
            <v>7990.55775813692</v>
          </cell>
        </row>
        <row r="32">
          <cell r="S32" t="str">
            <v>CU - 350 QC</v>
          </cell>
        </row>
        <row r="32">
          <cell r="V32">
            <v>25568.3217320088</v>
          </cell>
        </row>
        <row r="32">
          <cell r="Y32" t="str">
            <v>HTC-35</v>
          </cell>
        </row>
        <row r="32">
          <cell r="AB32">
            <v>20458.8409380194</v>
          </cell>
        </row>
        <row r="33">
          <cell r="A33" t="str">
            <v>CB024.1</v>
          </cell>
          <cell r="B33" t="str">
            <v>B6HE-35(Y)</v>
          </cell>
          <cell r="C33" t="str">
            <v>6H-35.2</v>
          </cell>
          <cell r="D33" t="str">
            <v>35MT</v>
          </cell>
        </row>
        <row r="33">
          <cell r="M33">
            <v>9814.35124859708</v>
          </cell>
        </row>
        <row r="33">
          <cell r="S33" t="str">
            <v>CU - 400 QC</v>
          </cell>
        </row>
        <row r="33">
          <cell r="V33">
            <v>29183.9064832466</v>
          </cell>
        </row>
        <row r="33">
          <cell r="Y33" t="str">
            <v>HTC-40</v>
          </cell>
        </row>
        <row r="33">
          <cell r="AB33">
            <v>22979.8481023968</v>
          </cell>
        </row>
        <row r="34">
          <cell r="A34" t="str">
            <v>CB025</v>
          </cell>
          <cell r="B34" t="str">
            <v>B6GE-40(Y)</v>
          </cell>
          <cell r="C34" t="str">
            <v>6G-40.2</v>
          </cell>
          <cell r="D34" t="str">
            <v>40MT</v>
          </cell>
        </row>
        <row r="34">
          <cell r="M34">
            <v>9814.35124859708</v>
          </cell>
        </row>
        <row r="34">
          <cell r="S34" t="str">
            <v>CU - 500 QC</v>
          </cell>
        </row>
        <row r="34">
          <cell r="V34">
            <v>32933.2370483676</v>
          </cell>
        </row>
        <row r="34">
          <cell r="Y34" t="str">
            <v>HTC-50</v>
          </cell>
        </row>
        <row r="34">
          <cell r="AB34">
            <v>25273.3005456398</v>
          </cell>
        </row>
        <row r="35">
          <cell r="A35" t="str">
            <v>CB025.2</v>
          </cell>
          <cell r="B35" t="str">
            <v>B6FE-50(Y)</v>
          </cell>
          <cell r="C35" t="str">
            <v>6F-50.2</v>
          </cell>
          <cell r="D35" t="str">
            <v>50MT</v>
          </cell>
        </row>
        <row r="35">
          <cell r="M35">
            <v>9926.58469416386</v>
          </cell>
        </row>
        <row r="35">
          <cell r="S35" t="str">
            <v>CU - 500 QC</v>
          </cell>
        </row>
        <row r="35">
          <cell r="V35">
            <v>33036.8371519677</v>
          </cell>
        </row>
        <row r="35">
          <cell r="Y35" t="str">
            <v>HTC-55</v>
          </cell>
        </row>
        <row r="35">
          <cell r="AB35">
            <v>26791.7491340884</v>
          </cell>
        </row>
        <row r="36">
          <cell r="A36" t="str">
            <v>CB025.1</v>
          </cell>
          <cell r="B36" t="str">
            <v>BS6H-20.2(Y)</v>
          </cell>
          <cell r="C36" t="str">
            <v>S6H-20.2</v>
          </cell>
          <cell r="D36" t="str">
            <v>2stage 20LT</v>
          </cell>
        </row>
        <row r="36">
          <cell r="M36">
            <v>12171.2536054994</v>
          </cell>
        </row>
        <row r="36">
          <cell r="S36" t="str">
            <v>CU - 250 QC</v>
          </cell>
        </row>
        <row r="36">
          <cell r="V36">
            <v>27191.6194967561</v>
          </cell>
        </row>
        <row r="36">
          <cell r="Y36" t="str">
            <v>HTC-25</v>
          </cell>
        </row>
        <row r="36">
          <cell r="AB36">
            <v>23386.1526778654</v>
          </cell>
        </row>
        <row r="37">
          <cell r="A37" t="str">
            <v>CB025.3</v>
          </cell>
          <cell r="B37" t="str">
            <v>BS6G-25.2(Y)</v>
          </cell>
          <cell r="C37" t="str">
            <v>S6G-25.2</v>
          </cell>
          <cell r="D37" t="str">
            <v>2stage 25LT</v>
          </cell>
        </row>
        <row r="37">
          <cell r="M37">
            <v>13069.1211700337</v>
          </cell>
        </row>
        <row r="37">
          <cell r="S37" t="str">
            <v>CU - 300 QC</v>
          </cell>
        </row>
        <row r="37">
          <cell r="V37">
            <v>29512.3800741803</v>
          </cell>
        </row>
        <row r="37">
          <cell r="Y37" t="str">
            <v>HTC-30</v>
          </cell>
        </row>
        <row r="37">
          <cell r="AB37">
            <v>25455.0467467594</v>
          </cell>
        </row>
        <row r="38">
          <cell r="A38" t="str">
            <v>CB026</v>
          </cell>
          <cell r="B38" t="str">
            <v>BS6F-30.2(Y)</v>
          </cell>
          <cell r="C38" t="str">
            <v>S6F-30.2</v>
          </cell>
          <cell r="D38" t="str">
            <v>2stage 30LT</v>
          </cell>
        </row>
        <row r="38">
          <cell r="M38">
            <v>13798.4290752351</v>
          </cell>
        </row>
        <row r="38">
          <cell r="S38" t="str">
            <v>CU - 350 QC</v>
          </cell>
        </row>
        <row r="38">
          <cell r="V38">
            <v>31306.474868275</v>
          </cell>
        </row>
        <row r="38">
          <cell r="Y38" t="str">
            <v>HTC-35</v>
          </cell>
        </row>
        <row r="38">
          <cell r="AB38">
            <v>26196.9940742857</v>
          </cell>
        </row>
      </sheetData>
      <sheetData sheetId="11">
        <row r="8">
          <cell r="A8" t="str">
            <v>ITEM CODE</v>
          </cell>
          <cell r="B8" t="str">
            <v>MODEL</v>
          </cell>
        </row>
        <row r="8">
          <cell r="D8" t="str">
            <v>TON</v>
          </cell>
          <cell r="E8" t="str">
            <v>Cooling capacity(kw/h)</v>
          </cell>
        </row>
        <row r="8">
          <cell r="I8" t="str">
            <v>(RM) </v>
          </cell>
        </row>
        <row r="8">
          <cell r="L8" t="str">
            <v>Rotary cond unit</v>
          </cell>
        </row>
        <row r="8">
          <cell r="N8" t="str">
            <v>highly complete set c/w bin</v>
          </cell>
        </row>
        <row r="8">
          <cell r="P8" t="str">
            <v>highly Complete set w/o bin</v>
          </cell>
          <cell r="Q8" t="str">
            <v>copeland scroll</v>
          </cell>
        </row>
        <row r="8">
          <cell r="S8" t="str">
            <v>copeland complete set c/w bin</v>
          </cell>
        </row>
        <row r="8">
          <cell r="U8" t="str">
            <v>copeland Complete set w/o bin</v>
          </cell>
          <cell r="V8" t="str">
            <v>WELZER Cond unit</v>
          </cell>
        </row>
        <row r="8">
          <cell r="X8" t="str">
            <v>complete set c/w bin</v>
          </cell>
        </row>
        <row r="8">
          <cell r="Z8" t="str">
            <v>Complete set w/o bin</v>
          </cell>
        </row>
        <row r="9">
          <cell r="A9" t="str">
            <v>FLA001.1</v>
          </cell>
          <cell r="B9" t="str">
            <v>F0.3T</v>
          </cell>
        </row>
        <row r="9">
          <cell r="D9" t="str">
            <v>RCX1034,TS-02</v>
          </cell>
          <cell r="E9">
            <v>1.9</v>
          </cell>
        </row>
        <row r="9">
          <cell r="I9">
            <v>5016.22283440465</v>
          </cell>
        </row>
        <row r="9">
          <cell r="L9" t="str">
            <v>PH310M2CS-4KTH</v>
          </cell>
        </row>
        <row r="9">
          <cell r="N9">
            <v>11113.5267976647</v>
          </cell>
        </row>
        <row r="9">
          <cell r="P9">
            <v>10405.7088319391</v>
          </cell>
          <cell r="Q9" t="str">
            <v>ZB15 cw cu32qc</v>
          </cell>
        </row>
        <row r="9">
          <cell r="S9">
            <v>13695.7149569536</v>
          </cell>
        </row>
        <row r="9">
          <cell r="U9">
            <v>11819.8130810518</v>
          </cell>
        </row>
        <row r="11">
          <cell r="A11" t="str">
            <v>FLA001</v>
          </cell>
          <cell r="B11" t="str">
            <v>F0.5T</v>
          </cell>
        </row>
        <row r="11">
          <cell r="D11" t="str">
            <v>RCX2434,3134(TX2-3,TS2-4)</v>
          </cell>
          <cell r="E11">
            <v>3.2</v>
          </cell>
        </row>
        <row r="11">
          <cell r="I11">
            <v>6018.73278236915</v>
          </cell>
        </row>
        <row r="11">
          <cell r="L11" t="str">
            <v>DTH488LC3-3ph</v>
          </cell>
        </row>
        <row r="11">
          <cell r="N11">
            <v>14370.0244216322</v>
          </cell>
        </row>
        <row r="11">
          <cell r="P11">
            <v>11339.7213913292</v>
          </cell>
          <cell r="Q11" t="str">
            <v>ZB21 cw cu40qc</v>
          </cell>
        </row>
        <row r="11">
          <cell r="S11">
            <v>16374.8354944423</v>
          </cell>
        </row>
        <row r="11">
          <cell r="U11">
            <v>13344.5324641393</v>
          </cell>
        </row>
        <row r="12">
          <cell r="A12" t="str">
            <v>FLA002</v>
          </cell>
          <cell r="B12" t="str">
            <v>F1T</v>
          </cell>
        </row>
        <row r="12">
          <cell r="D12" t="str">
            <v>RCX4734(TX2-5,TS2-6)</v>
          </cell>
          <cell r="E12">
            <v>6.5</v>
          </cell>
        </row>
        <row r="12">
          <cell r="I12">
            <v>9912.21303948577</v>
          </cell>
        </row>
        <row r="12">
          <cell r="L12" t="str">
            <v>DTE752LC3-3ph</v>
          </cell>
        </row>
        <row r="12">
          <cell r="N12">
            <v>22542.2369396813</v>
          </cell>
        </row>
        <row r="12">
          <cell r="P12">
            <v>19122.4164760084</v>
          </cell>
          <cell r="Q12" t="str">
            <v>ZB45 cw cu72bqc</v>
          </cell>
        </row>
        <row r="12">
          <cell r="S12">
            <v>24923.3794992555</v>
          </cell>
        </row>
        <row r="12">
          <cell r="U12">
            <v>20630.4502063262</v>
          </cell>
          <cell r="V12" t="str">
            <v>B4DES5Y cw cu72bqc</v>
          </cell>
        </row>
        <row r="12">
          <cell r="X12">
            <v>25711.8712279954</v>
          </cell>
        </row>
        <row r="12">
          <cell r="Z12">
            <v>21418.9419350661</v>
          </cell>
        </row>
        <row r="13">
          <cell r="A13" t="str">
            <v>FLA003</v>
          </cell>
          <cell r="B13" t="str">
            <v>F1.5T</v>
          </cell>
        </row>
        <row r="13">
          <cell r="D13" t="str">
            <v>TGES5</v>
          </cell>
          <cell r="E13">
            <v>9.8</v>
          </cell>
        </row>
        <row r="13">
          <cell r="I13">
            <v>11019.2837465565</v>
          </cell>
        </row>
        <row r="13">
          <cell r="L13" t="str">
            <v>C-SCN603H8T cw cu125Bqc</v>
          </cell>
        </row>
        <row r="13">
          <cell r="N13">
            <v>29482.5480832151</v>
          </cell>
        </row>
        <row r="13">
          <cell r="P13">
            <v>25189.6187902858</v>
          </cell>
          <cell r="Q13" t="str">
            <v>ZFI36 cw cu125Bqc</v>
          </cell>
        </row>
        <row r="13">
          <cell r="S13">
            <v>31986.1489217147</v>
          </cell>
        </row>
        <row r="13">
          <cell r="U13">
            <v>27693.2196287854</v>
          </cell>
          <cell r="V13" t="str">
            <v>B4TES9Y cw cu125qc</v>
          </cell>
        </row>
        <row r="13">
          <cell r="X13">
            <v>33009.3653925198</v>
          </cell>
        </row>
        <row r="13">
          <cell r="Z13">
            <v>28716.4360995905</v>
          </cell>
        </row>
        <row r="14">
          <cell r="A14" t="str">
            <v>FLA004</v>
          </cell>
          <cell r="B14" t="str">
            <v>F2T</v>
          </cell>
        </row>
        <row r="14">
          <cell r="D14" t="str">
            <v>TGES7.5,SCX0857</v>
          </cell>
          <cell r="E14">
            <v>13</v>
          </cell>
        </row>
        <row r="14">
          <cell r="I14">
            <v>16197.0194828902</v>
          </cell>
        </row>
        <row r="14">
          <cell r="L14" t="str">
            <v>C-SCN903H8T cw cu144Bqc</v>
          </cell>
        </row>
        <row r="14">
          <cell r="N14">
            <v>37717.2029089314</v>
          </cell>
        </row>
        <row r="14">
          <cell r="P14">
            <v>33276.2415714184</v>
          </cell>
          <cell r="Q14" t="str">
            <v>ZFI50 cw cu144Bqc</v>
          </cell>
        </row>
        <row r="14">
          <cell r="S14">
            <v>39563.5820571901</v>
          </cell>
        </row>
        <row r="14">
          <cell r="U14">
            <v>36486.882169925</v>
          </cell>
          <cell r="V14" t="str">
            <v>B4PES12Y cw cu144qc</v>
          </cell>
        </row>
        <row r="14">
          <cell r="X14">
            <v>40705.017487241</v>
          </cell>
        </row>
        <row r="14">
          <cell r="Z14">
            <v>36264.056149728</v>
          </cell>
        </row>
        <row r="15">
          <cell r="A15" t="str">
            <v>FLA005</v>
          </cell>
          <cell r="B15" t="str">
            <v>F3T</v>
          </cell>
        </row>
        <row r="15">
          <cell r="D15" t="str">
            <v>2*TGES5</v>
          </cell>
          <cell r="E15">
            <v>19.5</v>
          </cell>
        </row>
        <row r="15">
          <cell r="I15">
            <v>19781.6057618905</v>
          </cell>
        </row>
        <row r="15">
          <cell r="L15" t="str">
            <v>1TON CSBN453 cw cu72Bqc</v>
          </cell>
        </row>
        <row r="15">
          <cell r="N15">
            <v>23751.6442671537</v>
          </cell>
        </row>
        <row r="15">
          <cell r="P15">
            <v>19458.7149742244</v>
          </cell>
          <cell r="Q15" t="str">
            <v>ZFI59 cw cu160qc</v>
          </cell>
        </row>
        <row r="15">
          <cell r="U15">
            <v>43114.3898765876</v>
          </cell>
          <cell r="V15" t="str">
            <v>B4nes14Y c/w cu160qc</v>
          </cell>
        </row>
        <row r="15">
          <cell r="X15" t="str">
            <v>~</v>
          </cell>
        </row>
        <row r="15">
          <cell r="Z15">
            <v>40417.9704060829</v>
          </cell>
        </row>
        <row r="16">
          <cell r="A16" t="str">
            <v>FLA006</v>
          </cell>
          <cell r="B16" t="str">
            <v>F4T</v>
          </cell>
        </row>
        <row r="16">
          <cell r="D16" t="str">
            <v>2*TGES5</v>
          </cell>
          <cell r="E16">
            <v>26</v>
          </cell>
        </row>
        <row r="16">
          <cell r="I16" t="str">
            <v>~</v>
          </cell>
        </row>
        <row r="16">
          <cell r="Q16" t="str">
            <v>ZFI68 cw cu200qc</v>
          </cell>
        </row>
        <row r="16">
          <cell r="U16">
            <v>55117.9290961618</v>
          </cell>
          <cell r="V16" t="str">
            <v>B4HE18Y c/w cu200qc</v>
          </cell>
        </row>
        <row r="16">
          <cell r="X16" t="str">
            <v>~</v>
          </cell>
        </row>
        <row r="16">
          <cell r="Z16">
            <v>55596.2569160184</v>
          </cell>
        </row>
        <row r="17">
          <cell r="A17" t="str">
            <v>FLA007</v>
          </cell>
          <cell r="B17" t="str">
            <v>F5T</v>
          </cell>
        </row>
        <row r="17">
          <cell r="D17" t="str">
            <v>2*SCX0857,2*TGES7.5</v>
          </cell>
          <cell r="E17">
            <v>32.5</v>
          </cell>
        </row>
        <row r="17">
          <cell r="I17">
            <v>30535.3645988914</v>
          </cell>
        </row>
        <row r="17">
          <cell r="Q17" t="str">
            <v>ZFI122 cw cu300qc</v>
          </cell>
        </row>
        <row r="17">
          <cell r="U17">
            <v>71146.8671889375</v>
          </cell>
          <cell r="V17" t="str">
            <v>B6GE34Y c/w cu300qc</v>
          </cell>
        </row>
        <row r="17">
          <cell r="X17" t="str">
            <v>~</v>
          </cell>
        </row>
        <row r="17">
          <cell r="Z17">
            <v>68302.953191296</v>
          </cell>
        </row>
        <row r="18">
          <cell r="A18" t="str">
            <v>FLA008</v>
          </cell>
          <cell r="B18" t="str">
            <v>F6T</v>
          </cell>
        </row>
        <row r="18">
          <cell r="D18" t="str">
            <v>3*TGES5</v>
          </cell>
          <cell r="E18">
            <v>39</v>
          </cell>
        </row>
        <row r="18">
          <cell r="I18">
            <v>31862.9891466693</v>
          </cell>
        </row>
        <row r="18">
          <cell r="Q18" t="str">
            <v>ZFI122 cw cu300qc</v>
          </cell>
        </row>
        <row r="18">
          <cell r="U18">
            <v>72578.2352945888</v>
          </cell>
          <cell r="V18" t="str">
            <v>B6GE34Y c/w cu300qc</v>
          </cell>
        </row>
        <row r="18">
          <cell r="X18" t="str">
            <v>~</v>
          </cell>
        </row>
        <row r="18">
          <cell r="Z18">
            <v>69734.3212969474</v>
          </cell>
        </row>
        <row r="19">
          <cell r="A19" t="str">
            <v>FLA009</v>
          </cell>
          <cell r="B19" t="str">
            <v>F8T</v>
          </cell>
        </row>
        <row r="19">
          <cell r="I19">
            <v>51777.3573633376</v>
          </cell>
        </row>
        <row r="19">
          <cell r="V19" t="str">
            <v>SW3L 3000</v>
          </cell>
        </row>
        <row r="19">
          <cell r="Z19">
            <v>102862.880682199</v>
          </cell>
        </row>
        <row r="20">
          <cell r="A20" t="str">
            <v>FLA010</v>
          </cell>
          <cell r="B20" t="str">
            <v>F10T</v>
          </cell>
        </row>
        <row r="20">
          <cell r="I20">
            <v>55760.2310066713</v>
          </cell>
        </row>
        <row r="20">
          <cell r="V20" t="str">
            <v>SW3L 4000</v>
          </cell>
        </row>
        <row r="20">
          <cell r="Z20">
            <v>133963.013045862</v>
          </cell>
        </row>
        <row r="21">
          <cell r="A21" t="str">
            <v>FLA011</v>
          </cell>
          <cell r="B21" t="str">
            <v>F12T</v>
          </cell>
        </row>
        <row r="21">
          <cell r="I21">
            <v>59743.104650005</v>
          </cell>
        </row>
        <row r="21">
          <cell r="V21" t="str">
            <v>SW3L 5000</v>
          </cell>
        </row>
        <row r="21">
          <cell r="Z21">
            <v>154667.286066066</v>
          </cell>
        </row>
        <row r="22">
          <cell r="A22" t="str">
            <v>FLA010.01</v>
          </cell>
          <cell r="B22" t="str">
            <v>F15T</v>
          </cell>
        </row>
        <row r="22">
          <cell r="I22">
            <v>70364.1010322281</v>
          </cell>
        </row>
        <row r="22">
          <cell r="V22" t="str">
            <v>SW3L 6000</v>
          </cell>
        </row>
        <row r="22">
          <cell r="Z22">
            <v>169910.638637527</v>
          </cell>
        </row>
        <row r="23">
          <cell r="A23" t="str">
            <v>FLA010.02</v>
          </cell>
          <cell r="B23" t="str">
            <v>F20T</v>
          </cell>
        </row>
        <row r="23">
          <cell r="I23">
            <v>75674.5992233396</v>
          </cell>
        </row>
        <row r="24">
          <cell r="A24" t="str">
            <v>FLA010.05</v>
          </cell>
          <cell r="B24" t="str">
            <v>STF0.5T</v>
          </cell>
        </row>
        <row r="24">
          <cell r="D24" t="str">
            <v>RCX2434,3134(TX2-3,TS2-4)</v>
          </cell>
          <cell r="E24">
            <v>3.2</v>
          </cell>
        </row>
        <row r="24">
          <cell r="I24">
            <v>6954.2238216937</v>
          </cell>
        </row>
        <row r="25">
          <cell r="A25" t="str">
            <v>FLA010.06</v>
          </cell>
          <cell r="B25" t="str">
            <v>STF1T</v>
          </cell>
        </row>
        <row r="25">
          <cell r="D25" t="str">
            <v>RCX4734(TX2-5,TS2-6)</v>
          </cell>
          <cell r="E25">
            <v>6.5</v>
          </cell>
        </row>
        <row r="25">
          <cell r="I25">
            <v>11550.3335656676</v>
          </cell>
        </row>
        <row r="25">
          <cell r="M25">
            <v>800</v>
          </cell>
        </row>
        <row r="26">
          <cell r="A26" t="str">
            <v>FLA010.07</v>
          </cell>
          <cell r="B26" t="str">
            <v>STF1.5T</v>
          </cell>
        </row>
        <row r="26">
          <cell r="D26" t="str">
            <v>TGES5</v>
          </cell>
          <cell r="E26">
            <v>9.8</v>
          </cell>
        </row>
        <row r="26">
          <cell r="I26">
            <v>14019.7152245345</v>
          </cell>
        </row>
        <row r="26">
          <cell r="M26">
            <v>1200</v>
          </cell>
        </row>
        <row r="27">
          <cell r="A27" t="str">
            <v>FLA010.08</v>
          </cell>
          <cell r="B27" t="str">
            <v>STF2T</v>
          </cell>
        </row>
        <row r="27">
          <cell r="D27" t="str">
            <v>TGES7.5,SCX0857</v>
          </cell>
          <cell r="E27">
            <v>13</v>
          </cell>
        </row>
        <row r="27">
          <cell r="I27">
            <v>18692.9536327127</v>
          </cell>
        </row>
        <row r="27">
          <cell r="M27">
            <v>1750</v>
          </cell>
        </row>
        <row r="28">
          <cell r="A28" t="str">
            <v>FLA010.09</v>
          </cell>
          <cell r="B28" t="str">
            <v>STF3T</v>
          </cell>
        </row>
        <row r="28">
          <cell r="D28" t="str">
            <v>2*TGES5</v>
          </cell>
          <cell r="E28">
            <v>19.5</v>
          </cell>
        </row>
        <row r="28">
          <cell r="I28">
            <v>22343.9211391019</v>
          </cell>
        </row>
        <row r="28">
          <cell r="M28">
            <v>2100</v>
          </cell>
        </row>
        <row r="29">
          <cell r="A29" t="str">
            <v>FLA010.10</v>
          </cell>
          <cell r="B29" t="str">
            <v>STF4T</v>
          </cell>
        </row>
        <row r="29">
          <cell r="D29" t="str">
            <v>2*TGES5</v>
          </cell>
          <cell r="E29">
            <v>26</v>
          </cell>
        </row>
        <row r="29">
          <cell r="I29" t="str">
            <v>~</v>
          </cell>
        </row>
        <row r="29">
          <cell r="M29">
            <v>2900</v>
          </cell>
        </row>
        <row r="30">
          <cell r="A30" t="str">
            <v>FLA010.11</v>
          </cell>
          <cell r="B30" t="str">
            <v>STF5T</v>
          </cell>
        </row>
        <row r="30">
          <cell r="D30" t="str">
            <v>2*SCX0857,2*TGES7.5</v>
          </cell>
          <cell r="E30">
            <v>32.5</v>
          </cell>
        </row>
        <row r="30">
          <cell r="I30">
            <v>31597.4642371137</v>
          </cell>
        </row>
        <row r="30">
          <cell r="M30">
            <v>3000</v>
          </cell>
        </row>
        <row r="31">
          <cell r="A31" t="str">
            <v>FLA010.12</v>
          </cell>
          <cell r="B31" t="str">
            <v>STF6T</v>
          </cell>
        </row>
        <row r="31">
          <cell r="D31" t="str">
            <v>3*TGES5</v>
          </cell>
          <cell r="E31">
            <v>39</v>
          </cell>
        </row>
        <row r="31">
          <cell r="I31">
            <v>33534.8126512785</v>
          </cell>
        </row>
        <row r="31">
          <cell r="M31">
            <v>5500</v>
          </cell>
        </row>
        <row r="32">
          <cell r="A32" t="str">
            <v>FLA010.13</v>
          </cell>
          <cell r="B32" t="str">
            <v>STF1T-316</v>
          </cell>
        </row>
        <row r="32">
          <cell r="I32">
            <v>15931.4945733347</v>
          </cell>
        </row>
        <row r="33">
          <cell r="A33" t="str">
            <v>FLA024.1</v>
          </cell>
          <cell r="B33" t="str">
            <v>ICE BIN 600P (0.3ton machine)</v>
          </cell>
        </row>
        <row r="33">
          <cell r="D33" t="str">
            <v>03ton</v>
          </cell>
          <cell r="E33" t="str">
            <v>1060h*760l*800w(42"*30"*31.5")</v>
          </cell>
        </row>
        <row r="33">
          <cell r="I33">
            <v>2251.08225108225</v>
          </cell>
        </row>
        <row r="34">
          <cell r="A34" t="str">
            <v>FLA025</v>
          </cell>
          <cell r="B34" t="str">
            <v>ICE BIN 2000P (0.5~1ton machine)</v>
          </cell>
        </row>
        <row r="34">
          <cell r="D34" t="str">
            <v>0.5ton-1ton</v>
          </cell>
          <cell r="E34" t="str">
            <v>1170h * 1220l * 920w (47"*48"*36")</v>
          </cell>
        </row>
        <row r="34">
          <cell r="I34">
            <v>3636.36363636364</v>
          </cell>
        </row>
        <row r="35">
          <cell r="A35" t="str">
            <v>FLA027</v>
          </cell>
          <cell r="B35" t="str">
            <v>ICE BIN 2500P (1.5ton~2ton machine)</v>
          </cell>
        </row>
        <row r="35">
          <cell r="D35" t="str">
            <v>1.5-2ton</v>
          </cell>
          <cell r="E35" t="str">
            <v>1100h * 1500l * 1126w (43"*59"*44")</v>
          </cell>
        </row>
        <row r="35">
          <cell r="I35">
            <v>5151.51515151515</v>
          </cell>
        </row>
        <row r="36">
          <cell r="A36" t="str">
            <v>SB031</v>
          </cell>
          <cell r="B36" t="str">
            <v>0.3T~1T Flake ice control panel (DOL) cw plc</v>
          </cell>
        </row>
        <row r="36">
          <cell r="D36" t="str">
            <v>0.3-1T</v>
          </cell>
        </row>
        <row r="36">
          <cell r="I36">
            <v>1066.25542805178</v>
          </cell>
        </row>
        <row r="37">
          <cell r="A37" t="str">
            <v>SB032</v>
          </cell>
          <cell r="B37" t="str">
            <v>1.5T~3T Flake ice control panel (DOL) cw plc</v>
          </cell>
        </row>
        <row r="37">
          <cell r="D37" t="str">
            <v>1.5-3T</v>
          </cell>
        </row>
        <row r="37">
          <cell r="I37">
            <v>1255.55504688425</v>
          </cell>
        </row>
        <row r="38">
          <cell r="A38" t="str">
            <v>SB032.1</v>
          </cell>
          <cell r="B38" t="str">
            <v>4T~6T Flake ice control panel (p.winding) cw plc</v>
          </cell>
        </row>
        <row r="38">
          <cell r="D38" t="str">
            <v>4-6T</v>
          </cell>
        </row>
        <row r="38">
          <cell r="I38">
            <v>2184.02996615024</v>
          </cell>
        </row>
        <row r="39">
          <cell r="A39" t="str">
            <v>SB033</v>
          </cell>
          <cell r="B39" t="str">
            <v>0.5T-1T Flake ice control panel (DOL)</v>
          </cell>
        </row>
        <row r="39">
          <cell r="D39" t="str">
            <v>0.5-1T</v>
          </cell>
        </row>
        <row r="39">
          <cell r="I39">
            <v>1568.08608956255</v>
          </cell>
        </row>
        <row r="40">
          <cell r="A40" t="str">
            <v>SB034</v>
          </cell>
          <cell r="B40" t="str">
            <v>1.5T-3T Flake ice control panel (DOL)</v>
          </cell>
        </row>
        <row r="40">
          <cell r="D40" t="str">
            <v>1.5-3T</v>
          </cell>
        </row>
        <row r="40">
          <cell r="I40">
            <v>1883.46301374272</v>
          </cell>
        </row>
        <row r="41">
          <cell r="A41" t="str">
            <v>SB035</v>
          </cell>
          <cell r="B41" t="str">
            <v>2T~4T Flake ice control panel (PART WINDING)</v>
          </cell>
        </row>
        <row r="41">
          <cell r="D41" t="str">
            <v>2-4T</v>
          </cell>
        </row>
        <row r="41">
          <cell r="I41">
            <v>2639.19186087746</v>
          </cell>
        </row>
        <row r="42">
          <cell r="A42" t="str">
            <v>SB036</v>
          </cell>
          <cell r="B42" t="str">
            <v>5T~6T Flake ice control panel (PART WINDING)</v>
          </cell>
        </row>
        <row r="42">
          <cell r="D42" t="str">
            <v>5-6T</v>
          </cell>
        </row>
        <row r="42">
          <cell r="I42">
            <v>2993.0369429984</v>
          </cell>
        </row>
        <row r="43">
          <cell r="A43" t="str">
            <v>SB037</v>
          </cell>
          <cell r="B43" t="str">
            <v>10T Flake ice control panel (PART WINDING)</v>
          </cell>
        </row>
        <row r="43">
          <cell r="D43" t="str">
            <v>8-10T</v>
          </cell>
        </row>
        <row r="43">
          <cell r="I43">
            <v>3608.42155838302</v>
          </cell>
        </row>
        <row r="44">
          <cell r="A44" t="str">
            <v>SB038</v>
          </cell>
          <cell r="B44" t="str">
            <v>PLC CONTROL</v>
          </cell>
        </row>
        <row r="44">
          <cell r="I44">
            <v>819.304152637486</v>
          </cell>
        </row>
        <row r="45">
          <cell r="A45" t="str">
            <v>FLA028</v>
          </cell>
          <cell r="B45" t="str">
            <v>PLC CONTROL BOARD 3PH</v>
          </cell>
        </row>
        <row r="45">
          <cell r="I45">
            <v>356.902356902357</v>
          </cell>
        </row>
        <row r="46">
          <cell r="A46" t="str">
            <v>FLA029</v>
          </cell>
          <cell r="B46" t="str">
            <v>PLC CONTROL BOARD 1PH</v>
          </cell>
        </row>
        <row r="46">
          <cell r="I46">
            <v>336.700336700337</v>
          </cell>
        </row>
        <row r="47">
          <cell r="A47" t="str">
            <v>FLA033</v>
          </cell>
          <cell r="B47" t="str">
            <v>ICE SHOVEL SMALL (66CM*20CM)</v>
          </cell>
        </row>
        <row r="47">
          <cell r="D47" t="str">
            <v>0.3-0.5</v>
          </cell>
        </row>
        <row r="47">
          <cell r="I47">
            <v>84.4155844155844</v>
          </cell>
        </row>
        <row r="48">
          <cell r="A48" t="str">
            <v>FLA034</v>
          </cell>
          <cell r="B48" t="str">
            <v>ICE SHOVEL MEDIUM (96CM*26CM)</v>
          </cell>
        </row>
        <row r="48">
          <cell r="D48" t="str">
            <v>1~3</v>
          </cell>
        </row>
        <row r="48">
          <cell r="I48">
            <v>112.554112554113</v>
          </cell>
        </row>
        <row r="49">
          <cell r="A49" t="str">
            <v>FLA034.1</v>
          </cell>
          <cell r="B49" t="str">
            <v>ICE SHOVEL MEDIUM (112CM*35CM)</v>
          </cell>
        </row>
        <row r="49">
          <cell r="D49" t="str">
            <v>4~10</v>
          </cell>
        </row>
        <row r="49">
          <cell r="I49">
            <v>141.818181818182</v>
          </cell>
        </row>
        <row r="50">
          <cell r="A50" t="str">
            <v>FLA035</v>
          </cell>
          <cell r="B50" t="str">
            <v>Water pump motor 2WATTS</v>
          </cell>
        </row>
        <row r="50">
          <cell r="I50">
            <v>101.515151515152</v>
          </cell>
        </row>
        <row r="51">
          <cell r="A51" t="str">
            <v>FLA036</v>
          </cell>
          <cell r="B51" t="str">
            <v>Water pump motor 6WATTS</v>
          </cell>
        </row>
        <row r="51">
          <cell r="I51">
            <v>159.090909090909</v>
          </cell>
        </row>
        <row r="52">
          <cell r="A52" t="str">
            <v>FLA037</v>
          </cell>
          <cell r="B52" t="str">
            <v>Water pump motor 9WATTS</v>
          </cell>
        </row>
        <row r="52">
          <cell r="D52" t="str">
            <v>0.5T-1T</v>
          </cell>
          <cell r="E52" t="str">
            <v>9W</v>
          </cell>
        </row>
        <row r="52">
          <cell r="I52">
            <v>189.393939393939</v>
          </cell>
        </row>
        <row r="53">
          <cell r="A53" t="str">
            <v>FLA038</v>
          </cell>
          <cell r="B53" t="str">
            <v>Water pump motor 14WATTS</v>
          </cell>
        </row>
        <row r="53">
          <cell r="D53" t="str">
            <v>0.5T-1.5T</v>
          </cell>
          <cell r="E53" t="str">
            <v>14W</v>
          </cell>
        </row>
        <row r="53">
          <cell r="I53">
            <v>262.121212121212</v>
          </cell>
        </row>
        <row r="54">
          <cell r="A54" t="str">
            <v>FLA038.1</v>
          </cell>
          <cell r="B54" t="str">
            <v>0.12kw water pump short shaft (1T-3T)</v>
          </cell>
        </row>
        <row r="54">
          <cell r="D54" t="str">
            <v>2T-3T</v>
          </cell>
        </row>
        <row r="54">
          <cell r="I54">
            <v>636.363636363636</v>
          </cell>
        </row>
        <row r="55">
          <cell r="A55" t="str">
            <v>FLA038.2</v>
          </cell>
          <cell r="B55" t="str">
            <v>0.12kw water pump long shaft (4T-6T)</v>
          </cell>
        </row>
        <row r="55">
          <cell r="D55" t="str">
            <v>4T-6T</v>
          </cell>
        </row>
        <row r="55">
          <cell r="I55">
            <v>707.070707070707</v>
          </cell>
        </row>
        <row r="56">
          <cell r="A56" t="str">
            <v>FLA039</v>
          </cell>
          <cell r="B56" t="str">
            <v>DOB-20</v>
          </cell>
        </row>
        <row r="56">
          <cell r="D56" t="str">
            <v>0.5T-3T (140mm)</v>
          </cell>
          <cell r="E56" t="str">
            <v>20W</v>
          </cell>
        </row>
        <row r="56">
          <cell r="I56">
            <v>258.838383838384</v>
          </cell>
        </row>
        <row r="57">
          <cell r="A57" t="str">
            <v>FLA040</v>
          </cell>
          <cell r="B57" t="str">
            <v>TC-8180</v>
          </cell>
        </row>
        <row r="57">
          <cell r="D57" t="str">
            <v>4T (180mm)</v>
          </cell>
          <cell r="E57" t="str">
            <v>90W</v>
          </cell>
        </row>
        <row r="57">
          <cell r="I57">
            <v>422.979797979798</v>
          </cell>
        </row>
        <row r="58">
          <cell r="A58" t="str">
            <v>FLA041</v>
          </cell>
          <cell r="B58" t="str">
            <v>TC-4180</v>
          </cell>
        </row>
        <row r="58">
          <cell r="D58" t="str">
            <v>5T-8T (180mm)</v>
          </cell>
          <cell r="E58" t="str">
            <v>180W</v>
          </cell>
        </row>
        <row r="58">
          <cell r="I58">
            <v>656.565656565657</v>
          </cell>
        </row>
        <row r="59">
          <cell r="A59" t="str">
            <v>FLA042</v>
          </cell>
          <cell r="B59" t="str">
            <v>TC-2180</v>
          </cell>
        </row>
        <row r="59">
          <cell r="D59" t="str">
            <v>10T-12T (195mm)</v>
          </cell>
          <cell r="E59" t="str">
            <v>370W</v>
          </cell>
        </row>
        <row r="59">
          <cell r="I59">
            <v>858.585858585859</v>
          </cell>
        </row>
        <row r="60">
          <cell r="A60" t="str">
            <v>FLA043</v>
          </cell>
          <cell r="B60" t="str">
            <v>IWAKI PUMP (ES-B11VC-230N1)</v>
          </cell>
        </row>
        <row r="60">
          <cell r="D60" t="str">
            <v>0.5-40T</v>
          </cell>
        </row>
        <row r="60">
          <cell r="I60">
            <v>1500</v>
          </cell>
        </row>
        <row r="61">
          <cell r="A61" t="str">
            <v>FLA043.1</v>
          </cell>
          <cell r="B61" t="str">
            <v>IWAKI FOOT VALVE</v>
          </cell>
        </row>
        <row r="61">
          <cell r="I61">
            <v>254.545454545455</v>
          </cell>
        </row>
        <row r="62">
          <cell r="A62" t="str">
            <v>FLA043.2</v>
          </cell>
          <cell r="B62" t="str">
            <v>IWAKI HOSE (PER METER)</v>
          </cell>
        </row>
        <row r="62">
          <cell r="I62">
            <v>13.6</v>
          </cell>
        </row>
        <row r="63">
          <cell r="A63" t="str">
            <v>FLA043.3</v>
          </cell>
          <cell r="B63" t="str">
            <v>SALT WATER PUMP YG01TPH12XX</v>
          </cell>
        </row>
        <row r="63">
          <cell r="I63">
            <v>407.435701553349</v>
          </cell>
        </row>
        <row r="64">
          <cell r="A64" t="str">
            <v>FLA044</v>
          </cell>
          <cell r="B64" t="str">
            <v>SALT WATER PUMP FS101TPH 120X</v>
          </cell>
        </row>
        <row r="64">
          <cell r="I64">
            <v>509.294626941686</v>
          </cell>
        </row>
        <row r="65">
          <cell r="A65" t="str">
            <v>FLA045</v>
          </cell>
          <cell r="B65" t="str">
            <v>FLOAT VALVE (SMALL)</v>
          </cell>
        </row>
        <row r="65">
          <cell r="I65">
            <v>30.3030303030303</v>
          </cell>
        </row>
        <row r="66">
          <cell r="A66" t="str">
            <v>FLA046</v>
          </cell>
          <cell r="B66" t="str">
            <v>FLOAT VALVE (BIG)</v>
          </cell>
        </row>
        <row r="66">
          <cell r="I66">
            <v>75.7575757575758</v>
          </cell>
        </row>
        <row r="67">
          <cell r="A67" t="str">
            <v>FLA047</v>
          </cell>
          <cell r="B67" t="str">
            <v>MF-5KP2</v>
          </cell>
        </row>
        <row r="67">
          <cell r="D67" t="str">
            <v>Versatile</v>
          </cell>
        </row>
        <row r="67">
          <cell r="I67">
            <v>157.828282828283</v>
          </cell>
        </row>
        <row r="68">
          <cell r="A68" t="str">
            <v>FLA047.1</v>
          </cell>
          <cell r="B68" t="str">
            <v>WEIG INFRARED SWITCH </v>
          </cell>
        </row>
        <row r="68">
          <cell r="I68">
            <v>105.218855218855</v>
          </cell>
        </row>
        <row r="69">
          <cell r="A69" t="str">
            <v>FLA048</v>
          </cell>
          <cell r="B69" t="str">
            <v>RF-0H21DS</v>
          </cell>
        </row>
        <row r="69">
          <cell r="D69" t="str">
            <v>Versatile</v>
          </cell>
        </row>
        <row r="69">
          <cell r="I69">
            <v>25.993265993266</v>
          </cell>
        </row>
        <row r="70">
          <cell r="A70" t="str">
            <v>FLA049</v>
          </cell>
          <cell r="B70" t="str">
            <v>6GU600RC c/w 6IK250GU-S3FT motor</v>
          </cell>
        </row>
        <row r="70">
          <cell r="D70" t="str">
            <v>300kgs</v>
          </cell>
        </row>
        <row r="70">
          <cell r="I70">
            <v>1139.92590481619</v>
          </cell>
        </row>
        <row r="71">
          <cell r="A71" t="str">
            <v>FLA053.1</v>
          </cell>
          <cell r="B71" t="str">
            <v>TKVWEQ60-800</v>
          </cell>
        </row>
        <row r="71">
          <cell r="D71" t="str">
            <v>0.5T</v>
          </cell>
          <cell r="E71" t="str">
            <v>0.25KW</v>
          </cell>
        </row>
        <row r="71">
          <cell r="I71">
            <v>1683.50168350168</v>
          </cell>
        </row>
        <row r="72">
          <cell r="A72" t="str">
            <v>FLA054</v>
          </cell>
          <cell r="B72" t="str">
            <v>TKVWEQ70*40-600-800</v>
          </cell>
        </row>
        <row r="72">
          <cell r="D72" t="str">
            <v>1T-1.5T</v>
          </cell>
          <cell r="E72" t="str">
            <v>0.25KW(11MM)</v>
          </cell>
        </row>
        <row r="72">
          <cell r="I72">
            <v>1868.10635086497</v>
          </cell>
        </row>
        <row r="73">
          <cell r="A73" t="str">
            <v>FLA055</v>
          </cell>
          <cell r="B73" t="str">
            <v>TKVWEQ80*50-800</v>
          </cell>
        </row>
        <row r="73">
          <cell r="D73" t="str">
            <v>2T-3T </v>
          </cell>
          <cell r="E73" t="str">
            <v>0.37KW</v>
          </cell>
        </row>
        <row r="73">
          <cell r="I73">
            <v>2858.46975502148</v>
          </cell>
        </row>
        <row r="74">
          <cell r="A74" t="str">
            <v>FLA056</v>
          </cell>
          <cell r="B74" t="str">
            <v>TKVWEQ100*60-800</v>
          </cell>
        </row>
        <row r="74">
          <cell r="D74" t="str">
            <v>4T-6T</v>
          </cell>
          <cell r="E74" t="str">
            <v>0.55KW</v>
          </cell>
        </row>
        <row r="74">
          <cell r="I74">
            <v>4630.21014745153</v>
          </cell>
        </row>
        <row r="75">
          <cell r="A75" t="str">
            <v>FLA057</v>
          </cell>
          <cell r="B75" t="str">
            <v>TKVWEQ100*60-600</v>
          </cell>
        </row>
        <row r="75">
          <cell r="D75" t="str">
            <v>4T-6T</v>
          </cell>
          <cell r="E75" t="str">
            <v>0.55KW</v>
          </cell>
        </row>
        <row r="75">
          <cell r="I75">
            <v>4630.21014745153</v>
          </cell>
        </row>
        <row r="76">
          <cell r="A76" t="str">
            <v>FLA057.1</v>
          </cell>
          <cell r="B76" t="str">
            <v>TKVWEQM120*70-800R</v>
          </cell>
        </row>
        <row r="76">
          <cell r="D76" t="str">
            <v>8-10ton</v>
          </cell>
        </row>
        <row r="76">
          <cell r="I76">
            <v>7546.73168466272</v>
          </cell>
        </row>
        <row r="77">
          <cell r="A77" t="str">
            <v>FLA057.2</v>
          </cell>
          <cell r="B77" t="str">
            <v>TKVWEQM135*80-800R</v>
          </cell>
        </row>
        <row r="77">
          <cell r="I77">
            <v>9868.80297225125</v>
          </cell>
        </row>
        <row r="78">
          <cell r="A78" t="str">
            <v>FLA058.2</v>
          </cell>
          <cell r="B78" t="str">
            <v>0.25KW (SMALL FLANGE 3PH)</v>
          </cell>
        </row>
        <row r="78">
          <cell r="D78" t="str">
            <v>0.5T</v>
          </cell>
        </row>
        <row r="78">
          <cell r="I78">
            <v>600</v>
          </cell>
        </row>
        <row r="79">
          <cell r="A79" t="str">
            <v>FLA059</v>
          </cell>
          <cell r="B79" t="str">
            <v>0.25KW (63) </v>
          </cell>
        </row>
        <row r="79">
          <cell r="D79" t="str">
            <v>0.5T-1.5T</v>
          </cell>
          <cell r="E79" t="str">
            <v>0.25KW (63) 11mm*23mm</v>
          </cell>
        </row>
        <row r="79">
          <cell r="I79">
            <v>450</v>
          </cell>
        </row>
        <row r="80">
          <cell r="A80" t="str">
            <v>FLA060</v>
          </cell>
          <cell r="B80" t="str">
            <v>0.25KW (71)</v>
          </cell>
        </row>
        <row r="80">
          <cell r="D80" t="str">
            <v>0.5-1T</v>
          </cell>
          <cell r="E80" t="str">
            <v>0.25KW (71) 14mm*30mm</v>
          </cell>
        </row>
        <row r="80">
          <cell r="I80">
            <v>516.666666666667</v>
          </cell>
        </row>
        <row r="81">
          <cell r="A81" t="str">
            <v>FLA060.1</v>
          </cell>
          <cell r="B81" t="str">
            <v>0.25KW (71)</v>
          </cell>
        </row>
        <row r="81">
          <cell r="D81" t="str">
            <v>0.5T-2T</v>
          </cell>
          <cell r="E81" t="str">
            <v>0.25KW (71) 11mm*30mm</v>
          </cell>
        </row>
        <row r="81">
          <cell r="I81">
            <v>666.666666666667</v>
          </cell>
        </row>
        <row r="82">
          <cell r="A82" t="str">
            <v>FLA061</v>
          </cell>
          <cell r="B82" t="str">
            <v>0.37KW (71)</v>
          </cell>
        </row>
        <row r="82">
          <cell r="D82" t="str">
            <v>0.5T-3T</v>
          </cell>
          <cell r="E82" t="str">
            <v>0.37KW (71) 14mm*30mm</v>
          </cell>
        </row>
        <row r="82">
          <cell r="I82">
            <v>566.666666666667</v>
          </cell>
        </row>
        <row r="83">
          <cell r="A83" t="str">
            <v>FLA062</v>
          </cell>
          <cell r="B83" t="str">
            <v>0.55KW (71)</v>
          </cell>
        </row>
        <row r="83">
          <cell r="D83" t="str">
            <v>4T-6T</v>
          </cell>
          <cell r="E83" t="str">
            <v>0.55KW (71) 14mm*30mm</v>
          </cell>
        </row>
        <row r="83">
          <cell r="I83">
            <v>633.333333333333</v>
          </cell>
        </row>
        <row r="84">
          <cell r="A84" t="str">
            <v>FLA063</v>
          </cell>
          <cell r="B84" t="str">
            <v>0.75KW (80)</v>
          </cell>
        </row>
        <row r="84">
          <cell r="D84" t="str">
            <v>8T-20T</v>
          </cell>
          <cell r="E84" t="str">
            <v>0.75KW</v>
          </cell>
        </row>
        <row r="84">
          <cell r="I84">
            <v>713.333333333333</v>
          </cell>
        </row>
        <row r="85">
          <cell r="A85" t="str">
            <v>FLA063.1</v>
          </cell>
          <cell r="B85" t="str">
            <v>0.3TON ICE SCRAPER</v>
          </cell>
        </row>
        <row r="85">
          <cell r="D85" t="str">
            <v>60*220</v>
          </cell>
        </row>
        <row r="85">
          <cell r="I85">
            <v>713.01247771836</v>
          </cell>
        </row>
        <row r="86">
          <cell r="A86" t="str">
            <v>FLA064</v>
          </cell>
          <cell r="B86" t="str">
            <v>0.5TON ICE SCRAPER</v>
          </cell>
        </row>
        <row r="86">
          <cell r="D86" t="str">
            <v>60*220 (60*270)</v>
          </cell>
        </row>
        <row r="86">
          <cell r="I86">
            <v>1140.81996434938</v>
          </cell>
        </row>
        <row r="87">
          <cell r="A87" t="str">
            <v>FLA065</v>
          </cell>
          <cell r="B87" t="str">
            <v>1TON ICE SCRAPER</v>
          </cell>
        </row>
        <row r="87">
          <cell r="D87" t="str">
            <v>70*320</v>
          </cell>
        </row>
        <row r="87">
          <cell r="I87">
            <v>1397.50445632799</v>
          </cell>
        </row>
        <row r="88">
          <cell r="A88" t="str">
            <v>FLA066</v>
          </cell>
          <cell r="B88" t="str">
            <v>1.5TON ICE SCRAPER</v>
          </cell>
        </row>
        <row r="88">
          <cell r="D88" t="str">
            <v> 70*420</v>
          </cell>
        </row>
        <row r="88">
          <cell r="I88">
            <v>1568.62745098039</v>
          </cell>
        </row>
        <row r="89">
          <cell r="A89" t="str">
            <v>FLA067</v>
          </cell>
          <cell r="B89" t="str">
            <v>2TON ICE SCRAPER</v>
          </cell>
        </row>
        <row r="89">
          <cell r="D89" t="str">
            <v>70*520 </v>
          </cell>
        </row>
        <row r="89">
          <cell r="I89">
            <v>1782.5311942959</v>
          </cell>
        </row>
        <row r="90">
          <cell r="A90" t="str">
            <v>FLA068</v>
          </cell>
          <cell r="B90" t="str">
            <v>2TON big ICE SCRAPER</v>
          </cell>
        </row>
        <row r="90">
          <cell r="D90" t="str">
            <v>70*470</v>
          </cell>
        </row>
        <row r="90">
          <cell r="I90">
            <v>1939.39393939394</v>
          </cell>
        </row>
        <row r="91">
          <cell r="A91" t="str">
            <v>FLA069</v>
          </cell>
          <cell r="B91" t="str">
            <v>3TON ICE SCRAPER</v>
          </cell>
        </row>
        <row r="91">
          <cell r="D91" t="str">
            <v>80*635</v>
          </cell>
        </row>
        <row r="91">
          <cell r="I91">
            <v>2139.03743315508</v>
          </cell>
        </row>
        <row r="92">
          <cell r="A92" t="str">
            <v>FLA070</v>
          </cell>
          <cell r="B92" t="str">
            <v>4TON ICE SCRAPER</v>
          </cell>
        </row>
        <row r="92">
          <cell r="D92" t="str">
            <v>80mm*635mm</v>
          </cell>
        </row>
        <row r="92">
          <cell r="I92">
            <v>2566.8449197861</v>
          </cell>
        </row>
        <row r="93">
          <cell r="A93" t="str">
            <v>FLA071</v>
          </cell>
          <cell r="B93" t="str">
            <v>5TON ICE SCRAPER</v>
          </cell>
        </row>
        <row r="93">
          <cell r="D93" t="str">
            <v>80*740</v>
          </cell>
        </row>
        <row r="93">
          <cell r="I93">
            <v>2709.44741532977</v>
          </cell>
        </row>
        <row r="94">
          <cell r="A94" t="str">
            <v>FLA072</v>
          </cell>
          <cell r="B94" t="str">
            <v>6TON ICE SCRAPER</v>
          </cell>
        </row>
        <row r="94">
          <cell r="D94" t="str">
            <v>80*790</v>
          </cell>
        </row>
        <row r="94">
          <cell r="I94">
            <v>3279.85739750446</v>
          </cell>
        </row>
        <row r="95">
          <cell r="A95" t="str">
            <v>FLA073</v>
          </cell>
          <cell r="B95" t="str">
            <v>8TON ICE SCRAPER</v>
          </cell>
        </row>
        <row r="95">
          <cell r="D95" t="str">
            <v>80*880</v>
          </cell>
        </row>
        <row r="95">
          <cell r="I95">
            <v>3565.0623885918</v>
          </cell>
        </row>
        <row r="96">
          <cell r="A96" t="str">
            <v>FLA074</v>
          </cell>
          <cell r="B96" t="str">
            <v>10TON ICE SCRAPER</v>
          </cell>
        </row>
        <row r="96">
          <cell r="D96" t="str">
            <v>95*1020</v>
          </cell>
        </row>
        <row r="96">
          <cell r="I96">
            <v>4991.08734402852</v>
          </cell>
        </row>
        <row r="97">
          <cell r="A97" t="str">
            <v>FLA075</v>
          </cell>
          <cell r="B97" t="str">
            <v>BEARING SET 25X38 (0.3-0.5TON)</v>
          </cell>
        </row>
        <row r="97">
          <cell r="D97" t="str">
            <v>0.3T-0.5T</v>
          </cell>
          <cell r="E97" t="str">
            <v>5204*12mm</v>
          </cell>
        </row>
        <row r="97">
          <cell r="I97">
            <v>570.409982174688</v>
          </cell>
        </row>
        <row r="98">
          <cell r="A98" t="str">
            <v>FLA076</v>
          </cell>
          <cell r="B98" t="str">
            <v>BEARING SET 30X48 (1-6TON) old model</v>
          </cell>
        </row>
        <row r="98">
          <cell r="D98" t="str">
            <v>1T-6T</v>
          </cell>
          <cell r="E98" t="str">
            <v>5204RZ*12mm</v>
          </cell>
        </row>
        <row r="98">
          <cell r="I98">
            <v>713.01247771836</v>
          </cell>
        </row>
        <row r="99">
          <cell r="A99" t="str">
            <v>FLA077</v>
          </cell>
          <cell r="B99" t="str">
            <v>BEARING SET 30X50 (1-10TON) new model</v>
          </cell>
        </row>
        <row r="99">
          <cell r="D99" t="str">
            <v>8T-15T </v>
          </cell>
          <cell r="E99" t="str">
            <v>5204RZ*16mm</v>
          </cell>
        </row>
        <row r="99">
          <cell r="I99">
            <v>713.01247771836</v>
          </cell>
        </row>
        <row r="100">
          <cell r="A100" t="str">
            <v>FLA078</v>
          </cell>
          <cell r="B100" t="str">
            <v>0.3TON FLAKE ICE SHAFT</v>
          </cell>
        </row>
        <row r="100">
          <cell r="I100">
            <v>0</v>
          </cell>
        </row>
        <row r="101">
          <cell r="A101" t="str">
            <v>FLA079</v>
          </cell>
          <cell r="B101" t="str">
            <v>0.5TON FLAKE ICE SHAFT</v>
          </cell>
        </row>
        <row r="101">
          <cell r="I101">
            <v>798.573975044563</v>
          </cell>
        </row>
        <row r="102">
          <cell r="A102" t="str">
            <v>FLA080</v>
          </cell>
          <cell r="B102" t="str">
            <v>1TON FLAKE ICE SHAFT</v>
          </cell>
        </row>
        <row r="102">
          <cell r="I102">
            <v>1169.34046345811</v>
          </cell>
        </row>
        <row r="103">
          <cell r="A103" t="str">
            <v>FLA081</v>
          </cell>
          <cell r="B103" t="str">
            <v>1.5TON FLAKE ICE SHAFT</v>
          </cell>
        </row>
        <row r="103">
          <cell r="I103">
            <v>1354.72370766488</v>
          </cell>
        </row>
        <row r="104">
          <cell r="A104" t="str">
            <v>FLA082</v>
          </cell>
          <cell r="B104" t="str">
            <v>2TON FLAKE ICE SHAFT</v>
          </cell>
        </row>
        <row r="104">
          <cell r="I104">
            <v>2110.51693404635</v>
          </cell>
        </row>
        <row r="105">
          <cell r="A105" t="str">
            <v>FLA083</v>
          </cell>
          <cell r="B105" t="str">
            <v>3TON FLAKE ICE SHAFT</v>
          </cell>
        </row>
        <row r="105">
          <cell r="I105">
            <v>2224.59893048128</v>
          </cell>
        </row>
        <row r="106">
          <cell r="A106" t="str">
            <v>FLA084</v>
          </cell>
          <cell r="B106" t="str">
            <v>4TON FLAKE ICE SHAFT</v>
          </cell>
        </row>
        <row r="107">
          <cell r="A107" t="str">
            <v>FLA085</v>
          </cell>
          <cell r="B107" t="str">
            <v>5TON FLAKE ICE SHAFT</v>
          </cell>
        </row>
        <row r="108">
          <cell r="A108" t="str">
            <v>FLA086</v>
          </cell>
          <cell r="B108" t="str">
            <v>6TON FLAKE ICE SHAFT</v>
          </cell>
        </row>
        <row r="109">
          <cell r="A109" t="str">
            <v>FLA087</v>
          </cell>
          <cell r="B109" t="str">
            <v>EXTERNAL UPPER BEARING SET (0.3-1.5TON)</v>
          </cell>
        </row>
        <row r="110">
          <cell r="A110" t="str">
            <v>FLA088</v>
          </cell>
          <cell r="B110" t="str">
            <v>EXTERNAL BOTTOM BEARING SET (0.3-1.5TON)</v>
          </cell>
        </row>
        <row r="111">
          <cell r="A111" t="str">
            <v>FLA089</v>
          </cell>
          <cell r="B111" t="str">
            <v>EXTERNAL UPPER BEARING SET (2-6TON)</v>
          </cell>
        </row>
        <row r="112">
          <cell r="A112" t="str">
            <v>FLA090</v>
          </cell>
          <cell r="B112" t="str">
            <v>EXTERNAL BOTTOM BEARING SET (2-6TON)</v>
          </cell>
        </row>
      </sheetData>
      <sheetData sheetId="12">
        <row r="8">
          <cell r="A8" t="str">
            <v>ITEM CODE</v>
          </cell>
        </row>
        <row r="8">
          <cell r="E8" t="str">
            <v>Accessories</v>
          </cell>
          <cell r="F8" t="str">
            <v>HP</v>
          </cell>
          <cell r="G8" t="str">
            <v>BTU AT 0C to -25C</v>
          </cell>
        </row>
        <row r="8">
          <cell r="N8" t="str">
            <v>Germany Bitzer (RM) </v>
          </cell>
        </row>
        <row r="8">
          <cell r="R8" t="str">
            <v>CU QC MODEL</v>
          </cell>
        </row>
        <row r="8">
          <cell r="U8" t="str">
            <v>Cond QC (RM)</v>
          </cell>
        </row>
        <row r="8">
          <cell r="W8" t="str">
            <v>HTC MODEL</v>
          </cell>
        </row>
        <row r="8">
          <cell r="Z8" t="str">
            <v>HTC cond (RM)</v>
          </cell>
        </row>
        <row r="9">
          <cell r="B9" t="str">
            <v>2HES-1(Y)</v>
          </cell>
          <cell r="C9" t="str">
            <v>2HC-1.2</v>
          </cell>
        </row>
        <row r="9">
          <cell r="E9" t="str">
            <v>CH</v>
          </cell>
          <cell r="F9" t="str">
            <v>1.5 LT</v>
          </cell>
          <cell r="G9" t="str">
            <v>4900btu</v>
          </cell>
        </row>
        <row r="9">
          <cell r="R9" t="str">
            <v>CU - 22  QC</v>
          </cell>
        </row>
        <row r="10">
          <cell r="B10" t="str">
            <v>2HES-2(Y)</v>
          </cell>
          <cell r="C10" t="str">
            <v>2HC-2.2</v>
          </cell>
        </row>
        <row r="10">
          <cell r="E10" t="str">
            <v>CH</v>
          </cell>
          <cell r="F10" t="str">
            <v>2 MT</v>
          </cell>
          <cell r="G10" t="str">
            <v>14100btu</v>
          </cell>
        </row>
        <row r="10">
          <cell r="R10" t="str">
            <v>CU - 32  QC</v>
          </cell>
        </row>
        <row r="10">
          <cell r="W10" t="str">
            <v>HTC-3</v>
          </cell>
        </row>
        <row r="11">
          <cell r="B11" t="str">
            <v>2GES-2(Y)</v>
          </cell>
          <cell r="C11" t="str">
            <v>2GC-2.2</v>
          </cell>
        </row>
        <row r="11">
          <cell r="E11" t="str">
            <v>CH</v>
          </cell>
          <cell r="F11" t="str">
            <v>2 LT</v>
          </cell>
          <cell r="G11" t="str">
            <v>5870btu</v>
          </cell>
        </row>
        <row r="11">
          <cell r="R11" t="str">
            <v>CU - 32  QC</v>
          </cell>
        </row>
        <row r="11">
          <cell r="U11">
            <v>8187.02602846037</v>
          </cell>
        </row>
        <row r="11">
          <cell r="W11" t="str">
            <v>HTC-3</v>
          </cell>
        </row>
        <row r="11">
          <cell r="Z11">
            <v>9302.71740908197</v>
          </cell>
        </row>
        <row r="12">
          <cell r="B12" t="str">
            <v>2FES-2(Y)</v>
          </cell>
          <cell r="C12" t="str">
            <v>2FC-2.2</v>
          </cell>
        </row>
        <row r="12">
          <cell r="E12" t="str">
            <v>CH</v>
          </cell>
          <cell r="F12" t="str">
            <v>2 LT</v>
          </cell>
          <cell r="G12" t="str">
            <v>7030btu</v>
          </cell>
        </row>
        <row r="12">
          <cell r="N12">
            <v>4964.93506493506</v>
          </cell>
        </row>
        <row r="12">
          <cell r="R12" t="str">
            <v>CU - 36  QC</v>
          </cell>
        </row>
        <row r="12">
          <cell r="U12">
            <v>8552.50244855634</v>
          </cell>
        </row>
        <row r="12">
          <cell r="W12" t="str">
            <v>HTC-3</v>
          </cell>
        </row>
        <row r="12">
          <cell r="Z12">
            <v>9514.14598051054</v>
          </cell>
        </row>
        <row r="13">
          <cell r="B13" t="str">
            <v>2FES-3(Y)</v>
          </cell>
          <cell r="C13" t="str">
            <v>2FC-3.2</v>
          </cell>
        </row>
        <row r="13">
          <cell r="E13" t="str">
            <v>CH</v>
          </cell>
          <cell r="F13" t="str">
            <v>3 MT</v>
          </cell>
          <cell r="G13" t="str">
            <v>20100btu</v>
          </cell>
        </row>
        <row r="13">
          <cell r="N13">
            <v>5174.02597402597</v>
          </cell>
        </row>
        <row r="13">
          <cell r="R13" t="str">
            <v>CU - 40  QC</v>
          </cell>
        </row>
        <row r="13">
          <cell r="U13">
            <v>8902.36455542537</v>
          </cell>
        </row>
        <row r="13">
          <cell r="W13" t="str">
            <v>HTC-3</v>
          </cell>
        </row>
        <row r="13">
          <cell r="Z13">
            <v>9744.14598051054</v>
          </cell>
        </row>
        <row r="14">
          <cell r="B14" t="str">
            <v>2EES-2(Y)</v>
          </cell>
          <cell r="C14" t="str">
            <v>2EC-2.2</v>
          </cell>
        </row>
        <row r="14">
          <cell r="E14" t="str">
            <v>CH</v>
          </cell>
          <cell r="F14" t="str">
            <v>2 LT</v>
          </cell>
          <cell r="G14" t="str">
            <v>8157btu</v>
          </cell>
        </row>
        <row r="14">
          <cell r="N14">
            <v>6922.07792207792</v>
          </cell>
        </row>
        <row r="14">
          <cell r="R14" t="str">
            <v>CU - 40  QC</v>
          </cell>
        </row>
        <row r="14">
          <cell r="U14">
            <v>10825.2216982825</v>
          </cell>
        </row>
        <row r="14">
          <cell r="W14" t="str">
            <v>HTC-3</v>
          </cell>
        </row>
        <row r="14">
          <cell r="Z14">
            <v>11667.0031233677</v>
          </cell>
        </row>
        <row r="15">
          <cell r="B15" t="str">
            <v>2EES-3(Y)</v>
          </cell>
          <cell r="C15" t="str">
            <v>2EC-3.2</v>
          </cell>
        </row>
        <row r="15">
          <cell r="E15" t="str">
            <v>CH</v>
          </cell>
          <cell r="F15" t="str">
            <v>3 MT</v>
          </cell>
          <cell r="G15" t="str">
            <v>23891btu</v>
          </cell>
        </row>
        <row r="15">
          <cell r="N15">
            <v>7459.74025974026</v>
          </cell>
        </row>
        <row r="15">
          <cell r="R15" t="str">
            <v>CU - 50  QC</v>
          </cell>
        </row>
        <row r="15">
          <cell r="U15">
            <v>11673.9282126517</v>
          </cell>
        </row>
        <row r="15">
          <cell r="W15" t="str">
            <v>HTC-3</v>
          </cell>
        </row>
        <row r="15">
          <cell r="Z15">
            <v>12258.4316947963</v>
          </cell>
        </row>
        <row r="16">
          <cell r="A16" t="str">
            <v>BIT001</v>
          </cell>
          <cell r="B16" t="str">
            <v>2DES-2(Y)</v>
          </cell>
          <cell r="C16" t="str">
            <v>2DC-2.2</v>
          </cell>
        </row>
        <row r="16">
          <cell r="E16" t="str">
            <v>CH</v>
          </cell>
          <cell r="F16" t="str">
            <v>2 LT</v>
          </cell>
          <cell r="G16" t="str">
            <v>9078btu</v>
          </cell>
        </row>
        <row r="16">
          <cell r="N16">
            <v>7198.7012987013</v>
          </cell>
        </row>
        <row r="16">
          <cell r="R16" t="str">
            <v>CU - 40  QC</v>
          </cell>
        </row>
        <row r="16">
          <cell r="U16">
            <v>11129.5074125682</v>
          </cell>
        </row>
        <row r="16">
          <cell r="W16" t="str">
            <v>HTC-4</v>
          </cell>
        </row>
        <row r="16">
          <cell r="Z16">
            <v>12079.5139458785</v>
          </cell>
        </row>
        <row r="17">
          <cell r="A17" t="str">
            <v>BIT002</v>
          </cell>
          <cell r="B17" t="str">
            <v>2DES-3(Y)</v>
          </cell>
          <cell r="C17" t="str">
            <v>2DC-3.2</v>
          </cell>
        </row>
        <row r="17">
          <cell r="E17" t="str">
            <v>CH</v>
          </cell>
          <cell r="F17" t="str">
            <v>3 MT</v>
          </cell>
          <cell r="G17" t="str">
            <v>28600btu</v>
          </cell>
        </row>
        <row r="17">
          <cell r="N17">
            <v>7496.1038961039</v>
          </cell>
        </row>
        <row r="17">
          <cell r="R17" t="str">
            <v>CU - 50  QC</v>
          </cell>
        </row>
        <row r="17">
          <cell r="U17">
            <v>11713.9282126517</v>
          </cell>
        </row>
        <row r="17">
          <cell r="W17" t="str">
            <v>HTC-4</v>
          </cell>
        </row>
        <row r="17">
          <cell r="Z17">
            <v>12406.6568030214</v>
          </cell>
        </row>
        <row r="18">
          <cell r="A18" t="str">
            <v>BIT003</v>
          </cell>
          <cell r="B18" t="str">
            <v>2CES-3(Y)</v>
          </cell>
          <cell r="C18" t="str">
            <v>2CC-3.2</v>
          </cell>
        </row>
        <row r="18">
          <cell r="E18" t="str">
            <v>CH</v>
          </cell>
          <cell r="F18" t="str">
            <v>3 LT</v>
          </cell>
          <cell r="G18" t="str">
            <v>11399btu</v>
          </cell>
        </row>
        <row r="18">
          <cell r="N18">
            <v>7497.4025974026</v>
          </cell>
        </row>
        <row r="18">
          <cell r="R18" t="str">
            <v>CU - 50  QC</v>
          </cell>
        </row>
        <row r="18">
          <cell r="U18">
            <v>11715.3567840802</v>
          </cell>
        </row>
        <row r="18">
          <cell r="W18" t="str">
            <v>HTC-4</v>
          </cell>
        </row>
        <row r="18">
          <cell r="Z18">
            <v>12408.0853744499</v>
          </cell>
        </row>
        <row r="19">
          <cell r="A19" t="str">
            <v>BIT004</v>
          </cell>
          <cell r="B19" t="str">
            <v>2CES-4(Y)</v>
          </cell>
          <cell r="C19" t="str">
            <v>2CC-4.2</v>
          </cell>
        </row>
        <row r="19">
          <cell r="E19" t="str">
            <v>CH</v>
          </cell>
          <cell r="F19" t="str">
            <v>4 MT</v>
          </cell>
          <cell r="G19" t="str">
            <v>35119btu</v>
          </cell>
        </row>
        <row r="19">
          <cell r="N19">
            <v>7771.42857142857</v>
          </cell>
        </row>
        <row r="19">
          <cell r="R19" t="str">
            <v>CU - 64 QC</v>
          </cell>
        </row>
        <row r="19">
          <cell r="U19">
            <v>12506.3099219564</v>
          </cell>
        </row>
        <row r="19">
          <cell r="W19" t="str">
            <v>HTC-5</v>
          </cell>
        </row>
        <row r="19">
          <cell r="Z19">
            <v>12817.7390541036</v>
          </cell>
        </row>
        <row r="20">
          <cell r="A20" t="str">
            <v>BIT005</v>
          </cell>
          <cell r="B20" t="str">
            <v>4FES-3(Y)</v>
          </cell>
          <cell r="C20" t="str">
            <v>4FC-3.2</v>
          </cell>
        </row>
        <row r="20">
          <cell r="E20" t="str">
            <v>CH</v>
          </cell>
          <cell r="F20" t="str">
            <v>3 LT</v>
          </cell>
          <cell r="G20" t="str">
            <v>12867btu</v>
          </cell>
        </row>
        <row r="20">
          <cell r="N20">
            <v>8016.88311688312</v>
          </cell>
        </row>
        <row r="20">
          <cell r="R20" t="str">
            <v>CU - 50  QC</v>
          </cell>
        </row>
        <row r="20">
          <cell r="U20">
            <v>12286.7853555088</v>
          </cell>
        </row>
        <row r="20">
          <cell r="W20" t="str">
            <v>HTC-5</v>
          </cell>
        </row>
        <row r="20">
          <cell r="Z20">
            <v>13087.7390541036</v>
          </cell>
        </row>
        <row r="21">
          <cell r="A21" t="str">
            <v>BIT006</v>
          </cell>
          <cell r="B21" t="str">
            <v>4FES-5(Y)</v>
          </cell>
          <cell r="C21" t="str">
            <v>4FC-5.2</v>
          </cell>
        </row>
        <row r="21">
          <cell r="E21" t="str">
            <v>CH</v>
          </cell>
          <cell r="F21" t="str">
            <v>5 MT</v>
          </cell>
          <cell r="G21" t="str">
            <v>40682btu</v>
          </cell>
        </row>
        <row r="21">
          <cell r="N21">
            <v>8931.16883116883</v>
          </cell>
        </row>
        <row r="21">
          <cell r="R21" t="str">
            <v>CU - 72 QC</v>
          </cell>
        </row>
        <row r="21">
          <cell r="U21">
            <v>14256.3546134109</v>
          </cell>
        </row>
        <row r="21">
          <cell r="W21" t="str">
            <v>HTC-8</v>
          </cell>
        </row>
        <row r="21">
          <cell r="Z21">
            <v>14899.8593892127</v>
          </cell>
        </row>
        <row r="22">
          <cell r="A22" t="str">
            <v>BIT007</v>
          </cell>
          <cell r="B22" t="str">
            <v>4EES-4(Y)</v>
          </cell>
          <cell r="C22" t="str">
            <v>4EC-4.2</v>
          </cell>
        </row>
        <row r="22">
          <cell r="E22" t="str">
            <v>CH</v>
          </cell>
          <cell r="F22" t="str">
            <v>4 LT</v>
          </cell>
          <cell r="G22" t="str">
            <v>16006btu</v>
          </cell>
        </row>
        <row r="22">
          <cell r="N22">
            <v>8287.01298701299</v>
          </cell>
        </row>
        <row r="22">
          <cell r="R22" t="str">
            <v>CU - 64 QC</v>
          </cell>
        </row>
        <row r="22">
          <cell r="U22">
            <v>13297.2420592983</v>
          </cell>
        </row>
        <row r="22">
          <cell r="W22" t="str">
            <v>HTC-5</v>
          </cell>
        </row>
        <row r="22">
          <cell r="Z22">
            <v>13608.6711914455</v>
          </cell>
        </row>
        <row r="23">
          <cell r="A23" t="str">
            <v>BIT008</v>
          </cell>
          <cell r="B23" t="str">
            <v>4EES-6(Y)</v>
          </cell>
          <cell r="C23" t="str">
            <v>4EC-6.2</v>
          </cell>
        </row>
        <row r="23">
          <cell r="E23" t="str">
            <v>CH</v>
          </cell>
          <cell r="F23" t="str">
            <v>6 MT</v>
          </cell>
          <cell r="G23" t="str">
            <v>52000btu</v>
          </cell>
        </row>
        <row r="23">
          <cell r="N23">
            <v>9496.1038961039</v>
          </cell>
        </row>
        <row r="23">
          <cell r="R23" t="str">
            <v>CU - 90 QC</v>
          </cell>
        </row>
        <row r="23">
          <cell r="U23">
            <v>15182.2092005908</v>
          </cell>
        </row>
        <row r="23">
          <cell r="W23" t="str">
            <v>HTC-8</v>
          </cell>
        </row>
        <row r="23">
          <cell r="Z23">
            <v>15521.2879606412</v>
          </cell>
        </row>
        <row r="24">
          <cell r="A24" t="str">
            <v>BIT009</v>
          </cell>
          <cell r="B24" t="str">
            <v>4DES-5(Y)</v>
          </cell>
          <cell r="C24" t="str">
            <v>4DC-5.2</v>
          </cell>
        </row>
        <row r="24">
          <cell r="E24" t="str">
            <v>CH</v>
          </cell>
          <cell r="F24" t="str">
            <v>5 LT</v>
          </cell>
          <cell r="G24" t="str">
            <v>19010btu</v>
          </cell>
        </row>
        <row r="24">
          <cell r="N24">
            <v>10398.7012987013</v>
          </cell>
        </row>
        <row r="24">
          <cell r="R24" t="str">
            <v>CU - 72 QC</v>
          </cell>
        </row>
        <row r="24">
          <cell r="U24">
            <v>16074.9762027718</v>
          </cell>
        </row>
        <row r="24">
          <cell r="W24" t="str">
            <v>HTC-8</v>
          </cell>
        </row>
        <row r="24">
          <cell r="Z24">
            <v>16718.4809785736</v>
          </cell>
        </row>
        <row r="25">
          <cell r="A25" t="str">
            <v>BIT010</v>
          </cell>
          <cell r="B25" t="str">
            <v>4DES-7(Y)</v>
          </cell>
          <cell r="C25" t="str">
            <v>4DC-7.2</v>
          </cell>
        </row>
        <row r="25">
          <cell r="E25" t="str">
            <v>CH</v>
          </cell>
          <cell r="F25" t="str">
            <v>7 MT</v>
          </cell>
          <cell r="G25" t="str">
            <v>60853btu</v>
          </cell>
        </row>
        <row r="25">
          <cell r="N25">
            <v>10923.3766233766</v>
          </cell>
        </row>
        <row r="25">
          <cell r="R25" t="str">
            <v>CU - 100 QC</v>
          </cell>
        </row>
        <row r="25">
          <cell r="U25">
            <v>17067.2593613803</v>
          </cell>
        </row>
        <row r="25">
          <cell r="W25" t="str">
            <v>HTC-10</v>
          </cell>
        </row>
        <row r="25">
          <cell r="Z25">
            <v>17620.2991603918</v>
          </cell>
        </row>
        <row r="26">
          <cell r="A26" t="str">
            <v>BIT011</v>
          </cell>
          <cell r="B26" t="str">
            <v>4CES-6(Y)</v>
          </cell>
          <cell r="C26" t="str">
            <v>4CC-6.2</v>
          </cell>
        </row>
        <row r="26">
          <cell r="E26" t="str">
            <v>CH</v>
          </cell>
          <cell r="F26" t="str">
            <v>6 LT</v>
          </cell>
          <cell r="G26" t="str">
            <v>21024btu</v>
          </cell>
        </row>
        <row r="26">
          <cell r="N26">
            <v>11415.5844155844</v>
          </cell>
        </row>
        <row r="26">
          <cell r="R26" t="str">
            <v>CU - 90 QC</v>
          </cell>
        </row>
        <row r="26">
          <cell r="U26">
            <v>17497.9736470946</v>
          </cell>
        </row>
        <row r="26">
          <cell r="W26" t="str">
            <v>HTC-8</v>
          </cell>
        </row>
        <row r="26">
          <cell r="Z26">
            <v>17837.052407145</v>
          </cell>
        </row>
        <row r="27">
          <cell r="A27" t="str">
            <v>BIT012</v>
          </cell>
          <cell r="B27" t="str">
            <v>4CES-9(Y)</v>
          </cell>
          <cell r="C27" t="str">
            <v>4CC-9.2</v>
          </cell>
        </row>
        <row r="27">
          <cell r="E27" t="str">
            <v>CH</v>
          </cell>
          <cell r="F27" t="str">
            <v>9 MT</v>
          </cell>
          <cell r="G27" t="str">
            <v>69000btu</v>
          </cell>
        </row>
        <row r="27">
          <cell r="N27">
            <v>11859.7402597403</v>
          </cell>
        </row>
        <row r="27">
          <cell r="R27" t="str">
            <v>CU - 125 QC</v>
          </cell>
        </row>
        <row r="27">
          <cell r="U27">
            <v>19087.3210971545</v>
          </cell>
        </row>
        <row r="27">
          <cell r="W27" t="str">
            <v>HTC-12</v>
          </cell>
        </row>
        <row r="27">
          <cell r="Z27">
            <v>18897.4027147322</v>
          </cell>
        </row>
        <row r="28">
          <cell r="A28" t="str">
            <v>BIT012.1</v>
          </cell>
          <cell r="B28" t="str">
            <v>4VES-7(Y)</v>
          </cell>
          <cell r="C28" t="str">
            <v>4VCS-6.2</v>
          </cell>
        </row>
        <row r="28">
          <cell r="E28" t="str">
            <v>CH</v>
          </cell>
          <cell r="F28" t="str">
            <v>6 LT</v>
          </cell>
          <cell r="G28" t="str">
            <v>24983btu</v>
          </cell>
        </row>
        <row r="28">
          <cell r="N28">
            <v>13585.7142857143</v>
          </cell>
        </row>
        <row r="28">
          <cell r="R28" t="str">
            <v>CU - 100 QC</v>
          </cell>
        </row>
        <row r="28">
          <cell r="U28">
            <v>20982.7916637174</v>
          </cell>
        </row>
        <row r="28">
          <cell r="W28" t="str">
            <v>HTC-10</v>
          </cell>
        </row>
        <row r="28">
          <cell r="Z28">
            <v>21535.8314627289</v>
          </cell>
        </row>
        <row r="29">
          <cell r="A29" t="str">
            <v>BIT013</v>
          </cell>
          <cell r="B29" t="str">
            <v>4VES-10(Y)</v>
          </cell>
          <cell r="C29" t="str">
            <v>4VCS-10.2</v>
          </cell>
        </row>
        <row r="29">
          <cell r="E29" t="str">
            <v>CH</v>
          </cell>
          <cell r="F29" t="str">
            <v>10 MT</v>
          </cell>
          <cell r="G29" t="str">
            <v>79864btu</v>
          </cell>
        </row>
        <row r="29">
          <cell r="N29">
            <v>13332.4675324675</v>
          </cell>
        </row>
        <row r="29">
          <cell r="R29" t="str">
            <v>CU - 144 QC</v>
          </cell>
        </row>
        <row r="29">
          <cell r="U29">
            <v>22347.45304776</v>
          </cell>
        </row>
        <row r="29">
          <cell r="W29" t="str">
            <v>HTC-12</v>
          </cell>
        </row>
        <row r="29">
          <cell r="Z29">
            <v>21504.3635884978</v>
          </cell>
        </row>
        <row r="30">
          <cell r="A30" t="str">
            <v>BIT014</v>
          </cell>
          <cell r="B30" t="str">
            <v>4TES-9(Y)</v>
          </cell>
          <cell r="C30" t="str">
            <v>4TCS-8.2</v>
          </cell>
        </row>
        <row r="30">
          <cell r="E30" t="str">
            <v>CH</v>
          </cell>
          <cell r="F30" t="str">
            <v>8 LT</v>
          </cell>
          <cell r="G30" t="str">
            <v>30887btu</v>
          </cell>
        </row>
        <row r="30">
          <cell r="N30">
            <v>13155.8441558442</v>
          </cell>
        </row>
        <row r="30">
          <cell r="R30" t="str">
            <v>CU - 125 QC</v>
          </cell>
        </row>
        <row r="30">
          <cell r="U30">
            <v>21499.9962566345</v>
          </cell>
        </row>
        <row r="30">
          <cell r="W30" t="str">
            <v>HTC-12</v>
          </cell>
        </row>
        <row r="30">
          <cell r="Z30">
            <v>21310.0778742121</v>
          </cell>
        </row>
        <row r="31">
          <cell r="A31" t="str">
            <v>BIT015</v>
          </cell>
          <cell r="B31" t="str">
            <v>4TES-12(Y)</v>
          </cell>
          <cell r="C31" t="str">
            <v>4TCS-12.2</v>
          </cell>
        </row>
        <row r="31">
          <cell r="E31" t="str">
            <v>CH</v>
          </cell>
          <cell r="F31" t="str">
            <v>12 MT </v>
          </cell>
          <cell r="G31" t="str">
            <v>96246btu</v>
          </cell>
        </row>
        <row r="31">
          <cell r="N31">
            <v>14779.2207792208</v>
          </cell>
        </row>
        <row r="31">
          <cell r="R31" t="str">
            <v>CU - 160 QC</v>
          </cell>
        </row>
        <row r="31">
          <cell r="U31">
            <v>24416.6554774137</v>
          </cell>
        </row>
        <row r="31">
          <cell r="W31" t="str">
            <v>HTC-15</v>
          </cell>
        </row>
        <row r="31">
          <cell r="Z31">
            <v>23528.6925928268</v>
          </cell>
        </row>
        <row r="32">
          <cell r="A32" t="str">
            <v>BIT016</v>
          </cell>
          <cell r="B32" t="str">
            <v>4PES-12(Y)</v>
          </cell>
          <cell r="C32" t="str">
            <v>4PCS-10.2</v>
          </cell>
        </row>
        <row r="32">
          <cell r="E32" t="str">
            <v>CH</v>
          </cell>
          <cell r="F32" t="str">
            <v>10 LT</v>
          </cell>
          <cell r="G32" t="str">
            <v>35870btu</v>
          </cell>
        </row>
        <row r="32">
          <cell r="N32">
            <v>14262.3376623377</v>
          </cell>
        </row>
        <row r="32">
          <cell r="R32" t="str">
            <v>CU - 144 QC</v>
          </cell>
        </row>
        <row r="32">
          <cell r="U32">
            <v>23513.1673334743</v>
          </cell>
        </row>
        <row r="32">
          <cell r="W32" t="str">
            <v>HTC-15</v>
          </cell>
        </row>
        <row r="32">
          <cell r="Z32">
            <v>23102.9783071125</v>
          </cell>
        </row>
        <row r="33">
          <cell r="A33" t="str">
            <v>BIT017</v>
          </cell>
          <cell r="B33" t="str">
            <v>4PES-15(Y)</v>
          </cell>
          <cell r="C33" t="str">
            <v>4PCS-15.2</v>
          </cell>
        </row>
        <row r="33">
          <cell r="E33" t="str">
            <v>CH</v>
          </cell>
          <cell r="F33" t="str">
            <v>15 MT</v>
          </cell>
          <cell r="G33" t="str">
            <v>115359btu</v>
          </cell>
        </row>
        <row r="33">
          <cell r="N33">
            <v>14311.6883116883</v>
          </cell>
        </row>
        <row r="33">
          <cell r="R33" t="str">
            <v>CU - 200 QC</v>
          </cell>
        </row>
        <row r="33">
          <cell r="U33">
            <v>25524.5800751771</v>
          </cell>
        </row>
        <row r="33">
          <cell r="W33" t="str">
            <v>HTC-20</v>
          </cell>
        </row>
        <row r="33">
          <cell r="Z33">
            <v>23992.7377952268</v>
          </cell>
        </row>
        <row r="34">
          <cell r="A34" t="str">
            <v>BIT018</v>
          </cell>
          <cell r="B34" t="str">
            <v>4NES-14(Y)</v>
          </cell>
          <cell r="C34" t="str">
            <v>4NCS-12.2</v>
          </cell>
        </row>
        <row r="34">
          <cell r="E34" t="str">
            <v>CH</v>
          </cell>
          <cell r="F34" t="str">
            <v>12 LT</v>
          </cell>
          <cell r="G34" t="str">
            <v>41911btu</v>
          </cell>
        </row>
        <row r="34">
          <cell r="N34">
            <v>15519.4805194805</v>
          </cell>
        </row>
        <row r="34">
          <cell r="R34" t="str">
            <v>CU - 160 QC</v>
          </cell>
        </row>
        <row r="34">
          <cell r="U34">
            <v>25527.6796043978</v>
          </cell>
        </row>
        <row r="34">
          <cell r="W34" t="str">
            <v>HTC-20</v>
          </cell>
        </row>
        <row r="34">
          <cell r="Z34">
            <v>25321.3092237982</v>
          </cell>
        </row>
        <row r="35">
          <cell r="A35" t="str">
            <v>BIT019</v>
          </cell>
          <cell r="B35" t="str">
            <v>4NES-20(Y)</v>
          </cell>
          <cell r="C35" t="str">
            <v>4NCS-20.2</v>
          </cell>
        </row>
        <row r="35">
          <cell r="E35" t="str">
            <v>CH</v>
          </cell>
          <cell r="F35" t="str">
            <v>20 MT</v>
          </cell>
          <cell r="G35" t="str">
            <v>133960btu</v>
          </cell>
        </row>
        <row r="35">
          <cell r="N35">
            <v>17688.3116883117</v>
          </cell>
        </row>
        <row r="35">
          <cell r="R35" t="str">
            <v>CU - 250 QC</v>
          </cell>
        </row>
        <row r="35">
          <cell r="U35">
            <v>32283.9613132011</v>
          </cell>
        </row>
        <row r="35">
          <cell r="W35" t="str">
            <v>HTC-25</v>
          </cell>
        </row>
        <row r="35">
          <cell r="Z35">
            <v>28750.3135528025</v>
          </cell>
        </row>
        <row r="36">
          <cell r="A36" t="str">
            <v>BIT020</v>
          </cell>
          <cell r="B36" t="str">
            <v>4HE-18(Y)</v>
          </cell>
          <cell r="C36" t="str">
            <v>4H-15.2</v>
          </cell>
        </row>
        <row r="36">
          <cell r="E36" t="str">
            <v>OPSS/CH</v>
          </cell>
          <cell r="F36" t="str">
            <v>15 LT</v>
          </cell>
          <cell r="G36" t="str">
            <v>53925btu</v>
          </cell>
        </row>
        <row r="36">
          <cell r="N36">
            <v>21059.7402597403</v>
          </cell>
        </row>
        <row r="36">
          <cell r="R36" t="str">
            <v>CU - 200 QC</v>
          </cell>
        </row>
        <row r="36">
          <cell r="U36">
            <v>33233.1515037485</v>
          </cell>
        </row>
        <row r="36">
          <cell r="W36" t="str">
            <v>HTC-20</v>
          </cell>
        </row>
        <row r="36">
          <cell r="Z36">
            <v>31701.3092237982</v>
          </cell>
        </row>
        <row r="37">
          <cell r="A37" t="str">
            <v>BIT021</v>
          </cell>
          <cell r="B37" t="str">
            <v>4HE-25(Y)</v>
          </cell>
          <cell r="C37" t="str">
            <v>4H-25.2</v>
          </cell>
        </row>
        <row r="37">
          <cell r="E37" t="str">
            <v>OPSS/CH</v>
          </cell>
          <cell r="F37" t="str">
            <v>25 MT</v>
          </cell>
          <cell r="G37" t="str">
            <v>174404btu</v>
          </cell>
        </row>
        <row r="37">
          <cell r="N37">
            <v>24766.2337662338</v>
          </cell>
        </row>
        <row r="37">
          <cell r="R37" t="str">
            <v>CU - 300 QC</v>
          </cell>
        </row>
        <row r="37">
          <cell r="U37">
            <v>41956.8150412801</v>
          </cell>
        </row>
        <row r="37">
          <cell r="W37" t="str">
            <v>HTC-30</v>
          </cell>
        </row>
        <row r="37">
          <cell r="Z37">
            <v>38189.2912372464</v>
          </cell>
        </row>
        <row r="38">
          <cell r="A38" t="str">
            <v>BIT022</v>
          </cell>
          <cell r="B38" t="str">
            <v>4GE-23(Y)</v>
          </cell>
          <cell r="C38" t="str">
            <v>4G-20.2</v>
          </cell>
        </row>
        <row r="38">
          <cell r="E38" t="str">
            <v>OPSS/CH</v>
          </cell>
          <cell r="F38" t="str">
            <v>20 LT</v>
          </cell>
          <cell r="G38" t="str">
            <v>62628btu</v>
          </cell>
        </row>
        <row r="38">
          <cell r="N38">
            <v>24480.5194805195</v>
          </cell>
        </row>
        <row r="38">
          <cell r="R38" t="str">
            <v>CU - 250 QC</v>
          </cell>
        </row>
        <row r="38">
          <cell r="U38">
            <v>40542.8524175584</v>
          </cell>
        </row>
        <row r="38">
          <cell r="W38" t="str">
            <v>HTC-25</v>
          </cell>
        </row>
        <row r="38">
          <cell r="Z38">
            <v>37009.2046571599</v>
          </cell>
        </row>
        <row r="39">
          <cell r="A39" t="str">
            <v>BIT023</v>
          </cell>
          <cell r="B39" t="str">
            <v>4GE-30(Y)</v>
          </cell>
          <cell r="C39" t="str">
            <v>4G-30.2</v>
          </cell>
        </row>
        <row r="39">
          <cell r="E39" t="str">
            <v>OPSS/CH</v>
          </cell>
          <cell r="F39" t="str">
            <v>30 MT</v>
          </cell>
          <cell r="G39" t="str">
            <v>200001btu</v>
          </cell>
        </row>
        <row r="39">
          <cell r="N39">
            <v>27420.7792207792</v>
          </cell>
        </row>
        <row r="39">
          <cell r="R39" t="str">
            <v>CU - 350 QC</v>
          </cell>
        </row>
        <row r="39">
          <cell r="U39">
            <v>47255.6627758164</v>
          </cell>
        </row>
        <row r="39">
          <cell r="W39" t="str">
            <v>HTC-35</v>
          </cell>
        </row>
        <row r="39">
          <cell r="Z39">
            <v>42511.1448956835</v>
          </cell>
        </row>
        <row r="40">
          <cell r="A40" t="str">
            <v>BIT023.1</v>
          </cell>
          <cell r="B40" t="str">
            <v>4FE-28(Y)</v>
          </cell>
          <cell r="C40" t="str">
            <v>6J-22.2</v>
          </cell>
        </row>
        <row r="40">
          <cell r="E40" t="str">
            <v>OPSS/CH</v>
          </cell>
          <cell r="F40" t="str">
            <v>22 LT</v>
          </cell>
          <cell r="G40" t="str">
            <v>69795btu</v>
          </cell>
        </row>
        <row r="40">
          <cell r="N40">
            <v>25358.4415584416</v>
          </cell>
        </row>
        <row r="40">
          <cell r="R40" t="str">
            <v>CU - 300 QC</v>
          </cell>
        </row>
        <row r="40">
          <cell r="U40">
            <v>43552.0264121801</v>
          </cell>
        </row>
        <row r="40">
          <cell r="W40" t="str">
            <v>HTC-30</v>
          </cell>
        </row>
        <row r="40">
          <cell r="Z40">
            <v>39784.5026081465</v>
          </cell>
        </row>
        <row r="41">
          <cell r="A41" t="str">
            <v>BIT023.2</v>
          </cell>
          <cell r="B41" t="str">
            <v>4FE-35(Y)</v>
          </cell>
          <cell r="C41" t="str">
            <v>6J-33.2</v>
          </cell>
        </row>
        <row r="41">
          <cell r="E41" t="str">
            <v>OPSS/CH</v>
          </cell>
          <cell r="F41" t="str">
            <v>33 MT</v>
          </cell>
          <cell r="G41" t="str">
            <v>226281btu</v>
          </cell>
        </row>
        <row r="41">
          <cell r="N41">
            <v>25841.5584415584</v>
          </cell>
        </row>
        <row r="41">
          <cell r="R41" t="str">
            <v>CU - 400 QC</v>
          </cell>
        </row>
        <row r="41">
          <cell r="U41">
            <v>46893.9120251328</v>
          </cell>
        </row>
        <row r="41">
          <cell r="W41" t="str">
            <v>HTC-40</v>
          </cell>
        </row>
        <row r="41">
          <cell r="Z41">
            <v>41133.0006714866</v>
          </cell>
        </row>
        <row r="42">
          <cell r="A42" t="str">
            <v>BIT024</v>
          </cell>
          <cell r="B42" t="str">
            <v>6HE-28(Y)</v>
          </cell>
          <cell r="C42" t="str">
            <v>6H-25.2</v>
          </cell>
        </row>
        <row r="42">
          <cell r="E42" t="str">
            <v>OPSS/CH</v>
          </cell>
          <cell r="F42" t="str">
            <v>25 LT</v>
          </cell>
          <cell r="G42" t="str">
            <v>80888btu</v>
          </cell>
        </row>
        <row r="42">
          <cell r="N42">
            <v>27611.6883116883</v>
          </cell>
        </row>
        <row r="42">
          <cell r="R42" t="str">
            <v>CU - 300 QC</v>
          </cell>
        </row>
        <row r="42">
          <cell r="U42">
            <v>46030.5978407515</v>
          </cell>
        </row>
        <row r="42">
          <cell r="W42" t="str">
            <v>HTC-30</v>
          </cell>
        </row>
        <row r="42">
          <cell r="Z42">
            <v>42263.0740367179</v>
          </cell>
        </row>
        <row r="43">
          <cell r="A43" t="str">
            <v>BIT025</v>
          </cell>
          <cell r="B43" t="str">
            <v>6HE-35(Y)</v>
          </cell>
          <cell r="C43" t="str">
            <v>6H-35.2</v>
          </cell>
        </row>
        <row r="43">
          <cell r="E43" t="str">
            <v>OPSS/CH</v>
          </cell>
          <cell r="F43" t="str">
            <v>35 MT</v>
          </cell>
          <cell r="G43" t="str">
            <v>262118btu</v>
          </cell>
        </row>
        <row r="43">
          <cell r="N43">
            <v>36031.1688311688</v>
          </cell>
        </row>
        <row r="43">
          <cell r="R43" t="str">
            <v>CU - 400 QC</v>
          </cell>
        </row>
        <row r="43">
          <cell r="U43">
            <v>58600.6350444956</v>
          </cell>
        </row>
        <row r="43">
          <cell r="W43" t="str">
            <v>HTC-40</v>
          </cell>
        </row>
        <row r="43">
          <cell r="Z43">
            <v>52839.7236908494</v>
          </cell>
        </row>
        <row r="44">
          <cell r="A44" t="str">
            <v>BIT026</v>
          </cell>
          <cell r="B44" t="str">
            <v>6GE-34(Y)</v>
          </cell>
          <cell r="C44" t="str">
            <v>6G-30.2</v>
          </cell>
        </row>
        <row r="44">
          <cell r="E44" t="str">
            <v>OPSS/CH</v>
          </cell>
          <cell r="F44" t="str">
            <v>30 LT</v>
          </cell>
          <cell r="G44" t="str">
            <v>93857btu</v>
          </cell>
        </row>
        <row r="44">
          <cell r="N44">
            <v>30949.3506493507</v>
          </cell>
        </row>
        <row r="44">
          <cell r="R44" t="str">
            <v>CU - 350 QC</v>
          </cell>
        </row>
        <row r="44">
          <cell r="U44">
            <v>51635.2429380364</v>
          </cell>
        </row>
        <row r="44">
          <cell r="W44" t="str">
            <v>HTC-35</v>
          </cell>
        </row>
        <row r="44">
          <cell r="Z44">
            <v>46890.7250579034</v>
          </cell>
        </row>
        <row r="45">
          <cell r="A45" t="str">
            <v>BIT027</v>
          </cell>
          <cell r="B45" t="str">
            <v>6GE-40(Y)</v>
          </cell>
          <cell r="C45" t="str">
            <v>6G-40.2</v>
          </cell>
        </row>
        <row r="45">
          <cell r="E45" t="str">
            <v>OPSS/CH</v>
          </cell>
          <cell r="F45" t="str">
            <v>40 MT</v>
          </cell>
          <cell r="G45" t="str">
            <v>300344btu</v>
          </cell>
        </row>
        <row r="45">
          <cell r="N45">
            <v>36054.5454545455</v>
          </cell>
        </row>
        <row r="45">
          <cell r="R45" t="str">
            <v>CU - 500 QC</v>
          </cell>
        </row>
        <row r="45">
          <cell r="U45">
            <v>62110.6224980219</v>
          </cell>
        </row>
        <row r="45">
          <cell r="W45" t="str">
            <v>HTC-50</v>
          </cell>
        </row>
        <row r="45">
          <cell r="Z45">
            <v>54997.8243169175</v>
          </cell>
        </row>
        <row r="46">
          <cell r="A46" t="str">
            <v>BIT028</v>
          </cell>
          <cell r="B46" t="str">
            <v>6FE-44(Y)</v>
          </cell>
          <cell r="C46" t="str">
            <v>6F-40.2</v>
          </cell>
        </row>
        <row r="46">
          <cell r="E46" t="str">
            <v>OPSS/CH</v>
          </cell>
          <cell r="F46" t="str">
            <v>40 LT</v>
          </cell>
          <cell r="G46" t="str">
            <v>113482btu</v>
          </cell>
        </row>
        <row r="46">
          <cell r="N46">
            <v>40793.5064935065</v>
          </cell>
        </row>
        <row r="46">
          <cell r="R46" t="str">
            <v>CU - 400 QC</v>
          </cell>
        </row>
        <row r="46">
          <cell r="U46">
            <v>64319.6144584425</v>
          </cell>
        </row>
        <row r="46">
          <cell r="W46" t="str">
            <v>HTC-40</v>
          </cell>
        </row>
        <row r="46">
          <cell r="Z46">
            <v>58558.7031047963</v>
          </cell>
        </row>
        <row r="47">
          <cell r="A47" t="str">
            <v>BIT029</v>
          </cell>
          <cell r="B47" t="str">
            <v>6FE-50(Y)</v>
          </cell>
          <cell r="C47" t="str">
            <v>6F-50.2</v>
          </cell>
        </row>
        <row r="47">
          <cell r="E47" t="str">
            <v>OPSS/CH</v>
          </cell>
          <cell r="F47" t="str">
            <v>50 MT</v>
          </cell>
          <cell r="G47" t="str">
            <v>355293btu</v>
          </cell>
        </row>
        <row r="47">
          <cell r="N47">
            <v>38885.7142857143</v>
          </cell>
        </row>
        <row r="47">
          <cell r="R47" t="str">
            <v>CU - 500 QC</v>
          </cell>
        </row>
        <row r="47">
          <cell r="U47">
            <v>65224.9082123076</v>
          </cell>
        </row>
        <row r="47">
          <cell r="W47" t="str">
            <v>HTC-55</v>
          </cell>
        </row>
        <row r="47">
          <cell r="Z47">
            <v>59425.8979099911</v>
          </cell>
        </row>
        <row r="48">
          <cell r="A48" t="str">
            <v>BIT029.1</v>
          </cell>
          <cell r="B48" t="str">
            <v>S4G-12.2Y</v>
          </cell>
        </row>
        <row r="48">
          <cell r="E48" t="str">
            <v>OPSS/CH</v>
          </cell>
        </row>
        <row r="48">
          <cell r="N48">
            <v>33211.6883116883</v>
          </cell>
        </row>
        <row r="48">
          <cell r="R48" t="str">
            <v>CU - 160 QC</v>
          </cell>
        </row>
        <row r="48">
          <cell r="U48">
            <v>46062.2849944695</v>
          </cell>
        </row>
        <row r="49">
          <cell r="A49" t="str">
            <v>BIT029.2</v>
          </cell>
          <cell r="B49" t="str">
            <v>S6J-16.2Y</v>
          </cell>
        </row>
        <row r="49">
          <cell r="E49" t="str">
            <v>OPSS/CH</v>
          </cell>
        </row>
        <row r="49">
          <cell r="N49">
            <v>38201.2987012987</v>
          </cell>
        </row>
        <row r="49">
          <cell r="R49" t="str">
            <v>CU - 200 QC</v>
          </cell>
        </row>
        <row r="49">
          <cell r="U49">
            <v>52876.3283223915</v>
          </cell>
        </row>
        <row r="50">
          <cell r="A50" t="str">
            <v>BIT029.3</v>
          </cell>
          <cell r="B50" t="str">
            <v>S6H-20.2Y</v>
          </cell>
        </row>
        <row r="50">
          <cell r="E50" t="str">
            <v>OPSS/CH</v>
          </cell>
        </row>
        <row r="50">
          <cell r="N50">
            <v>39090.9090909091</v>
          </cell>
        </row>
        <row r="50">
          <cell r="R50" t="str">
            <v>CU - 250 QC</v>
          </cell>
        </row>
        <row r="50">
          <cell r="U50">
            <v>57558.0637884584</v>
          </cell>
        </row>
        <row r="51">
          <cell r="A51" t="str">
            <v>BIT029.4</v>
          </cell>
          <cell r="B51" t="str">
            <v>S6G-25.2Y</v>
          </cell>
          <cell r="C51" t="str">
            <v>S6H-20.2</v>
          </cell>
        </row>
        <row r="51">
          <cell r="E51" t="str">
            <v>OPSS/CH</v>
          </cell>
          <cell r="F51" t="str">
            <v>20 LT</v>
          </cell>
        </row>
        <row r="51">
          <cell r="N51">
            <v>43392.2077922078</v>
          </cell>
        </row>
        <row r="51">
          <cell r="R51" t="str">
            <v>CU - 300 QC</v>
          </cell>
        </row>
        <row r="51">
          <cell r="U51">
            <v>64331.6388925188</v>
          </cell>
        </row>
        <row r="52">
          <cell r="A52" t="str">
            <v>BIT030</v>
          </cell>
          <cell r="B52" t="str">
            <v>S6F-30.2Y GERMANY</v>
          </cell>
          <cell r="C52" t="str">
            <v>S6F-30.2 GERMANY</v>
          </cell>
        </row>
        <row r="52">
          <cell r="E52" t="str">
            <v>OPSS/CH</v>
          </cell>
          <cell r="F52" t="str">
            <v>30 LT</v>
          </cell>
          <cell r="G52" t="str">
            <v>113482btu</v>
          </cell>
        </row>
        <row r="52">
          <cell r="N52">
            <v>44638.961038961</v>
          </cell>
        </row>
        <row r="52">
          <cell r="R52" t="str">
            <v>CU - 350 QC</v>
          </cell>
        </row>
        <row r="52">
          <cell r="U52">
            <v>67138.1323990123</v>
          </cell>
        </row>
        <row r="52">
          <cell r="W52" t="str">
            <v>HTC-35</v>
          </cell>
        </row>
        <row r="52">
          <cell r="Z52">
            <v>62393.6145188793</v>
          </cell>
        </row>
      </sheetData>
      <sheetData sheetId="13">
        <row r="8">
          <cell r="A8" t="str">
            <v>ITEM CODE</v>
          </cell>
          <cell r="B8" t="str">
            <v>MODEL</v>
          </cell>
          <cell r="C8" t="str">
            <v>DESCRIPTION</v>
          </cell>
          <cell r="D8" t="str">
            <v>Power(HP)</v>
          </cell>
          <cell r="E8" t="str">
            <v>L*W*T (mm)</v>
          </cell>
          <cell r="F8" t="str">
            <v>Water flow rate M3/H</v>
          </cell>
          <cell r="G8" t="str">
            <v>CONNECTION</v>
          </cell>
          <cell r="H8" t="str">
            <v>Power of pump(kw)</v>
          </cell>
        </row>
        <row r="8">
          <cell r="N8" t="str">
            <v>RM</v>
          </cell>
        </row>
        <row r="8">
          <cell r="T8" t="str">
            <v>Water chiller with heat plate only(RM)</v>
          </cell>
        </row>
        <row r="9">
          <cell r="A9" t="str">
            <v>HEAT001</v>
          </cell>
          <cell r="B9" t="str">
            <v>EATB15-12</v>
          </cell>
        </row>
        <row r="9">
          <cell r="D9">
            <v>0.3</v>
          </cell>
          <cell r="E9" t="str">
            <v>220*76*35</v>
          </cell>
          <cell r="F9" t="str">
            <v>sub cooler</v>
          </cell>
          <cell r="G9" t="str">
            <v>1/2",1/2" </v>
          </cell>
          <cell r="H9" t="str">
            <v>ZFI23-36</v>
          </cell>
        </row>
        <row r="9">
          <cell r="N9">
            <v>423.361711111111</v>
          </cell>
        </row>
        <row r="10">
          <cell r="A10" t="str">
            <v>HEAT002</v>
          </cell>
          <cell r="B10" t="str">
            <v>EATB15-16</v>
          </cell>
        </row>
        <row r="10">
          <cell r="D10">
            <v>0.4</v>
          </cell>
          <cell r="E10" t="str">
            <v>220*76*44</v>
          </cell>
          <cell r="F10" t="str">
            <v>sub cooler</v>
          </cell>
          <cell r="G10" t="str">
            <v>5/8,5/8</v>
          </cell>
          <cell r="H10" t="str">
            <v>ZFI23-39 </v>
          </cell>
        </row>
        <row r="10">
          <cell r="N10">
            <v>469.176030555555</v>
          </cell>
        </row>
        <row r="11">
          <cell r="A11" t="str">
            <v>HEAT003</v>
          </cell>
          <cell r="B11" t="str">
            <v>EATB15-20</v>
          </cell>
        </row>
        <row r="11">
          <cell r="D11">
            <v>0.5</v>
          </cell>
          <cell r="E11" t="str">
            <v>220*76*51</v>
          </cell>
          <cell r="F11" t="str">
            <v>sub cooler</v>
          </cell>
          <cell r="G11" t="str">
            <v>5/8,3/4</v>
          </cell>
          <cell r="H11" t="str">
            <v>ZFI50-68</v>
          </cell>
        </row>
        <row r="11">
          <cell r="N11">
            <v>514.803352777778</v>
          </cell>
        </row>
        <row r="12">
          <cell r="A12" t="str">
            <v>HEAT004</v>
          </cell>
          <cell r="B12" t="str">
            <v>EATB25-12</v>
          </cell>
        </row>
        <row r="12">
          <cell r="D12">
            <v>0.75</v>
          </cell>
          <cell r="E12" t="str">
            <v>297*124*41</v>
          </cell>
          <cell r="F12" t="str">
            <v>sub cooler</v>
          </cell>
          <cell r="G12" t="str">
            <v>5/8,7/8 </v>
          </cell>
          <cell r="H12" t="str">
            <v>Bitzer 2 stage no6,zfi81</v>
          </cell>
        </row>
        <row r="12">
          <cell r="N12">
            <v>857.195266666667</v>
          </cell>
        </row>
        <row r="13">
          <cell r="A13" t="str">
            <v>HEAT004.01</v>
          </cell>
          <cell r="B13" t="str">
            <v>EATB25-D-44</v>
          </cell>
        </row>
        <row r="13">
          <cell r="E13" t="str">
            <v>297*124*116</v>
          </cell>
          <cell r="F13" t="str">
            <v>sub cooler</v>
          </cell>
          <cell r="G13" t="str">
            <v>3/4,7/8</v>
          </cell>
          <cell r="H13" t="str">
            <v>zfi96-140 scx0445 5/8,7/8</v>
          </cell>
        </row>
        <row r="13">
          <cell r="N13">
            <v>1532.40208333333</v>
          </cell>
        </row>
        <row r="14">
          <cell r="A14" t="str">
            <v>HEAT004.02</v>
          </cell>
          <cell r="B14" t="str">
            <v>EATB52-D-16</v>
          </cell>
        </row>
        <row r="14">
          <cell r="E14" t="str">
            <v>527*112*50</v>
          </cell>
          <cell r="F14" t="str">
            <v>sub cooler</v>
          </cell>
          <cell r="G14" t="str">
            <v>30-40HP (3/4",1 1/8")</v>
          </cell>
          <cell r="H14" t="str">
            <v>scx4734 / scx0445 </v>
          </cell>
        </row>
        <row r="14">
          <cell r="N14">
            <v>1075.44052777778</v>
          </cell>
        </row>
        <row r="15">
          <cell r="A15" t="str">
            <v>HEAT004.03</v>
          </cell>
          <cell r="B15" t="str">
            <v>EATB52-D-30</v>
          </cell>
        </row>
        <row r="15">
          <cell r="E15" t="str">
            <v>527*112*83</v>
          </cell>
          <cell r="F15" t="str">
            <v>sub cooler</v>
          </cell>
          <cell r="G15" t="str">
            <v>50-60HP (7/8",1 1/8")</v>
          </cell>
          <cell r="H15" t="str">
            <v>scx0645 / scx0545</v>
          </cell>
        </row>
        <row r="15">
          <cell r="N15">
            <v>1593.39988888889</v>
          </cell>
        </row>
        <row r="16">
          <cell r="A16" t="str">
            <v>HEAT004.04</v>
          </cell>
          <cell r="B16" t="str">
            <v>EATB52-D-40</v>
          </cell>
        </row>
        <row r="16">
          <cell r="E16" t="str">
            <v>527*112*106</v>
          </cell>
          <cell r="F16" t="str">
            <v>sub cooler</v>
          </cell>
          <cell r="G16" t="str">
            <v>70-80HP (7/8",1 1/8")</v>
          </cell>
          <cell r="H16" t="str">
            <v>scx0845 / scx 0857</v>
          </cell>
        </row>
        <row r="16">
          <cell r="N16">
            <v>1963.11519444444</v>
          </cell>
        </row>
        <row r="18">
          <cell r="A18" t="str">
            <v>HEAT004.05</v>
          </cell>
          <cell r="B18" t="str">
            <v>PLATE HEAT BX4THX14 (ZFI23-ZFI36)</v>
          </cell>
        </row>
        <row r="18">
          <cell r="E18" t="str">
            <v>197*75*21</v>
          </cell>
          <cell r="F18" t="str">
            <v>sub cooler</v>
          </cell>
          <cell r="G18" t="str">
            <v>3/8*1/2</v>
          </cell>
          <cell r="H18" t="str">
            <v>ZFI23-39</v>
          </cell>
        </row>
        <row r="18">
          <cell r="N18">
            <v>489.597362514029</v>
          </cell>
        </row>
        <row r="19">
          <cell r="A19" t="str">
            <v>HEAT004.07</v>
          </cell>
          <cell r="B19" t="str">
            <v>PLATE HEAT BX4THX20 (ZFI39-ZFI50)</v>
          </cell>
        </row>
        <row r="19">
          <cell r="E19" t="str">
            <v>197*75*28</v>
          </cell>
          <cell r="F19" t="str">
            <v>sub cooler </v>
          </cell>
          <cell r="G19" t="str">
            <v>3/8*3/4</v>
          </cell>
          <cell r="H19" t="str">
            <v>ZFI36-39</v>
          </cell>
        </row>
        <row r="19">
          <cell r="N19">
            <v>715.565375982043</v>
          </cell>
        </row>
        <row r="20">
          <cell r="A20" t="str">
            <v>HEAT004.08</v>
          </cell>
          <cell r="B20" t="str">
            <v>PLATE HEAT BX4THX24 (ZFI59-ZFI68)</v>
          </cell>
        </row>
        <row r="20">
          <cell r="E20" t="str">
            <v>197*75*32</v>
          </cell>
          <cell r="F20" t="str">
            <v>sub cooler </v>
          </cell>
          <cell r="G20" t="str">
            <v>3/8*3/4</v>
          </cell>
          <cell r="H20" t="str">
            <v>ZFI50-68</v>
          </cell>
        </row>
        <row r="20">
          <cell r="N20">
            <v>941.533389450056</v>
          </cell>
        </row>
        <row r="21">
          <cell r="A21" t="str">
            <v>HEAT004.09</v>
          </cell>
          <cell r="B21" t="str">
            <v>PLATE HEAT BX4THX30 (ZFI81)</v>
          </cell>
        </row>
        <row r="21">
          <cell r="E21" t="str">
            <v>197*75*38</v>
          </cell>
          <cell r="F21" t="str">
            <v>sub cooler </v>
          </cell>
          <cell r="G21" t="str">
            <v>3/8*3/4</v>
          </cell>
          <cell r="H21" t="str">
            <v>ZFI81</v>
          </cell>
        </row>
        <row r="21">
          <cell r="N21">
            <v>1186.33207070707</v>
          </cell>
        </row>
        <row r="22">
          <cell r="A22" t="str">
            <v>HEAT004.10</v>
          </cell>
          <cell r="B22" t="str">
            <v>PLATE HEAT BX10THX40 (ZFI96-ZFI140)</v>
          </cell>
        </row>
        <row r="22">
          <cell r="E22" t="str">
            <v>287*117*103</v>
          </cell>
          <cell r="F22" t="str">
            <v>sub cooler </v>
          </cell>
          <cell r="G22" t="str">
            <v>3/4*3/4</v>
          </cell>
          <cell r="H22" t="str">
            <v>ZFI96-ZFI140</v>
          </cell>
        </row>
        <row r="22">
          <cell r="N22">
            <v>2259.68013468014</v>
          </cell>
        </row>
        <row r="23">
          <cell r="A23" t="str">
            <v>HEAT005</v>
          </cell>
          <cell r="B23" t="str">
            <v>EATB25-24</v>
          </cell>
        </row>
        <row r="23">
          <cell r="D23">
            <v>2</v>
          </cell>
          <cell r="E23" t="str">
            <v>297*124*62</v>
          </cell>
          <cell r="F23">
            <v>0.86</v>
          </cell>
          <cell r="G23" t="str">
            <v>Freon 5/8,7/8  water 1"</v>
          </cell>
          <cell r="H23">
            <v>0.37</v>
          </cell>
        </row>
        <row r="23">
          <cell r="N23">
            <v>620.234222222222</v>
          </cell>
        </row>
        <row r="24">
          <cell r="A24" t="str">
            <v>HEAT006</v>
          </cell>
          <cell r="B24" t="str">
            <v>EATB25-32</v>
          </cell>
        </row>
        <row r="24">
          <cell r="D24">
            <v>3</v>
          </cell>
          <cell r="E24" t="str">
            <v>297*124*81</v>
          </cell>
          <cell r="F24">
            <v>1.28</v>
          </cell>
          <cell r="G24" t="str">
            <v>Freon 5/8,7/8  water 1"</v>
          </cell>
          <cell r="H24">
            <v>0.37</v>
          </cell>
        </row>
        <row r="24">
          <cell r="N24">
            <v>747.071111111111</v>
          </cell>
        </row>
        <row r="24">
          <cell r="T24">
            <v>12751.6889238751</v>
          </cell>
        </row>
        <row r="25">
          <cell r="A25" t="str">
            <v>HEAT007</v>
          </cell>
          <cell r="B25" t="str">
            <v>EATB25-42</v>
          </cell>
        </row>
        <row r="25">
          <cell r="D25">
            <v>4</v>
          </cell>
          <cell r="E25" t="str">
            <v>297*124*104</v>
          </cell>
          <cell r="F25">
            <v>1.71</v>
          </cell>
          <cell r="G25" t="str">
            <v>Freon 5/8,7/8  water 1"</v>
          </cell>
          <cell r="H25">
            <v>0.37</v>
          </cell>
        </row>
        <row r="25">
          <cell r="N25">
            <v>910.252</v>
          </cell>
        </row>
        <row r="26">
          <cell r="A26" t="str">
            <v>HEAT008</v>
          </cell>
          <cell r="B26" t="str">
            <v>EATB25-48</v>
          </cell>
        </row>
        <row r="26">
          <cell r="D26">
            <v>5</v>
          </cell>
          <cell r="E26" t="str">
            <v>297*124*119</v>
          </cell>
          <cell r="F26">
            <v>2.14</v>
          </cell>
          <cell r="G26" t="str">
            <v>Freon 7/8,1 1/8  water 1 1/4"</v>
          </cell>
          <cell r="H26">
            <v>0.37</v>
          </cell>
        </row>
        <row r="26">
          <cell r="N26">
            <v>970.274666666667</v>
          </cell>
        </row>
        <row r="27">
          <cell r="A27" t="str">
            <v>HEAT009</v>
          </cell>
          <cell r="B27" t="str">
            <v>EATB61-26</v>
          </cell>
        </row>
        <row r="27">
          <cell r="D27">
            <v>6</v>
          </cell>
          <cell r="E27" t="str">
            <v>539*125*68</v>
          </cell>
          <cell r="F27">
            <v>2.58</v>
          </cell>
          <cell r="G27" t="str">
            <v>Freon 7/8,1 1/8  water 1 1/4"</v>
          </cell>
          <cell r="H27">
            <v>0.75</v>
          </cell>
        </row>
        <row r="27">
          <cell r="N27">
            <v>1122.534</v>
          </cell>
        </row>
        <row r="27">
          <cell r="T27">
            <v>8314.8792730203</v>
          </cell>
        </row>
        <row r="28">
          <cell r="A28" t="str">
            <v>HEAT010</v>
          </cell>
          <cell r="B28" t="str">
            <v>EATB61-30</v>
          </cell>
        </row>
        <row r="28">
          <cell r="D28">
            <v>7</v>
          </cell>
          <cell r="E28" t="str">
            <v>539*125*77</v>
          </cell>
          <cell r="F28">
            <v>3</v>
          </cell>
          <cell r="G28" t="str">
            <v>Freon 7/8,1 1/8  water 1 1/4"</v>
          </cell>
          <cell r="H28">
            <v>0.75</v>
          </cell>
        </row>
        <row r="28">
          <cell r="N28">
            <v>1234.044</v>
          </cell>
        </row>
        <row r="29">
          <cell r="A29" t="str">
            <v>HEAT010.1</v>
          </cell>
          <cell r="B29" t="str">
            <v>EATB61-32</v>
          </cell>
        </row>
        <row r="29">
          <cell r="D29">
            <v>8</v>
          </cell>
          <cell r="E29" t="str">
            <v>539*125*82</v>
          </cell>
          <cell r="F29">
            <v>3.43</v>
          </cell>
          <cell r="G29" t="str">
            <v>Freon 7/8,1 1/8  water 1 1/4"</v>
          </cell>
          <cell r="H29">
            <v>0.75</v>
          </cell>
        </row>
        <row r="29">
          <cell r="N29">
            <v>1289.66133333333</v>
          </cell>
        </row>
        <row r="30">
          <cell r="A30" t="str">
            <v>HEAT011</v>
          </cell>
          <cell r="B30" t="str">
            <v>EATB61-40</v>
          </cell>
        </row>
        <row r="30">
          <cell r="D30">
            <v>10</v>
          </cell>
          <cell r="E30" t="str">
            <v>539*125*100</v>
          </cell>
          <cell r="F30">
            <v>4.28</v>
          </cell>
          <cell r="G30" t="str">
            <v>Freon 7/8,1 1/8  water 1 1/4"</v>
          </cell>
          <cell r="H30">
            <v>0.75</v>
          </cell>
        </row>
        <row r="30">
          <cell r="N30">
            <v>1512.49777777778</v>
          </cell>
        </row>
        <row r="30">
          <cell r="T30">
            <v>0</v>
          </cell>
        </row>
        <row r="31">
          <cell r="A31" t="str">
            <v>HEAT012</v>
          </cell>
          <cell r="B31" t="str">
            <v>EATB61-50</v>
          </cell>
        </row>
        <row r="31">
          <cell r="D31">
            <v>12</v>
          </cell>
          <cell r="E31" t="str">
            <v>539*125*124</v>
          </cell>
          <cell r="F31">
            <v>5.14</v>
          </cell>
          <cell r="G31" t="str">
            <v>Freon 7/8,1 1/8  water 1 1/4"</v>
          </cell>
          <cell r="H31">
            <v>0.75</v>
          </cell>
        </row>
        <row r="31">
          <cell r="N31">
            <v>1791.04333333333</v>
          </cell>
        </row>
        <row r="31">
          <cell r="T31">
            <v>5923.08625873835</v>
          </cell>
        </row>
        <row r="32">
          <cell r="A32" t="str">
            <v>HEAT013</v>
          </cell>
          <cell r="B32" t="str">
            <v>EATB85-44</v>
          </cell>
        </row>
        <row r="32">
          <cell r="D32">
            <v>15</v>
          </cell>
          <cell r="E32" t="str">
            <v>564*188*110</v>
          </cell>
          <cell r="F32">
            <v>6.42</v>
          </cell>
          <cell r="G32" t="str">
            <v>Freon 7/8,1 3/8  water 2"</v>
          </cell>
          <cell r="H32">
            <v>1.5</v>
          </cell>
        </row>
        <row r="32">
          <cell r="N32">
            <v>2491.30777777778</v>
          </cell>
        </row>
        <row r="33">
          <cell r="A33" t="str">
            <v>HEAT014</v>
          </cell>
          <cell r="B33" t="str">
            <v>EATB85-58</v>
          </cell>
        </row>
        <row r="33">
          <cell r="D33">
            <v>20</v>
          </cell>
          <cell r="E33" t="str">
            <v>564*188*142</v>
          </cell>
          <cell r="F33">
            <v>8.56</v>
          </cell>
          <cell r="G33" t="str">
            <v>Freon 7/8,1 3/8  water 2"</v>
          </cell>
          <cell r="H33">
            <v>1.5</v>
          </cell>
        </row>
        <row r="33">
          <cell r="N33">
            <v>3123.47311111111</v>
          </cell>
        </row>
        <row r="34">
          <cell r="A34" t="str">
            <v>HEAT015</v>
          </cell>
          <cell r="B34" t="str">
            <v>EATB85-70</v>
          </cell>
        </row>
        <row r="34">
          <cell r="D34">
            <v>25</v>
          </cell>
          <cell r="E34" t="str">
            <v>564*188*170</v>
          </cell>
          <cell r="F34">
            <v>10.7</v>
          </cell>
          <cell r="G34" t="str">
            <v>Freon 7/8,1 3/8  water 2"</v>
          </cell>
          <cell r="H34">
            <v>2.2</v>
          </cell>
        </row>
        <row r="34">
          <cell r="N34">
            <v>3665.60444444444</v>
          </cell>
        </row>
        <row r="35">
          <cell r="A35" t="str">
            <v>HEAT016</v>
          </cell>
          <cell r="B35" t="str">
            <v>EATB120-64</v>
          </cell>
        </row>
        <row r="35">
          <cell r="D35">
            <v>30</v>
          </cell>
          <cell r="E35" t="str">
            <v>564*247*164</v>
          </cell>
          <cell r="F35">
            <v>12.86</v>
          </cell>
          <cell r="G35" t="str">
            <v>Freon 7/8,1 3/8  water 2"</v>
          </cell>
          <cell r="H35">
            <v>2.2</v>
          </cell>
        </row>
        <row r="35">
          <cell r="N35">
            <v>4664.78911111111</v>
          </cell>
        </row>
        <row r="36">
          <cell r="A36" t="str">
            <v>HEAT017</v>
          </cell>
          <cell r="B36" t="str">
            <v>EATB120-76</v>
          </cell>
        </row>
        <row r="36">
          <cell r="D36">
            <v>35</v>
          </cell>
          <cell r="E36" t="str">
            <v>564*247*194</v>
          </cell>
          <cell r="F36">
            <v>15</v>
          </cell>
          <cell r="G36" t="str">
            <v>Freon 7/8,1 3/8  water 2"</v>
          </cell>
          <cell r="H36">
            <v>4</v>
          </cell>
        </row>
        <row r="36">
          <cell r="N36">
            <v>5375.97511111111</v>
          </cell>
        </row>
        <row r="37">
          <cell r="A37" t="str">
            <v>HEAT018</v>
          </cell>
          <cell r="B37" t="str">
            <v>EATB120-86</v>
          </cell>
        </row>
        <row r="37">
          <cell r="D37">
            <v>40</v>
          </cell>
          <cell r="E37" t="str">
            <v>564*247*218</v>
          </cell>
          <cell r="F37">
            <v>17.13</v>
          </cell>
          <cell r="G37" t="str">
            <v>Freon 7/8,1 3/8  water 2"</v>
          </cell>
          <cell r="H37">
            <v>4</v>
          </cell>
        </row>
        <row r="37">
          <cell r="N37">
            <v>5966.93222222222</v>
          </cell>
        </row>
        <row r="38">
          <cell r="A38" t="str">
            <v>HEAT019</v>
          </cell>
          <cell r="B38" t="str">
            <v>EATB120-108</v>
          </cell>
        </row>
        <row r="38">
          <cell r="D38">
            <v>50</v>
          </cell>
          <cell r="E38" t="str">
            <v>564*247*272</v>
          </cell>
          <cell r="F38">
            <v>21.14</v>
          </cell>
          <cell r="G38" t="str">
            <v>Freon 7/8,1 3/8  water 2"</v>
          </cell>
          <cell r="H38">
            <v>4</v>
          </cell>
        </row>
        <row r="38">
          <cell r="N38">
            <v>7268.89177777778</v>
          </cell>
        </row>
        <row r="39">
          <cell r="A39" t="str">
            <v>HEAT020</v>
          </cell>
          <cell r="B39" t="str">
            <v>EATB61-24+24-2M</v>
          </cell>
        </row>
        <row r="39">
          <cell r="D39" t="str">
            <v>5+5HP</v>
          </cell>
          <cell r="E39" t="str">
            <v>539*125*121</v>
          </cell>
          <cell r="F39">
            <v>4.28</v>
          </cell>
          <cell r="G39" t="str">
            <v>Freon 7/8,1 1/8  water 1 1/4"</v>
          </cell>
          <cell r="H39">
            <v>0.75</v>
          </cell>
        </row>
        <row r="39">
          <cell r="N39">
            <v>1810.592</v>
          </cell>
        </row>
        <row r="40">
          <cell r="A40" t="str">
            <v>HEAT021</v>
          </cell>
          <cell r="B40" t="str">
            <v>EATB85-24+24-2M</v>
          </cell>
        </row>
        <row r="40">
          <cell r="D40" t="str">
            <v>7.5+7.5HP</v>
          </cell>
          <cell r="E40" t="str">
            <v>564*188*121</v>
          </cell>
          <cell r="F40">
            <v>6.42</v>
          </cell>
          <cell r="G40" t="str">
            <v>Freon 7/8,1 3/8  water 2"</v>
          </cell>
          <cell r="H40">
            <v>1.5</v>
          </cell>
        </row>
        <row r="40">
          <cell r="N40">
            <v>2747.276</v>
          </cell>
        </row>
        <row r="41">
          <cell r="A41" t="str">
            <v>HEAT022</v>
          </cell>
          <cell r="B41" t="str">
            <v>EATB85-30+30-2M</v>
          </cell>
        </row>
        <row r="41">
          <cell r="D41" t="str">
            <v>10+10HP</v>
          </cell>
          <cell r="E41" t="str">
            <v>564*188*171</v>
          </cell>
          <cell r="F41">
            <v>8.56</v>
          </cell>
          <cell r="G41" t="str">
            <v>Freon 7/8,1 3/8  water 2"</v>
          </cell>
          <cell r="H41">
            <v>1.5</v>
          </cell>
        </row>
        <row r="41">
          <cell r="N41">
            <v>3298.40155555556</v>
          </cell>
        </row>
        <row r="42">
          <cell r="A42" t="str">
            <v>HEAT023</v>
          </cell>
          <cell r="B42" t="str">
            <v>EATB85-38+38-2M</v>
          </cell>
        </row>
        <row r="42">
          <cell r="D42" t="str">
            <v>12.5+12.5HP</v>
          </cell>
          <cell r="E42" t="str">
            <v>564*188*187</v>
          </cell>
          <cell r="F42">
            <v>10.7</v>
          </cell>
          <cell r="G42" t="str">
            <v>Freon 7/8,1 3/8  water 2"</v>
          </cell>
          <cell r="H42">
            <v>2.2</v>
          </cell>
        </row>
        <row r="42">
          <cell r="N42">
            <v>4012.06555555556</v>
          </cell>
        </row>
        <row r="43">
          <cell r="A43" t="str">
            <v>HEAT024</v>
          </cell>
          <cell r="B43" t="str">
            <v>EATB85-46+46-2M</v>
          </cell>
        </row>
        <row r="43">
          <cell r="D43" t="str">
            <v>15+15HP</v>
          </cell>
          <cell r="E43" t="str">
            <v>564*188*225</v>
          </cell>
          <cell r="F43">
            <v>12.86</v>
          </cell>
          <cell r="G43" t="str">
            <v>Freon 7/8,1 3/8  water 2"</v>
          </cell>
          <cell r="H43">
            <v>2.2</v>
          </cell>
        </row>
        <row r="43">
          <cell r="N43">
            <v>4734.72377777778</v>
          </cell>
        </row>
        <row r="44">
          <cell r="A44" t="str">
            <v>HEAT025</v>
          </cell>
          <cell r="B44" t="str">
            <v>EATB25-48-2</v>
          </cell>
        </row>
        <row r="44">
          <cell r="D44">
            <v>5</v>
          </cell>
          <cell r="E44" t="str">
            <v>297*124*119</v>
          </cell>
          <cell r="F44">
            <v>2.14</v>
          </cell>
          <cell r="G44" t="str">
            <v>Freon 7/8,1 1/8  water 1 1/4"</v>
          </cell>
          <cell r="H44">
            <v>0.37</v>
          </cell>
        </row>
        <row r="44">
          <cell r="N44">
            <v>917.777777777778</v>
          </cell>
        </row>
        <row r="45">
          <cell r="A45" t="str">
            <v>HEAT026</v>
          </cell>
          <cell r="B45" t="str">
            <v>EATB61-26-2</v>
          </cell>
        </row>
        <row r="45">
          <cell r="D45">
            <v>6</v>
          </cell>
          <cell r="E45" t="str">
            <v>539*125*68</v>
          </cell>
          <cell r="F45">
            <v>2.58</v>
          </cell>
          <cell r="G45" t="str">
            <v>Freon 7/8,1 1/8  water 1 1/4"</v>
          </cell>
          <cell r="H45">
            <v>0.75</v>
          </cell>
        </row>
        <row r="45">
          <cell r="N45">
            <v>1022.95511111111</v>
          </cell>
        </row>
        <row r="46">
          <cell r="A46" t="str">
            <v>HEAT027</v>
          </cell>
          <cell r="B46" t="str">
            <v>EATB61-40-2</v>
          </cell>
        </row>
        <row r="46">
          <cell r="D46">
            <v>10</v>
          </cell>
          <cell r="E46" t="str">
            <v>539*125*100</v>
          </cell>
          <cell r="F46">
            <v>4.28</v>
          </cell>
          <cell r="G46" t="str">
            <v>Freon 7/8,1 1/8  water 1 1/4"</v>
          </cell>
          <cell r="H46">
            <v>0.75</v>
          </cell>
        </row>
        <row r="46">
          <cell r="N46">
            <v>1512.49777777778</v>
          </cell>
        </row>
        <row r="47">
          <cell r="A47" t="str">
            <v>HEAT028</v>
          </cell>
          <cell r="B47" t="str">
            <v>EATB61-50-2</v>
          </cell>
        </row>
        <row r="47">
          <cell r="D47">
            <v>12</v>
          </cell>
          <cell r="E47" t="str">
            <v>539*125*124</v>
          </cell>
          <cell r="F47">
            <v>5.14</v>
          </cell>
          <cell r="G47" t="str">
            <v>Freon 7/8,1 1/8  water 1 1/4"</v>
          </cell>
          <cell r="H47">
            <v>0.75</v>
          </cell>
        </row>
        <row r="47">
          <cell r="N47">
            <v>1791.04333333333</v>
          </cell>
        </row>
        <row r="48">
          <cell r="A48" t="str">
            <v>HEAT029</v>
          </cell>
          <cell r="B48" t="str">
            <v>EATB85-44-2</v>
          </cell>
        </row>
        <row r="48">
          <cell r="D48">
            <v>15</v>
          </cell>
          <cell r="E48" t="str">
            <v>564*188*110</v>
          </cell>
          <cell r="F48">
            <v>6.42</v>
          </cell>
          <cell r="G48" t="str">
            <v>Freon 7/8,1 3/8  water 2"</v>
          </cell>
          <cell r="H48">
            <v>1.5</v>
          </cell>
        </row>
        <row r="48">
          <cell r="N48">
            <v>2498.74177777778</v>
          </cell>
        </row>
        <row r="49">
          <cell r="A49" t="str">
            <v>HEAT030</v>
          </cell>
          <cell r="B49" t="str">
            <v>EATB85-58-2</v>
          </cell>
        </row>
        <row r="49">
          <cell r="D49">
            <v>20</v>
          </cell>
          <cell r="E49" t="str">
            <v>564*188*142</v>
          </cell>
          <cell r="F49">
            <v>8.56</v>
          </cell>
          <cell r="G49" t="str">
            <v>Freon 7/8,1 3/8  water 2"</v>
          </cell>
          <cell r="H49">
            <v>1.5</v>
          </cell>
        </row>
        <row r="49">
          <cell r="N49">
            <v>3161.928</v>
          </cell>
        </row>
        <row r="50">
          <cell r="A50" t="str">
            <v>HEAT031</v>
          </cell>
          <cell r="B50" t="str">
            <v>EATB120-64-2</v>
          </cell>
        </row>
        <row r="50">
          <cell r="D50">
            <v>30</v>
          </cell>
          <cell r="E50" t="str">
            <v>564*247*164</v>
          </cell>
          <cell r="F50">
            <v>12.86</v>
          </cell>
          <cell r="G50" t="str">
            <v>Freon 7/8,1 3/8  water 2"</v>
          </cell>
          <cell r="H50">
            <v>2.2</v>
          </cell>
        </row>
        <row r="50">
          <cell r="N50">
            <v>4664.78911111111</v>
          </cell>
        </row>
        <row r="51">
          <cell r="A51" t="str">
            <v>HEAT031.1</v>
          </cell>
          <cell r="B51" t="str">
            <v>CB10+10 (2*10HP C.BARREL)</v>
          </cell>
        </row>
        <row r="51">
          <cell r="D51" t="str">
            <v>10+10HP</v>
          </cell>
        </row>
        <row r="51">
          <cell r="N51">
            <v>6074.38016528926</v>
          </cell>
        </row>
        <row r="52">
          <cell r="A52" t="str">
            <v>HEAT031.2</v>
          </cell>
          <cell r="B52" t="str">
            <v>CB12+12 (2*12HP C.BARREL)</v>
          </cell>
        </row>
        <row r="52">
          <cell r="D52" t="str">
            <v>12+12HP</v>
          </cell>
        </row>
        <row r="52">
          <cell r="N52">
            <v>6721.76308539945</v>
          </cell>
        </row>
        <row r="53">
          <cell r="A53" t="str">
            <v>HEAT031.3</v>
          </cell>
          <cell r="B53" t="str">
            <v>CB15+15 (2*15HP C.BARREL)</v>
          </cell>
        </row>
        <row r="53">
          <cell r="D53" t="str">
            <v>15+15HP</v>
          </cell>
        </row>
        <row r="53">
          <cell r="N53">
            <v>8526.17079889807</v>
          </cell>
        </row>
        <row r="54">
          <cell r="A54" t="str">
            <v>HEAT031.4</v>
          </cell>
          <cell r="B54" t="str">
            <v>CB20+20 (2*20HP C.BARREL)</v>
          </cell>
        </row>
        <row r="54">
          <cell r="D54" t="str">
            <v>20+20HP</v>
          </cell>
        </row>
        <row r="54">
          <cell r="N54">
            <v>10123.9669421488</v>
          </cell>
        </row>
        <row r="55">
          <cell r="A55" t="str">
            <v>HEAT031.5</v>
          </cell>
          <cell r="B55" t="str">
            <v>CB25+25 (2*25HP C.BARREL)</v>
          </cell>
        </row>
        <row r="55">
          <cell r="D55" t="str">
            <v>25+25HP</v>
          </cell>
        </row>
        <row r="55">
          <cell r="N55">
            <v>12796.1432506887</v>
          </cell>
        </row>
        <row r="57">
          <cell r="A57" t="str">
            <v>HEAT032</v>
          </cell>
          <cell r="B57" t="str">
            <v>CB5 (5hp chiller barrel)</v>
          </cell>
        </row>
        <row r="57">
          <cell r="D57">
            <v>5</v>
          </cell>
          <cell r="E57" t="str">
            <v>906*180</v>
          </cell>
          <cell r="F57" t="str">
            <v>18KW</v>
          </cell>
        </row>
        <row r="57">
          <cell r="N57">
            <v>2159.09090909091</v>
          </cell>
        </row>
        <row r="57">
          <cell r="T57" t="e">
            <v>#REF!</v>
          </cell>
        </row>
        <row r="58">
          <cell r="A58" t="str">
            <v>HEAT032.1</v>
          </cell>
          <cell r="B58" t="str">
            <v>CB6 (6hp chiller barrel</v>
          </cell>
        </row>
        <row r="58">
          <cell r="D58">
            <v>6</v>
          </cell>
          <cell r="E58" t="str">
            <v>986*180</v>
          </cell>
        </row>
        <row r="58">
          <cell r="N58">
            <v>2348.48484848485</v>
          </cell>
        </row>
        <row r="59">
          <cell r="A59" t="str">
            <v>HEAT033</v>
          </cell>
          <cell r="B59" t="str">
            <v>CB8 (8hp chiller barrel)</v>
          </cell>
        </row>
        <row r="59">
          <cell r="D59">
            <v>8</v>
          </cell>
          <cell r="E59" t="str">
            <v>1086*219</v>
          </cell>
          <cell r="F59" t="str">
            <v>28KW</v>
          </cell>
        </row>
        <row r="59">
          <cell r="N59">
            <v>3061.86868686869</v>
          </cell>
        </row>
        <row r="60">
          <cell r="A60" t="str">
            <v>HEAT034</v>
          </cell>
          <cell r="B60" t="str">
            <v>CB10 (10hp chiller barrel)</v>
          </cell>
        </row>
        <row r="60">
          <cell r="D60">
            <v>10</v>
          </cell>
          <cell r="E60" t="str">
            <v>1206*219</v>
          </cell>
          <cell r="F60" t="str">
            <v>35KW</v>
          </cell>
        </row>
        <row r="60">
          <cell r="N60">
            <v>3535.35353535354</v>
          </cell>
        </row>
        <row r="61">
          <cell r="A61" t="str">
            <v>HEAT035</v>
          </cell>
          <cell r="B61" t="str">
            <v>CB12 (12hp chiller barrel)</v>
          </cell>
        </row>
        <row r="61">
          <cell r="D61">
            <v>12</v>
          </cell>
          <cell r="E61" t="str">
            <v>1406*219</v>
          </cell>
        </row>
        <row r="61">
          <cell r="N61">
            <v>3977.27272727273</v>
          </cell>
        </row>
        <row r="62">
          <cell r="A62" t="str">
            <v>HEAT036</v>
          </cell>
          <cell r="B62" t="str">
            <v>CB15 (15hp chiller barrel)</v>
          </cell>
        </row>
        <row r="62">
          <cell r="D62">
            <v>15</v>
          </cell>
          <cell r="E62" t="str">
            <v>1406*219</v>
          </cell>
          <cell r="F62" t="str">
            <v>47KW</v>
          </cell>
        </row>
        <row r="62">
          <cell r="N62">
            <v>4166.66666666667</v>
          </cell>
        </row>
        <row r="63">
          <cell r="A63" t="str">
            <v>HEAT037</v>
          </cell>
          <cell r="B63" t="str">
            <v>CB20 (20hp chiller barrel)</v>
          </cell>
        </row>
        <row r="63">
          <cell r="D63">
            <v>20</v>
          </cell>
          <cell r="E63" t="str">
            <v>1606*219</v>
          </cell>
          <cell r="F63" t="str">
            <v>56KW</v>
          </cell>
        </row>
        <row r="63">
          <cell r="N63">
            <v>4949.49494949495</v>
          </cell>
        </row>
        <row r="63">
          <cell r="T63">
            <v>16843.5815620942</v>
          </cell>
        </row>
        <row r="64">
          <cell r="A64" t="str">
            <v>HEAT038</v>
          </cell>
          <cell r="B64" t="str">
            <v>CB25 (25hp chiller barrel)</v>
          </cell>
        </row>
        <row r="64">
          <cell r="D64">
            <v>25</v>
          </cell>
          <cell r="E64" t="str">
            <v>1706*219</v>
          </cell>
          <cell r="F64" t="str">
            <v>65KW</v>
          </cell>
        </row>
        <row r="64">
          <cell r="N64">
            <v>5517.67676767677</v>
          </cell>
        </row>
        <row r="65">
          <cell r="A65" t="str">
            <v>HEAT039</v>
          </cell>
          <cell r="B65" t="str">
            <v>CB30 (30hp chiller barrel)</v>
          </cell>
        </row>
        <row r="65">
          <cell r="D65">
            <v>30</v>
          </cell>
          <cell r="E65" t="str">
            <v>1716*273</v>
          </cell>
          <cell r="F65" t="str">
            <v>80KW</v>
          </cell>
        </row>
        <row r="65">
          <cell r="N65">
            <v>7209.59595959596</v>
          </cell>
        </row>
        <row r="66">
          <cell r="A66" t="str">
            <v>HEAT040</v>
          </cell>
          <cell r="B66" t="str">
            <v>CB35 (35hp chiller barrel)</v>
          </cell>
        </row>
        <row r="66">
          <cell r="D66">
            <v>35</v>
          </cell>
          <cell r="E66" t="str">
            <v>1916*273</v>
          </cell>
          <cell r="F66" t="str">
            <v>95KW</v>
          </cell>
        </row>
        <row r="66">
          <cell r="N66">
            <v>8080.80808080808</v>
          </cell>
        </row>
        <row r="67">
          <cell r="A67" t="str">
            <v>HEAT041</v>
          </cell>
          <cell r="B67" t="str">
            <v>CB40 (40hp chiller barrel)</v>
          </cell>
        </row>
        <row r="67">
          <cell r="D67">
            <v>40</v>
          </cell>
          <cell r="E67" t="str">
            <v>1916*273</v>
          </cell>
          <cell r="F67" t="str">
            <v>120KW</v>
          </cell>
        </row>
        <row r="67">
          <cell r="N67">
            <v>9873.73737373737</v>
          </cell>
        </row>
        <row r="68">
          <cell r="A68" t="str">
            <v>HEAT042</v>
          </cell>
          <cell r="B68" t="str">
            <v>CB50</v>
          </cell>
        </row>
        <row r="68">
          <cell r="D68">
            <v>50</v>
          </cell>
        </row>
        <row r="68">
          <cell r="F68" t="str">
            <v>135KW</v>
          </cell>
        </row>
        <row r="68">
          <cell r="N68">
            <v>10732.3232323232</v>
          </cell>
        </row>
        <row r="69">
          <cell r="A69" t="str">
            <v>HEAT043</v>
          </cell>
          <cell r="B69" t="str">
            <v>CB60</v>
          </cell>
        </row>
        <row r="69">
          <cell r="D69">
            <v>60</v>
          </cell>
        </row>
        <row r="69">
          <cell r="F69" t="str">
            <v>155KW</v>
          </cell>
        </row>
        <row r="69">
          <cell r="N69" t="str">
            <v>~</v>
          </cell>
        </row>
        <row r="70">
          <cell r="A70" t="str">
            <v>HEAT043.1</v>
          </cell>
          <cell r="B70" t="str">
            <v>CB70</v>
          </cell>
        </row>
        <row r="70">
          <cell r="D70">
            <v>70</v>
          </cell>
        </row>
        <row r="70">
          <cell r="N70" t="str">
            <v>~</v>
          </cell>
        </row>
        <row r="71">
          <cell r="A71" t="str">
            <v>HEAT043.2</v>
          </cell>
          <cell r="B71" t="str">
            <v>CB80</v>
          </cell>
        </row>
        <row r="71">
          <cell r="D71">
            <v>80</v>
          </cell>
        </row>
        <row r="71">
          <cell r="N71" t="str">
            <v>~</v>
          </cell>
        </row>
        <row r="72">
          <cell r="A72" t="str">
            <v>HEAT043.3</v>
          </cell>
          <cell r="B72" t="str">
            <v>CB90</v>
          </cell>
        </row>
        <row r="72">
          <cell r="D72">
            <v>90</v>
          </cell>
        </row>
        <row r="72">
          <cell r="N72" t="str">
            <v>~</v>
          </cell>
        </row>
        <row r="73">
          <cell r="A73" t="str">
            <v>HEAT043.4</v>
          </cell>
          <cell r="B73" t="str">
            <v>CB100</v>
          </cell>
        </row>
        <row r="73">
          <cell r="D73">
            <v>100</v>
          </cell>
        </row>
        <row r="73">
          <cell r="N73" t="str">
            <v>~</v>
          </cell>
        </row>
        <row r="74">
          <cell r="A74" t="str">
            <v>HEAT043.5</v>
          </cell>
          <cell r="B74" t="str">
            <v>CB110</v>
          </cell>
        </row>
        <row r="74">
          <cell r="D74">
            <v>110</v>
          </cell>
        </row>
        <row r="74">
          <cell r="N74" t="str">
            <v>~</v>
          </cell>
        </row>
        <row r="75">
          <cell r="A75" t="str">
            <v>HEAT043.6</v>
          </cell>
          <cell r="B75" t="str">
            <v>CB120</v>
          </cell>
        </row>
        <row r="75">
          <cell r="D75">
            <v>120</v>
          </cell>
        </row>
        <row r="75">
          <cell r="N75" t="str">
            <v>~</v>
          </cell>
        </row>
        <row r="76">
          <cell r="A76" t="str">
            <v>HEAT044</v>
          </cell>
          <cell r="B76" t="str">
            <v>T1HP titanium barrel 16c</v>
          </cell>
        </row>
        <row r="76">
          <cell r="D76" t="str">
            <v>1hp</v>
          </cell>
          <cell r="E76" t="str">
            <v>330*220*280(W) </v>
          </cell>
          <cell r="F76" t="str">
            <v>0.064 * 3ft</v>
          </cell>
          <cell r="G76" t="str">
            <v> 1 1/4" water inlet</v>
          </cell>
        </row>
        <row r="76">
          <cell r="N76">
            <v>353.535353535354</v>
          </cell>
        </row>
        <row r="76">
          <cell r="T76">
            <v>2259.39704512244</v>
          </cell>
        </row>
        <row r="77">
          <cell r="A77" t="str">
            <v>HEAT045</v>
          </cell>
          <cell r="B77" t="str">
            <v>T1.5HP titanium barrel 16c</v>
          </cell>
        </row>
        <row r="77">
          <cell r="D77" t="str">
            <v>1.5hp</v>
          </cell>
          <cell r="E77" t="str">
            <v>330*220*280(W) </v>
          </cell>
          <cell r="F77" t="str">
            <v>0.064 * 2.5ft</v>
          </cell>
          <cell r="G77" t="str">
            <v> 1 1/4" water inlet</v>
          </cell>
        </row>
        <row r="77">
          <cell r="N77">
            <v>448.232323232323</v>
          </cell>
        </row>
        <row r="77">
          <cell r="T77">
            <v>2556.45563098103</v>
          </cell>
        </row>
        <row r="78">
          <cell r="A78" t="str">
            <v>HEAT046</v>
          </cell>
          <cell r="B78" t="str">
            <v>T2HP titanium barrel 16c</v>
          </cell>
        </row>
        <row r="78">
          <cell r="D78" t="str">
            <v>2hp</v>
          </cell>
          <cell r="E78" t="str">
            <v>330*220*280(W) </v>
          </cell>
          <cell r="F78" t="str">
            <v>0.075 * 1.5ft</v>
          </cell>
          <cell r="G78" t="str">
            <v> 1 1/4" water inlet</v>
          </cell>
        </row>
        <row r="78">
          <cell r="N78">
            <v>505.050505050505</v>
          </cell>
        </row>
        <row r="78">
          <cell r="T78">
            <v>3002.67835825375</v>
          </cell>
        </row>
        <row r="79">
          <cell r="A79" t="str">
            <v>HEAT047</v>
          </cell>
          <cell r="B79" t="str">
            <v>T3HP titanium barrel 16c</v>
          </cell>
        </row>
        <row r="79">
          <cell r="D79" t="str">
            <v>3hp</v>
          </cell>
          <cell r="E79" t="str">
            <v>430*220*280(W) </v>
          </cell>
          <cell r="F79" t="str">
            <v>0.09 * 1.5ft</v>
          </cell>
          <cell r="G79" t="str">
            <v> 1 1/2" water inlet</v>
          </cell>
        </row>
        <row r="79">
          <cell r="N79">
            <v>617.424242424242</v>
          </cell>
        </row>
        <row r="79">
          <cell r="T79">
            <v>4235.54773884124</v>
          </cell>
        </row>
        <row r="80">
          <cell r="A80" t="str">
            <v>HEAT048</v>
          </cell>
          <cell r="B80" t="str">
            <v>T4HP titanium barrel 16c </v>
          </cell>
        </row>
        <row r="80">
          <cell r="D80">
            <v>4</v>
          </cell>
          <cell r="E80" t="str">
            <v>490*230*290(W) </v>
          </cell>
          <cell r="F80" t="str">
            <v>0.075 * 12" *2</v>
          </cell>
          <cell r="G80" t="str">
            <v> 1 1/2" water inlet</v>
          </cell>
        </row>
        <row r="80">
          <cell r="N80">
            <v>734.848484848485</v>
          </cell>
        </row>
        <row r="81">
          <cell r="A81" t="str">
            <v>HEAT049</v>
          </cell>
          <cell r="B81" t="str">
            <v>T5HP titanium barrel 16c</v>
          </cell>
        </row>
        <row r="81">
          <cell r="D81">
            <v>5</v>
          </cell>
          <cell r="E81" t="str">
            <v>560*230*290(W) </v>
          </cell>
          <cell r="F81" t="str">
            <v>0.09*15"*2</v>
          </cell>
          <cell r="G81" t="str">
            <v> 1 1/2" water inlet</v>
          </cell>
        </row>
        <row r="81">
          <cell r="N81">
            <v>772.727272727273</v>
          </cell>
        </row>
        <row r="82">
          <cell r="A82" t="str">
            <v>HEAT050</v>
          </cell>
          <cell r="B82" t="str">
            <v>T1hpS-RC (100mm) Titanium coil</v>
          </cell>
        </row>
        <row r="82">
          <cell r="D82">
            <v>1</v>
          </cell>
          <cell r="E82" t="str">
            <v>200*430H*100mmd</v>
          </cell>
          <cell r="F82" t="str">
            <v>1/2" * 1/2"</v>
          </cell>
        </row>
        <row r="82">
          <cell r="N82" t="str">
            <v>~</v>
          </cell>
        </row>
        <row r="83">
          <cell r="A83" t="str">
            <v>HEAT051</v>
          </cell>
          <cell r="B83" t="str">
            <v>T1.5hpS-RC (100mm) Titanium coil</v>
          </cell>
        </row>
        <row r="83">
          <cell r="D83">
            <v>1.5</v>
          </cell>
          <cell r="E83" t="str">
            <v>280*480H*100mmd</v>
          </cell>
          <cell r="F83" t="str">
            <v>1/2" * 1/2"</v>
          </cell>
        </row>
        <row r="83">
          <cell r="N83" t="str">
            <v>~</v>
          </cell>
        </row>
        <row r="84">
          <cell r="A84" t="str">
            <v>HEAT052</v>
          </cell>
          <cell r="B84" t="str">
            <v>T2hpS-RC (100mm) Titanium coil</v>
          </cell>
        </row>
        <row r="84">
          <cell r="D84">
            <v>2</v>
          </cell>
          <cell r="E84" t="str">
            <v>400*500H*100mmd</v>
          </cell>
          <cell r="F84" t="str">
            <v>1/2" * 1/2"</v>
          </cell>
        </row>
        <row r="84">
          <cell r="N84" t="str">
            <v>~</v>
          </cell>
        </row>
        <row r="85">
          <cell r="A85" t="str">
            <v>HEAT053</v>
          </cell>
          <cell r="B85" t="str">
            <v>T1hp-RC Titanium coil</v>
          </cell>
        </row>
        <row r="85">
          <cell r="D85">
            <v>1</v>
          </cell>
          <cell r="E85" t="str">
            <v>200*430H*150mmd</v>
          </cell>
          <cell r="F85" t="str">
            <v>1/2" * 1/2"</v>
          </cell>
          <cell r="G85" t="str">
            <v>0.064 * 3ft</v>
          </cell>
        </row>
        <row r="85">
          <cell r="N85">
            <v>176.767676767677</v>
          </cell>
        </row>
        <row r="86">
          <cell r="A86" t="str">
            <v>HEAT054</v>
          </cell>
          <cell r="B86" t="str">
            <v>T1.5hp-RC Titanium coil</v>
          </cell>
        </row>
        <row r="86">
          <cell r="D86">
            <v>1.5</v>
          </cell>
          <cell r="E86" t="str">
            <v>280*480H*150mmd</v>
          </cell>
          <cell r="F86" t="str">
            <v>1/2" * 1/2"</v>
          </cell>
          <cell r="G86" t="str">
            <v>0.064 * 2.5ft</v>
          </cell>
        </row>
        <row r="86">
          <cell r="N86">
            <v>244.949494949495</v>
          </cell>
        </row>
        <row r="87">
          <cell r="A87" t="str">
            <v>HEAT055</v>
          </cell>
          <cell r="B87" t="str">
            <v>T2hp-RC Titanium coil</v>
          </cell>
        </row>
        <row r="87">
          <cell r="D87">
            <v>2</v>
          </cell>
          <cell r="E87" t="str">
            <v>400*500H*150mmd</v>
          </cell>
          <cell r="F87" t="str">
            <v>1/2" * 1/2"</v>
          </cell>
          <cell r="G87" t="str">
            <v>0.075 * 1.5ft</v>
          </cell>
        </row>
        <row r="87">
          <cell r="N87">
            <v>313.131313131313</v>
          </cell>
        </row>
        <row r="88">
          <cell r="A88" t="str">
            <v>HEAT056</v>
          </cell>
          <cell r="B88" t="str">
            <v>T3hp-RC Titanium coil</v>
          </cell>
        </row>
        <row r="88">
          <cell r="D88">
            <v>3</v>
          </cell>
          <cell r="E88" t="str">
            <v>340*520H*150mmd</v>
          </cell>
          <cell r="F88" t="str">
            <v>1/2" * 3/4"</v>
          </cell>
          <cell r="G88" t="str">
            <v>0.09 * 1.5ft</v>
          </cell>
        </row>
        <row r="88">
          <cell r="N88">
            <v>435.606060606061</v>
          </cell>
        </row>
        <row r="89">
          <cell r="A89" t="str">
            <v>HEAT057</v>
          </cell>
          <cell r="B89" t="str">
            <v>T4hp-RC Titanium coil</v>
          </cell>
        </row>
        <row r="89">
          <cell r="D89">
            <v>4</v>
          </cell>
          <cell r="E89" t="str">
            <v>390*520H*150mmd</v>
          </cell>
          <cell r="F89" t="str">
            <v>1/2" * 3/4"</v>
          </cell>
          <cell r="G89" t="str">
            <v>0.075 * 12" *2</v>
          </cell>
        </row>
        <row r="89">
          <cell r="N89">
            <v>498.737373737374</v>
          </cell>
        </row>
        <row r="90">
          <cell r="A90" t="str">
            <v>HEAT058</v>
          </cell>
          <cell r="B90" t="str">
            <v>T5hp-RC Titanium coil</v>
          </cell>
        </row>
        <row r="90">
          <cell r="D90">
            <v>5</v>
          </cell>
          <cell r="E90" t="str">
            <v>450*520H*150mmd</v>
          </cell>
          <cell r="F90" t="str">
            <v>1/2" * 3/4"</v>
          </cell>
          <cell r="G90" t="str">
            <v>0.09*15"*2</v>
          </cell>
        </row>
        <row r="90">
          <cell r="N90">
            <v>561.868686868687</v>
          </cell>
        </row>
        <row r="91">
          <cell r="A91" t="str">
            <v>HEAT059</v>
          </cell>
          <cell r="B91" t="str">
            <v>TS1hp Titanium barrel 2c</v>
          </cell>
        </row>
        <row r="91">
          <cell r="D91">
            <v>1</v>
          </cell>
          <cell r="E91" t="str">
            <v>405h*215d</v>
          </cell>
        </row>
        <row r="91">
          <cell r="G91" t="str">
            <v>0.055 * 800mm</v>
          </cell>
        </row>
        <row r="91">
          <cell r="N91">
            <v>429.292929292929</v>
          </cell>
        </row>
        <row r="91">
          <cell r="T91">
            <v>2335.15462088002</v>
          </cell>
        </row>
        <row r="92">
          <cell r="A92" t="str">
            <v>HEAT060</v>
          </cell>
          <cell r="B92" t="str">
            <v>TS1.5hp Titanium barrel 2c</v>
          </cell>
        </row>
        <row r="92">
          <cell r="D92">
            <v>1.5</v>
          </cell>
          <cell r="E92" t="str">
            <v>455h*215d</v>
          </cell>
        </row>
        <row r="92">
          <cell r="G92" t="str">
            <v>0.064 * 800mm</v>
          </cell>
        </row>
        <row r="92">
          <cell r="N92">
            <v>656.565656565657</v>
          </cell>
        </row>
        <row r="92">
          <cell r="T92">
            <v>2764.78896431436</v>
          </cell>
        </row>
        <row r="93">
          <cell r="A93" t="str">
            <v>HEAT061</v>
          </cell>
          <cell r="B93" t="str">
            <v>TS2hp Titanium barrel 2c</v>
          </cell>
        </row>
        <row r="93">
          <cell r="D93">
            <v>2</v>
          </cell>
          <cell r="E93" t="str">
            <v>475h*215d</v>
          </cell>
        </row>
        <row r="93">
          <cell r="G93" t="str">
            <v>0.070 * 650mm</v>
          </cell>
        </row>
        <row r="93">
          <cell r="N93">
            <v>828.282828282828</v>
          </cell>
        </row>
        <row r="93">
          <cell r="T93">
            <v>4297.26743581094</v>
          </cell>
        </row>
        <row r="94">
          <cell r="A94" t="str">
            <v>HEAT062</v>
          </cell>
          <cell r="B94" t="str">
            <v>TS3hp Titanium barrel 2c</v>
          </cell>
        </row>
        <row r="94">
          <cell r="D94">
            <v>3</v>
          </cell>
          <cell r="E94" t="str">
            <v>575h*215d</v>
          </cell>
        </row>
        <row r="94">
          <cell r="G94" t="str">
            <v>0.08 *600mm</v>
          </cell>
        </row>
        <row r="94">
          <cell r="N94">
            <v>1111.11111111111</v>
          </cell>
        </row>
        <row r="94">
          <cell r="T94">
            <v>4729.23460752811</v>
          </cell>
        </row>
        <row r="95">
          <cell r="A95" t="str">
            <v>HEAT063</v>
          </cell>
          <cell r="B95" t="str">
            <v>TS4hp Titanium barrel 2c</v>
          </cell>
        </row>
        <row r="95">
          <cell r="D95">
            <v>4</v>
          </cell>
          <cell r="E95" t="str">
            <v>675h*215d</v>
          </cell>
        </row>
        <row r="95">
          <cell r="G95" t="str">
            <v>0.075 * 200mm</v>
          </cell>
        </row>
        <row r="95">
          <cell r="N95">
            <v>1578.28282828283</v>
          </cell>
        </row>
        <row r="96">
          <cell r="A96" t="str">
            <v>HEAT064</v>
          </cell>
          <cell r="B96" t="str">
            <v>TS5hp Titanium barrel 2c</v>
          </cell>
        </row>
        <row r="96">
          <cell r="D96">
            <v>5</v>
          </cell>
          <cell r="E96" t="str">
            <v>675h*265d</v>
          </cell>
        </row>
        <row r="96">
          <cell r="G96" t="str">
            <v>0.09*250mm</v>
          </cell>
        </row>
        <row r="96">
          <cell r="N96">
            <v>1881.31313131313</v>
          </cell>
        </row>
        <row r="97">
          <cell r="A97" t="str">
            <v>HEAT065</v>
          </cell>
          <cell r="B97" t="str">
            <v>T5hp-2c Titanium barrel</v>
          </cell>
        </row>
        <row r="97">
          <cell r="D97">
            <v>5</v>
          </cell>
          <cell r="E97" t="str">
            <v>660*250*402</v>
          </cell>
          <cell r="F97" t="str">
            <v>18KW</v>
          </cell>
        </row>
        <row r="97">
          <cell r="N97">
            <v>1893.93939393939</v>
          </cell>
        </row>
        <row r="98">
          <cell r="A98" t="str">
            <v>HEAT067</v>
          </cell>
          <cell r="B98" t="str">
            <v>T8hp-2C Titanium barrel</v>
          </cell>
        </row>
        <row r="98">
          <cell r="D98">
            <v>8</v>
          </cell>
          <cell r="E98" t="str">
            <v>880*250*402</v>
          </cell>
          <cell r="F98" t="str">
            <v>28KW</v>
          </cell>
        </row>
        <row r="98">
          <cell r="N98">
            <v>3016.41414141414</v>
          </cell>
        </row>
        <row r="99">
          <cell r="A99" t="str">
            <v>HEAT068</v>
          </cell>
          <cell r="B99" t="str">
            <v>T10hp-2cC Titanium barrel</v>
          </cell>
        </row>
        <row r="99">
          <cell r="D99">
            <v>10</v>
          </cell>
          <cell r="E99" t="str">
            <v>1020*250*402</v>
          </cell>
          <cell r="F99" t="str">
            <v>35KW</v>
          </cell>
        </row>
        <row r="99">
          <cell r="N99">
            <v>3409.09090909091</v>
          </cell>
        </row>
        <row r="100">
          <cell r="A100" t="str">
            <v>HEAT069</v>
          </cell>
          <cell r="B100" t="str">
            <v>T12hp-2cC Titanium barrel</v>
          </cell>
        </row>
        <row r="100">
          <cell r="D100">
            <v>12</v>
          </cell>
          <cell r="E100" t="str">
            <v>1200*250*402</v>
          </cell>
          <cell r="F100" t="str">
            <v>36KW</v>
          </cell>
        </row>
        <row r="100">
          <cell r="N100">
            <v>3535.35353535354</v>
          </cell>
        </row>
        <row r="101">
          <cell r="A101" t="str">
            <v>HEAT070</v>
          </cell>
          <cell r="B101" t="str">
            <v>T15hp-2cC Titanium barrel</v>
          </cell>
        </row>
        <row r="101">
          <cell r="D101">
            <v>15</v>
          </cell>
          <cell r="E101" t="str">
            <v>1500*250*402</v>
          </cell>
          <cell r="F101" t="str">
            <v>47KW</v>
          </cell>
        </row>
        <row r="101">
          <cell r="N101" t="str">
            <v>~</v>
          </cell>
        </row>
        <row r="102">
          <cell r="A102" t="str">
            <v>HEAT071</v>
          </cell>
          <cell r="B102" t="str">
            <v>T20hp-2cC Titanium barrel</v>
          </cell>
        </row>
        <row r="102">
          <cell r="D102">
            <v>20</v>
          </cell>
          <cell r="E102" t="str">
            <v>1150*355*513</v>
          </cell>
          <cell r="F102" t="str">
            <v>56KW</v>
          </cell>
        </row>
        <row r="102">
          <cell r="N102" t="str">
            <v>~</v>
          </cell>
        </row>
        <row r="103">
          <cell r="A103" t="str">
            <v>HEAT082</v>
          </cell>
          <cell r="B103" t="str">
            <v>T5SSCB Titanium barrel (5HP) +2C</v>
          </cell>
        </row>
        <row r="103">
          <cell r="D103">
            <v>5</v>
          </cell>
        </row>
        <row r="103">
          <cell r="N103">
            <v>1742.42424242424</v>
          </cell>
        </row>
        <row r="104">
          <cell r="A104" t="str">
            <v>HEAT083</v>
          </cell>
          <cell r="B104" t="str">
            <v>T6SSCB Titanium barrel</v>
          </cell>
        </row>
        <row r="104">
          <cell r="D104">
            <v>6</v>
          </cell>
        </row>
        <row r="104">
          <cell r="N104">
            <v>1969.69696969697</v>
          </cell>
        </row>
        <row r="105">
          <cell r="A105" t="str">
            <v>HEAT084</v>
          </cell>
          <cell r="B105" t="str">
            <v>T8SSCB Titanium barrel</v>
          </cell>
        </row>
        <row r="105">
          <cell r="D105">
            <v>8</v>
          </cell>
        </row>
        <row r="105">
          <cell r="N105">
            <v>2424.24242424242</v>
          </cell>
        </row>
        <row r="106">
          <cell r="A106" t="str">
            <v>HEAT085</v>
          </cell>
          <cell r="B106" t="str">
            <v>T10SSCB Titanium barrel</v>
          </cell>
        </row>
        <row r="106">
          <cell r="D106">
            <v>10</v>
          </cell>
        </row>
        <row r="106">
          <cell r="N106">
            <v>3535.35353535354</v>
          </cell>
        </row>
        <row r="107">
          <cell r="A107" t="str">
            <v>HEAT086</v>
          </cell>
          <cell r="B107" t="str">
            <v>T12SSCB Titanium barrel</v>
          </cell>
        </row>
        <row r="107">
          <cell r="D107">
            <v>12</v>
          </cell>
        </row>
        <row r="107">
          <cell r="N107">
            <v>4040.40404040404</v>
          </cell>
        </row>
        <row r="108">
          <cell r="A108" t="str">
            <v>HEAT087</v>
          </cell>
          <cell r="B108" t="str">
            <v>T15SSCB Titanium barrel</v>
          </cell>
        </row>
        <row r="108">
          <cell r="D108">
            <v>15</v>
          </cell>
        </row>
        <row r="108">
          <cell r="N108">
            <v>5050.50505050505</v>
          </cell>
        </row>
        <row r="109">
          <cell r="A109" t="str">
            <v>HEAT088</v>
          </cell>
          <cell r="B109" t="str">
            <v>T20SSCB Titanium barrel</v>
          </cell>
        </row>
        <row r="109">
          <cell r="D109">
            <v>20</v>
          </cell>
        </row>
        <row r="109">
          <cell r="N109">
            <v>6540.40404040404</v>
          </cell>
        </row>
        <row r="110">
          <cell r="A110" t="str">
            <v>HEAT089</v>
          </cell>
          <cell r="B110" t="str">
            <v>T25SSCB Titanium barrel 2in1</v>
          </cell>
        </row>
        <row r="110">
          <cell r="D110">
            <v>25</v>
          </cell>
        </row>
        <row r="110">
          <cell r="N110">
            <v>7361.11111111111</v>
          </cell>
        </row>
        <row r="111">
          <cell r="A111" t="str">
            <v>HEAT090</v>
          </cell>
          <cell r="B111" t="str">
            <v>T30SSCB 2in1 Titanium barrel</v>
          </cell>
        </row>
        <row r="111">
          <cell r="D111">
            <v>30</v>
          </cell>
        </row>
        <row r="111">
          <cell r="N111">
            <v>8522.72727272727</v>
          </cell>
        </row>
        <row r="112">
          <cell r="A112" t="str">
            <v>HEAT091</v>
          </cell>
          <cell r="B112" t="str">
            <v>T40SSCB 2in1 Titanium barrel cw flange</v>
          </cell>
        </row>
        <row r="112">
          <cell r="D112">
            <v>40</v>
          </cell>
        </row>
        <row r="112">
          <cell r="N112">
            <v>12373.7373737374</v>
          </cell>
        </row>
        <row r="113">
          <cell r="A113" t="str">
            <v>HEAT092</v>
          </cell>
          <cell r="B113" t="str">
            <v>T50SSCB Titanium barrel</v>
          </cell>
        </row>
        <row r="113">
          <cell r="D113">
            <v>50</v>
          </cell>
        </row>
        <row r="113">
          <cell r="N113" t="str">
            <v>~</v>
          </cell>
        </row>
        <row r="114">
          <cell r="A114" t="str">
            <v>HEAT093</v>
          </cell>
          <cell r="B114" t="str">
            <v>TIT-1hp</v>
          </cell>
        </row>
        <row r="114">
          <cell r="D114" t="str">
            <v>1hp</v>
          </cell>
        </row>
        <row r="114">
          <cell r="N114">
            <v>530.30303030303</v>
          </cell>
        </row>
        <row r="115">
          <cell r="A115" t="str">
            <v>HEAT094</v>
          </cell>
          <cell r="B115" t="str">
            <v>TIT-1.5hp</v>
          </cell>
        </row>
        <row r="115">
          <cell r="D115" t="str">
            <v>1.5hp</v>
          </cell>
        </row>
        <row r="115">
          <cell r="N115">
            <v>669.191919191919</v>
          </cell>
        </row>
        <row r="116">
          <cell r="A116" t="str">
            <v>HEAT095</v>
          </cell>
          <cell r="B116" t="str">
            <v>TIT-2hp</v>
          </cell>
        </row>
        <row r="116">
          <cell r="D116" t="str">
            <v>2hp</v>
          </cell>
        </row>
        <row r="116">
          <cell r="N116">
            <v>773.989898989899</v>
          </cell>
        </row>
        <row r="117">
          <cell r="A117" t="str">
            <v>HEAT096</v>
          </cell>
          <cell r="B117" t="str">
            <v>TIT-3hp</v>
          </cell>
        </row>
        <row r="117">
          <cell r="D117" t="str">
            <v>3hp</v>
          </cell>
        </row>
        <row r="117">
          <cell r="N117">
            <v>902.777777777778</v>
          </cell>
        </row>
        <row r="118">
          <cell r="A118" t="str">
            <v>HEAT097</v>
          </cell>
          <cell r="B118" t="str">
            <v>TIT-4hp</v>
          </cell>
        </row>
        <row r="118">
          <cell r="D118" t="str">
            <v>4hp</v>
          </cell>
        </row>
        <row r="118">
          <cell r="N118">
            <v>1047.9797979798</v>
          </cell>
        </row>
        <row r="119">
          <cell r="A119" t="str">
            <v>HEAT098</v>
          </cell>
          <cell r="B119" t="str">
            <v>TIT-5hp</v>
          </cell>
        </row>
        <row r="119">
          <cell r="D119" t="str">
            <v>5hp</v>
          </cell>
        </row>
        <row r="119">
          <cell r="N119">
            <v>1212.12121212121</v>
          </cell>
        </row>
        <row r="120">
          <cell r="A120" t="str">
            <v>HEAT099</v>
          </cell>
          <cell r="B120" t="str">
            <v>TIT-8hp</v>
          </cell>
        </row>
        <row r="120">
          <cell r="D120" t="str">
            <v>7hp</v>
          </cell>
        </row>
        <row r="120">
          <cell r="N120" t="str">
            <v>~</v>
          </cell>
        </row>
        <row r="121">
          <cell r="A121" t="str">
            <v>HEAT100</v>
          </cell>
          <cell r="B121" t="str">
            <v>TIT-10hp</v>
          </cell>
        </row>
        <row r="121">
          <cell r="D121" t="str">
            <v>10hp</v>
          </cell>
        </row>
        <row r="121">
          <cell r="N121" t="str">
            <v>~</v>
          </cell>
        </row>
        <row r="122">
          <cell r="A122" t="str">
            <v>HEAT101</v>
          </cell>
          <cell r="B122" t="str">
            <v>TIT-12hp</v>
          </cell>
        </row>
        <row r="122">
          <cell r="D122" t="str">
            <v>12hp</v>
          </cell>
        </row>
        <row r="122">
          <cell r="N122" t="str">
            <v>~</v>
          </cell>
        </row>
        <row r="123">
          <cell r="A123" t="str">
            <v>HEAT102</v>
          </cell>
          <cell r="B123" t="str">
            <v>TIT-15hp</v>
          </cell>
        </row>
        <row r="123">
          <cell r="D123" t="str">
            <v>15hp</v>
          </cell>
        </row>
        <row r="123">
          <cell r="N123" t="str">
            <v>~</v>
          </cell>
        </row>
        <row r="124">
          <cell r="A124" t="str">
            <v>HEAT102.01</v>
          </cell>
          <cell r="B124" t="str">
            <v>1hp Tube in tube water cooled condenser</v>
          </cell>
        </row>
        <row r="124">
          <cell r="D124">
            <v>1</v>
          </cell>
        </row>
        <row r="124">
          <cell r="N124">
            <v>187.878787878788</v>
          </cell>
        </row>
        <row r="125">
          <cell r="A125" t="str">
            <v>HEAT102.02</v>
          </cell>
          <cell r="B125" t="str">
            <v>1.5hp Tube in tube water cooled condenser</v>
          </cell>
        </row>
        <row r="125">
          <cell r="D125">
            <v>1.5</v>
          </cell>
        </row>
        <row r="125">
          <cell r="N125">
            <v>272.727272727273</v>
          </cell>
        </row>
        <row r="126">
          <cell r="A126" t="str">
            <v>HEAT102.03</v>
          </cell>
          <cell r="B126" t="str">
            <v>2hp Tube in tube water cooled condenser</v>
          </cell>
        </row>
        <row r="126">
          <cell r="D126">
            <v>2</v>
          </cell>
        </row>
        <row r="126">
          <cell r="N126">
            <v>409.090909090909</v>
          </cell>
        </row>
        <row r="127">
          <cell r="A127" t="str">
            <v>HEAT102.04</v>
          </cell>
          <cell r="B127" t="str">
            <v>2.5hp Tube in tube water cooled condenser</v>
          </cell>
        </row>
        <row r="127">
          <cell r="D127">
            <v>2.5</v>
          </cell>
        </row>
        <row r="127">
          <cell r="N127">
            <v>484.848484848485</v>
          </cell>
        </row>
        <row r="128">
          <cell r="A128" t="str">
            <v>HEAT102.05</v>
          </cell>
          <cell r="B128" t="str">
            <v>3hp Tube in tube water cooled condenser</v>
          </cell>
        </row>
        <row r="128">
          <cell r="D128">
            <v>3</v>
          </cell>
        </row>
        <row r="128">
          <cell r="N128">
            <v>515.151515151515</v>
          </cell>
        </row>
        <row r="129">
          <cell r="A129" t="str">
            <v>HEAT102.07</v>
          </cell>
          <cell r="B129" t="str">
            <v>5hp Tube in tube water cooled condenser</v>
          </cell>
        </row>
        <row r="129">
          <cell r="D129">
            <v>5</v>
          </cell>
        </row>
        <row r="129">
          <cell r="N129">
            <v>824.242424242424</v>
          </cell>
        </row>
      </sheetData>
      <sheetData sheetId="14">
        <row r="8">
          <cell r="L8" t="str">
            <v>(RM) </v>
          </cell>
        </row>
        <row r="8">
          <cell r="U8" t="str">
            <v> Cond QC (RM) </v>
          </cell>
          <cell r="V8" t="str">
            <v>HTC MODEL</v>
          </cell>
        </row>
        <row r="8">
          <cell r="Y8" t="str">
            <v>HTC cond (RM) </v>
          </cell>
        </row>
        <row r="9">
          <cell r="A9" t="str">
            <v>REF001</v>
          </cell>
          <cell r="B9" t="str">
            <v>SPC-19L（3匹）</v>
          </cell>
          <cell r="C9" t="str">
            <v>4FES3Y</v>
          </cell>
          <cell r="D9" t="str">
            <v>REFCOMP SEMI-HERMERTIC COMPRESSOR USE FOR R404A,R507,R22</v>
          </cell>
          <cell r="E9" t="str">
            <v>CH</v>
          </cell>
          <cell r="F9" t="str">
            <v>3 LT</v>
          </cell>
          <cell r="G9" t="str">
            <v>11399btu</v>
          </cell>
        </row>
        <row r="9">
          <cell r="L9">
            <v>4767.55128929042</v>
          </cell>
        </row>
        <row r="9">
          <cell r="R9" t="str">
            <v>CU - 50  QC</v>
          </cell>
        </row>
        <row r="9">
          <cell r="U9">
            <v>8811.7358362789</v>
          </cell>
          <cell r="V9" t="str">
            <v>HTC-4</v>
          </cell>
        </row>
        <row r="9">
          <cell r="Y9">
            <v>9557.7512412924</v>
          </cell>
        </row>
        <row r="10">
          <cell r="A10" t="str">
            <v>REF002</v>
          </cell>
          <cell r="B10" t="str">
            <v>SPC4-23L（4匹）</v>
          </cell>
          <cell r="C10" t="str">
            <v>4EES4Y</v>
          </cell>
        </row>
        <row r="10">
          <cell r="E10" t="str">
            <v>CH</v>
          </cell>
          <cell r="F10" t="str">
            <v>4 LT</v>
          </cell>
          <cell r="G10" t="str">
            <v>16006btu</v>
          </cell>
        </row>
        <row r="10">
          <cell r="L10">
            <v>4913.41991341991</v>
          </cell>
        </row>
        <row r="10">
          <cell r="R10" t="str">
            <v>CU - 72 QC</v>
          </cell>
        </row>
        <row r="10">
          <cell r="U10">
            <v>9765.81894594469</v>
          </cell>
          <cell r="V10" t="str">
            <v>HTC-8</v>
          </cell>
        </row>
        <row r="10">
          <cell r="Y10">
            <v>10458.8240891158</v>
          </cell>
        </row>
        <row r="11">
          <cell r="A11" t="str">
            <v>REF003</v>
          </cell>
          <cell r="B11" t="str">
            <v>SPC4-27L（5匹）</v>
          </cell>
          <cell r="C11" t="str">
            <v>4DES-5(Y)</v>
          </cell>
        </row>
        <row r="11">
          <cell r="E11" t="str">
            <v>CH</v>
          </cell>
          <cell r="F11" t="str">
            <v>5 LT</v>
          </cell>
          <cell r="G11" t="str">
            <v>21024btu</v>
          </cell>
        </row>
        <row r="11">
          <cell r="L11">
            <v>5211.74477696217</v>
          </cell>
        </row>
        <row r="11">
          <cell r="R11" t="str">
            <v>CU - 64 QC</v>
          </cell>
        </row>
        <row r="11">
          <cell r="U11">
            <v>10103.5646641742</v>
          </cell>
          <cell r="V11" t="str">
            <v>HTC-8</v>
          </cell>
        </row>
        <row r="11">
          <cell r="Y11">
            <v>11066.3833271589</v>
          </cell>
        </row>
        <row r="12">
          <cell r="A12" t="str">
            <v>REF004</v>
          </cell>
          <cell r="B12" t="str">
            <v>SPC4-33L（6匹）</v>
          </cell>
          <cell r="C12" t="str">
            <v>4CES-6(Y)</v>
          </cell>
        </row>
        <row r="12">
          <cell r="E12" t="str">
            <v>CH</v>
          </cell>
          <cell r="F12" t="str">
            <v>6 LT</v>
          </cell>
          <cell r="G12" t="str">
            <v>262118btu</v>
          </cell>
        </row>
        <row r="12">
          <cell r="L12">
            <v>5619.23583662714</v>
          </cell>
        </row>
        <row r="12">
          <cell r="R12" t="str">
            <v>CU - 90 QC</v>
          </cell>
        </row>
        <row r="12">
          <cell r="U12">
            <v>11140.0581113591</v>
          </cell>
          <cell r="V12" t="str">
            <v>HTC-8</v>
          </cell>
        </row>
        <row r="12">
          <cell r="Y12">
            <v>11505.2198529519</v>
          </cell>
        </row>
        <row r="13">
          <cell r="A13" t="str">
            <v>REF005</v>
          </cell>
          <cell r="B13" t="str">
            <v>SP4LF 060E</v>
          </cell>
          <cell r="C13" t="str">
            <v>4VES-7(Y)</v>
          </cell>
        </row>
        <row r="13">
          <cell r="E13" t="str">
            <v>CH</v>
          </cell>
          <cell r="F13" t="str">
            <v>6 LT</v>
          </cell>
          <cell r="G13" t="str">
            <v>29000btu</v>
          </cell>
        </row>
        <row r="13">
          <cell r="L13">
            <v>6805.33596837945</v>
          </cell>
        </row>
        <row r="13">
          <cell r="R13" t="str">
            <v>CU - 72 QC</v>
          </cell>
        </row>
        <row r="13">
          <cell r="U13">
            <v>12325.2824711982</v>
          </cell>
          <cell r="V13" t="str">
            <v>HTC-8</v>
          </cell>
        </row>
        <row r="13">
          <cell r="Y13">
            <v>13018.2876143693</v>
          </cell>
        </row>
        <row r="14">
          <cell r="A14" t="str">
            <v>REF006</v>
          </cell>
          <cell r="B14" t="str">
            <v>SP4LF 080E</v>
          </cell>
          <cell r="C14" t="str">
            <v>4TES-9(Y)</v>
          </cell>
        </row>
        <row r="14">
          <cell r="E14" t="str">
            <v>CH</v>
          </cell>
          <cell r="F14" t="str">
            <v>8 LT</v>
          </cell>
          <cell r="G14" t="str">
            <v>30887btu</v>
          </cell>
        </row>
        <row r="14">
          <cell r="L14">
            <v>6852.27272727273</v>
          </cell>
        </row>
        <row r="14">
          <cell r="R14" t="str">
            <v>CU - 100 QC</v>
          </cell>
        </row>
        <row r="14">
          <cell r="U14">
            <v>12822.9039208154</v>
          </cell>
          <cell r="V14" t="str">
            <v>HTC-10</v>
          </cell>
        </row>
        <row r="14">
          <cell r="Y14">
            <v>13418.4852428278</v>
          </cell>
        </row>
        <row r="15">
          <cell r="A15" t="str">
            <v>REF007</v>
          </cell>
          <cell r="B15" t="str">
            <v>SP4LF 100E</v>
          </cell>
          <cell r="C15" t="str">
            <v>4PES-10(Y)</v>
          </cell>
        </row>
        <row r="15">
          <cell r="E15" t="str">
            <v>CH</v>
          </cell>
          <cell r="F15" t="str">
            <v>10 LT</v>
          </cell>
          <cell r="G15" t="str">
            <v>35870btu</v>
          </cell>
        </row>
        <row r="15">
          <cell r="L15">
            <v>7279.6442687747</v>
          </cell>
        </row>
        <row r="15">
          <cell r="R15" t="str">
            <v>CU - 90 QC</v>
          </cell>
        </row>
        <row r="15">
          <cell r="U15">
            <v>13194.6886578176</v>
          </cell>
          <cell r="V15" t="str">
            <v>HTC-8</v>
          </cell>
        </row>
        <row r="15">
          <cell r="Y15">
            <v>13559.8503994104</v>
          </cell>
        </row>
        <row r="16">
          <cell r="A16" t="str">
            <v>REF008</v>
          </cell>
          <cell r="B16" t="str">
            <v>SP4LF 120E</v>
          </cell>
          <cell r="C16" t="str">
            <v>4NES-14(Y)</v>
          </cell>
        </row>
        <row r="16">
          <cell r="E16" t="str">
            <v>CH</v>
          </cell>
          <cell r="F16" t="str">
            <v>12 LT</v>
          </cell>
          <cell r="G16" t="str">
            <v>41911btu</v>
          </cell>
        </row>
        <row r="16">
          <cell r="L16">
            <v>7676.87747035573</v>
          </cell>
        </row>
        <row r="16">
          <cell r="R16" t="str">
            <v>CU - 144 QC</v>
          </cell>
        </row>
        <row r="16">
          <cell r="U16">
            <v>15511.3443654123</v>
          </cell>
          <cell r="V16" t="str">
            <v>HTC-10</v>
          </cell>
        </row>
        <row r="16">
          <cell r="Y16">
            <v>14337.2903507634</v>
          </cell>
        </row>
        <row r="17">
          <cell r="A17" t="str">
            <v>REF009</v>
          </cell>
          <cell r="B17" t="str">
            <v>SP4L 150E</v>
          </cell>
          <cell r="C17" t="str">
            <v>4JE15(Y)</v>
          </cell>
        </row>
        <row r="17">
          <cell r="E17" t="str">
            <v>OPSS/CH</v>
          </cell>
          <cell r="F17" t="str">
            <v>15 LT</v>
          </cell>
          <cell r="G17" t="str">
            <v>45000btu</v>
          </cell>
        </row>
        <row r="17">
          <cell r="L17">
            <v>9631.42292490119</v>
          </cell>
        </row>
        <row r="17">
          <cell r="R17" t="str">
            <v>CU - 100 QC</v>
          </cell>
        </row>
        <row r="17">
          <cell r="U17">
            <v>16445.879432252</v>
          </cell>
          <cell r="V17" t="str">
            <v>HTC-8</v>
          </cell>
        </row>
        <row r="17">
          <cell r="Y17">
            <v>16691.810404614</v>
          </cell>
        </row>
        <row r="18">
          <cell r="A18" t="str">
            <v>REF010</v>
          </cell>
          <cell r="B18" t="str">
            <v>SP4L 180E</v>
          </cell>
          <cell r="C18" t="str">
            <v>4HE-18(Y)</v>
          </cell>
        </row>
        <row r="18">
          <cell r="E18" t="str">
            <v>OPSS/CH</v>
          </cell>
          <cell r="F18" t="str">
            <v>18 LT</v>
          </cell>
          <cell r="G18" t="str">
            <v>53925btu</v>
          </cell>
        </row>
        <row r="18">
          <cell r="L18">
            <v>10234.6837944664</v>
          </cell>
        </row>
        <row r="18">
          <cell r="R18" t="str">
            <v>CU - 144 QC</v>
          </cell>
        </row>
        <row r="18">
          <cell r="U18">
            <v>18865.1803207528</v>
          </cell>
          <cell r="V18" t="str">
            <v>HTC-12</v>
          </cell>
        </row>
        <row r="18">
          <cell r="Y18">
            <v>17957.2378261627</v>
          </cell>
        </row>
        <row r="19">
          <cell r="A19" t="str">
            <v>REF011</v>
          </cell>
          <cell r="B19" t="str">
            <v>SP4L 220E</v>
          </cell>
          <cell r="C19" t="str">
            <v>4GE-23(Y)</v>
          </cell>
        </row>
        <row r="19">
          <cell r="E19" t="str">
            <v>OPSS/CH</v>
          </cell>
          <cell r="F19" t="str">
            <v>22 LT</v>
          </cell>
          <cell r="G19" t="str">
            <v>62628btu</v>
          </cell>
        </row>
        <row r="19">
          <cell r="L19">
            <v>10531.6205533597</v>
          </cell>
        </row>
        <row r="19">
          <cell r="R19" t="str">
            <v>CU - 125 QC</v>
          </cell>
        </row>
        <row r="19">
          <cell r="U19">
            <v>18481.5433629642</v>
          </cell>
          <cell r="V19" t="str">
            <v>HTC-10</v>
          </cell>
        </row>
        <row r="19">
          <cell r="Y19">
            <v>18010.9043541428</v>
          </cell>
        </row>
        <row r="20">
          <cell r="A20" t="str">
            <v>REF012</v>
          </cell>
          <cell r="B20" t="str">
            <v>SP4L 250E</v>
          </cell>
          <cell r="C20" t="str">
            <v>4FE-25(Y)</v>
          </cell>
        </row>
        <row r="20">
          <cell r="E20" t="str">
            <v>OPSS/CH</v>
          </cell>
          <cell r="F20" t="str">
            <v>25 LT</v>
          </cell>
          <cell r="G20" t="str">
            <v>72000btu</v>
          </cell>
        </row>
        <row r="20">
          <cell r="L20">
            <v>12459.9802371542</v>
          </cell>
        </row>
        <row r="20">
          <cell r="R20" t="str">
            <v>CU - 160 QC</v>
          </cell>
        </row>
        <row r="20">
          <cell r="U20">
            <v>23078.8704079212</v>
          </cell>
          <cell r="V20" t="str">
            <v>HTC-15</v>
          </cell>
        </row>
        <row r="20">
          <cell r="Y20">
            <v>20973.7575383346</v>
          </cell>
        </row>
        <row r="21">
          <cell r="A21" t="str">
            <v>REF013</v>
          </cell>
          <cell r="B21" t="str">
            <v>SP6L 270E</v>
          </cell>
          <cell r="C21" t="str">
            <v>6HE-28(Y)</v>
          </cell>
        </row>
        <row r="21">
          <cell r="E21" t="str">
            <v>OPSS/CH</v>
          </cell>
          <cell r="F21" t="str">
            <v>28 LT</v>
          </cell>
          <cell r="G21" t="str">
            <v>80888btu</v>
          </cell>
        </row>
        <row r="21">
          <cell r="L21">
            <v>13117.0948616601</v>
          </cell>
        </row>
        <row r="21">
          <cell r="R21" t="str">
            <v>CU - 300 QC</v>
          </cell>
        </row>
        <row r="21">
          <cell r="U21">
            <v>31092.9795237352</v>
          </cell>
          <cell r="V21" t="str">
            <v>HTC-30</v>
          </cell>
        </row>
        <row r="21">
          <cell r="Y21">
            <v>26843.8515837598</v>
          </cell>
        </row>
        <row r="22">
          <cell r="A22" t="str">
            <v>REF014</v>
          </cell>
          <cell r="B22" t="str">
            <v>SP6L 300E</v>
          </cell>
          <cell r="C22" t="str">
            <v>6GE-34(Y)</v>
          </cell>
        </row>
        <row r="22">
          <cell r="E22" t="str">
            <v>OPSS/CH</v>
          </cell>
          <cell r="F22" t="str">
            <v>30 LT</v>
          </cell>
          <cell r="G22" t="str">
            <v>93857btu</v>
          </cell>
        </row>
        <row r="22">
          <cell r="L22">
            <v>14383.8932806324</v>
          </cell>
        </row>
        <row r="22">
          <cell r="R22" t="str">
            <v>CU - 200 QC</v>
          </cell>
        </row>
        <row r="22">
          <cell r="U22">
            <v>25595.0811815346</v>
          </cell>
          <cell r="V22" t="str">
            <v>HTC-20</v>
          </cell>
        </row>
        <row r="22">
          <cell r="Y22">
            <v>23945.4048800496</v>
          </cell>
        </row>
        <row r="23">
          <cell r="A23" t="str">
            <v>REF015</v>
          </cell>
          <cell r="B23" t="str">
            <v>SP6L 400E</v>
          </cell>
          <cell r="C23" t="str">
            <v>6FE-44(Y)</v>
          </cell>
        </row>
        <row r="23">
          <cell r="E23" t="str">
            <v>OPSS/CH</v>
          </cell>
          <cell r="F23" t="str">
            <v>40 LT</v>
          </cell>
          <cell r="G23" t="str">
            <v>113482btu</v>
          </cell>
        </row>
        <row r="23">
          <cell r="L23">
            <v>16739.1304347826</v>
          </cell>
        </row>
        <row r="23">
          <cell r="R23" t="str">
            <v>CU - 160 QC</v>
          </cell>
        </row>
        <row r="23">
          <cell r="U23">
            <v>26704.0591482417</v>
          </cell>
          <cell r="V23" t="str">
            <v>HTC-15</v>
          </cell>
        </row>
        <row r="23">
          <cell r="Y23">
            <v>25747.7914263789</v>
          </cell>
        </row>
        <row r="24">
          <cell r="A24" t="str">
            <v>REF016</v>
          </cell>
          <cell r="B24" t="str">
            <v>SPC4-19H（5匹）</v>
          </cell>
          <cell r="C24" t="str">
            <v>4FES5Y</v>
          </cell>
        </row>
        <row r="24">
          <cell r="E24" t="str">
            <v>CH</v>
          </cell>
          <cell r="F24" t="str">
            <v>5 MT</v>
          </cell>
        </row>
        <row r="24">
          <cell r="L24">
            <v>4911.53773762469</v>
          </cell>
        </row>
        <row r="24">
          <cell r="R24" t="str">
            <v>CU - 250 QC</v>
          </cell>
        </row>
        <row r="24">
          <cell r="U24">
            <v>19393.7564512943</v>
          </cell>
          <cell r="V24" t="str">
            <v>HTC-25</v>
          </cell>
        </row>
        <row r="24">
          <cell r="Y24">
            <v>15588.2896324035</v>
          </cell>
        </row>
        <row r="25">
          <cell r="A25" t="str">
            <v>REF017</v>
          </cell>
          <cell r="B25" t="str">
            <v>SPC4-23H（6匹）</v>
          </cell>
          <cell r="C25" t="str">
            <v>4EES6Y</v>
          </cell>
        </row>
        <row r="25">
          <cell r="E25" t="str">
            <v>CH</v>
          </cell>
          <cell r="F25" t="str">
            <v>6 MT</v>
          </cell>
        </row>
        <row r="25">
          <cell r="L25">
            <v>5144.92753623188</v>
          </cell>
        </row>
        <row r="25">
          <cell r="R25" t="str">
            <v>CU - 200 QC</v>
          </cell>
        </row>
        <row r="25">
          <cell r="U25">
            <v>16673.4579780762</v>
          </cell>
          <cell r="V25" t="str">
            <v>HTC-20</v>
          </cell>
        </row>
        <row r="25">
          <cell r="Y25">
            <v>15023.7816765912</v>
          </cell>
        </row>
        <row r="26">
          <cell r="A26" t="str">
            <v>REF018</v>
          </cell>
          <cell r="B26" t="str">
            <v>SPC4-27H（8匹）</v>
          </cell>
          <cell r="C26" t="str">
            <v>4DES7Y</v>
          </cell>
        </row>
        <row r="26">
          <cell r="E26" t="str">
            <v>CH</v>
          </cell>
          <cell r="F26" t="str">
            <v>7 MT</v>
          </cell>
        </row>
        <row r="26">
          <cell r="L26">
            <v>5642.76303406738</v>
          </cell>
        </row>
        <row r="26">
          <cell r="R26" t="str">
            <v>CU - 300 QC</v>
          </cell>
        </row>
        <row r="26">
          <cell r="U26">
            <v>23043.69909402</v>
          </cell>
          <cell r="V26" t="e">
            <v>#REF!</v>
          </cell>
        </row>
        <row r="26">
          <cell r="Y26" t="e">
            <v>#REF!</v>
          </cell>
        </row>
        <row r="27">
          <cell r="A27" t="str">
            <v>REF019</v>
          </cell>
          <cell r="B27" t="str">
            <v>SPC4-33H（9匹）</v>
          </cell>
          <cell r="C27" t="str">
            <v>4CES9Y</v>
          </cell>
        </row>
        <row r="27">
          <cell r="E27" t="str">
            <v>CH</v>
          </cell>
          <cell r="F27" t="str">
            <v>9 MT</v>
          </cell>
        </row>
        <row r="27">
          <cell r="L27">
            <v>5850.74345943911</v>
          </cell>
        </row>
        <row r="27">
          <cell r="R27" t="str">
            <v>CU - 250 QC</v>
          </cell>
        </row>
        <row r="27">
          <cell r="U27">
            <v>21132.1659799702</v>
          </cell>
          <cell r="V27" t="str">
            <v>HTC-25</v>
          </cell>
        </row>
        <row r="27">
          <cell r="Y27">
            <v>17326.6991610795</v>
          </cell>
        </row>
        <row r="28">
          <cell r="A28" t="str">
            <v>REF020</v>
          </cell>
          <cell r="B28" t="str">
            <v>SP4HF 1000</v>
          </cell>
          <cell r="C28" t="str">
            <v>4VES10Y</v>
          </cell>
        </row>
        <row r="28">
          <cell r="E28" t="str">
            <v>CH</v>
          </cell>
          <cell r="F28" t="str">
            <v>10 MT</v>
          </cell>
        </row>
        <row r="28">
          <cell r="L28">
            <v>6807.80632411067</v>
          </cell>
        </row>
        <row r="28">
          <cell r="R28" t="str">
            <v>CU - 350 QC</v>
          </cell>
        </row>
        <row r="28">
          <cell r="U28">
            <v>25998.0204137259</v>
          </cell>
          <cell r="V28" t="str">
            <v>HTC-35</v>
          </cell>
        </row>
        <row r="28">
          <cell r="Y28" t="str">
            <v>~</v>
          </cell>
        </row>
        <row r="29">
          <cell r="A29" t="str">
            <v>REF021</v>
          </cell>
          <cell r="B29" t="str">
            <v>SP4HF 1200</v>
          </cell>
          <cell r="C29" t="str">
            <v>4TES12Y</v>
          </cell>
        </row>
        <row r="29">
          <cell r="E29" t="str">
            <v>CH</v>
          </cell>
          <cell r="F29" t="str">
            <v>12 MT</v>
          </cell>
        </row>
        <row r="29">
          <cell r="L29">
            <v>7279.6442687747</v>
          </cell>
        </row>
        <row r="29">
          <cell r="R29" t="str">
            <v>CU - 300 QC</v>
          </cell>
        </row>
        <row r="29">
          <cell r="U29">
            <v>24806.4942698587</v>
          </cell>
          <cell r="V29" t="str">
            <v>HTC-30</v>
          </cell>
        </row>
        <row r="29">
          <cell r="Y29" t="str">
            <v>~</v>
          </cell>
        </row>
        <row r="30">
          <cell r="A30" t="str">
            <v>REF022</v>
          </cell>
          <cell r="B30" t="str">
            <v>SP4HF 1500</v>
          </cell>
          <cell r="C30" t="str">
            <v>4PES15Y</v>
          </cell>
        </row>
        <row r="30">
          <cell r="E30" t="str">
            <v>CH</v>
          </cell>
          <cell r="F30" t="str">
            <v>15 MT</v>
          </cell>
        </row>
        <row r="30">
          <cell r="L30">
            <v>7676.87747035573</v>
          </cell>
        </row>
        <row r="30">
          <cell r="R30" t="str">
            <v>CU - 350 QC</v>
          </cell>
        </row>
        <row r="30">
          <cell r="U30">
            <v>27461.7578320007</v>
          </cell>
          <cell r="V30" t="str">
            <v>HTC-35</v>
          </cell>
        </row>
        <row r="30">
          <cell r="Y30" t="str">
            <v>~</v>
          </cell>
        </row>
        <row r="31">
          <cell r="A31" t="str">
            <v>REF023</v>
          </cell>
          <cell r="B31" t="str">
            <v>SP4HF 2000</v>
          </cell>
          <cell r="C31" t="str">
            <v>4NES20Y</v>
          </cell>
        </row>
        <row r="31">
          <cell r="E31" t="str">
            <v>CH</v>
          </cell>
          <cell r="F31" t="str">
            <v>20 MT</v>
          </cell>
        </row>
        <row r="31">
          <cell r="L31">
            <v>8105.73122529644</v>
          </cell>
        </row>
        <row r="31">
          <cell r="R31" t="str">
            <v>CU - 350 QC</v>
          </cell>
        </row>
        <row r="31">
          <cell r="U31">
            <v>27923.6003373214</v>
          </cell>
          <cell r="V31" t="str">
            <v>HTC-35</v>
          </cell>
        </row>
        <row r="31">
          <cell r="Y31" t="str">
            <v>~</v>
          </cell>
        </row>
        <row r="32">
          <cell r="A32" t="str">
            <v>REF024</v>
          </cell>
          <cell r="B32" t="str">
            <v>SP4H 2200</v>
          </cell>
          <cell r="C32" t="str">
            <v>4JE22Y</v>
          </cell>
        </row>
        <row r="32">
          <cell r="E32" t="str">
            <v>OPSS/CH</v>
          </cell>
          <cell r="F32" t="str">
            <v>22 MT</v>
          </cell>
        </row>
        <row r="32">
          <cell r="L32">
            <v>10780.6324110672</v>
          </cell>
        </row>
        <row r="32">
          <cell r="R32" t="str">
            <v>CU - 500 QC</v>
          </cell>
        </row>
        <row r="32">
          <cell r="U32">
            <v>36982.9133941955</v>
          </cell>
          <cell r="V32" t="str">
            <v>HTC-40</v>
          </cell>
        </row>
        <row r="32">
          <cell r="Y32" t="str">
            <v>~</v>
          </cell>
        </row>
        <row r="33">
          <cell r="A33" t="str">
            <v>REF025</v>
          </cell>
          <cell r="B33" t="str">
            <v>SP4H 2500</v>
          </cell>
          <cell r="C33" t="str">
            <v>4HE25Y</v>
          </cell>
        </row>
        <row r="33">
          <cell r="E33" t="str">
            <v>OPSS/CH</v>
          </cell>
          <cell r="F33" t="str">
            <v>25 MT</v>
          </cell>
        </row>
        <row r="33">
          <cell r="L33">
            <v>11250.9881422925</v>
          </cell>
        </row>
        <row r="33">
          <cell r="R33" t="str">
            <v>CU - 400 QC</v>
          </cell>
        </row>
        <row r="33">
          <cell r="U33">
            <v>34254.5186005833</v>
          </cell>
          <cell r="V33" t="str">
            <v>HTC-50</v>
          </cell>
        </row>
        <row r="33">
          <cell r="Y33">
            <v>28535.3862735994</v>
          </cell>
        </row>
        <row r="34">
          <cell r="A34" t="str">
            <v>REF026</v>
          </cell>
          <cell r="B34" t="str">
            <v>SP4H 3000</v>
          </cell>
          <cell r="C34" t="str">
            <v>4GE30Y</v>
          </cell>
        </row>
        <row r="34">
          <cell r="E34" t="str">
            <v>OPSS/CH</v>
          </cell>
          <cell r="F34" t="str">
            <v>30 MT</v>
          </cell>
        </row>
        <row r="34">
          <cell r="L34">
            <v>11575.0988142292</v>
          </cell>
        </row>
        <row r="34">
          <cell r="R34" t="str">
            <v>CU - 500 QC</v>
          </cell>
        </row>
        <row r="34">
          <cell r="U34">
            <v>38300.0310591393</v>
          </cell>
          <cell r="V34" t="str">
            <v>HTC-50</v>
          </cell>
        </row>
        <row r="34">
          <cell r="Y34" t="str">
            <v>~</v>
          </cell>
        </row>
        <row r="35">
          <cell r="A35" t="str">
            <v>REF027</v>
          </cell>
          <cell r="B35" t="str">
            <v>SP4H 3500</v>
          </cell>
          <cell r="C35" t="str">
            <v>4FE35Y</v>
          </cell>
        </row>
        <row r="35">
          <cell r="E35" t="str">
            <v>OPSS/CH</v>
          </cell>
          <cell r="F35" t="str">
            <v>35 MT</v>
          </cell>
        </row>
        <row r="35">
          <cell r="L35">
            <v>13691.6996047431</v>
          </cell>
        </row>
        <row r="35">
          <cell r="R35" t="str">
            <v>CU - 350 QC</v>
          </cell>
        </row>
        <row r="35">
          <cell r="U35">
            <v>34409.9752233591</v>
          </cell>
          <cell r="V35" t="str">
            <v>HTC-35</v>
          </cell>
        </row>
        <row r="35">
          <cell r="Y35" t="str">
            <v>~</v>
          </cell>
        </row>
        <row r="36">
          <cell r="A36" t="str">
            <v>REF028</v>
          </cell>
          <cell r="B36" t="str">
            <v>SP6H 3700</v>
          </cell>
          <cell r="C36" t="str">
            <v>6HE35Y</v>
          </cell>
        </row>
        <row r="36">
          <cell r="E36" t="str">
            <v>OPSS/CH</v>
          </cell>
          <cell r="F36" t="str">
            <v>37 MT</v>
          </cell>
        </row>
        <row r="36">
          <cell r="L36">
            <v>14384.3873517787</v>
          </cell>
        </row>
        <row r="37">
          <cell r="B37" t="str">
            <v>SP6H 4000</v>
          </cell>
          <cell r="C37" t="str">
            <v>6GE40Y</v>
          </cell>
        </row>
        <row r="37">
          <cell r="E37" t="str">
            <v>OPSS/CH</v>
          </cell>
          <cell r="F37" t="str">
            <v>40 MT</v>
          </cell>
        </row>
        <row r="37">
          <cell r="L37">
            <v>15078.0632411067</v>
          </cell>
        </row>
        <row r="38">
          <cell r="B38" t="str">
            <v>SP6H 5000</v>
          </cell>
          <cell r="C38" t="str">
            <v>6FE50Y</v>
          </cell>
        </row>
        <row r="38">
          <cell r="E38" t="str">
            <v>OPSS/CH</v>
          </cell>
          <cell r="F38" t="str">
            <v>50 MT</v>
          </cell>
        </row>
        <row r="38">
          <cell r="L38">
            <v>15959.4861660079</v>
          </cell>
        </row>
        <row r="39">
          <cell r="B39" t="str">
            <v>SBC4-120E</v>
          </cell>
          <cell r="C39" t="str">
            <v>S4G-12.2Y</v>
          </cell>
        </row>
        <row r="39">
          <cell r="E39" t="str">
            <v>OPSS/CH</v>
          </cell>
        </row>
        <row r="39">
          <cell r="L39">
            <v>13478.2608695652</v>
          </cell>
        </row>
        <row r="40">
          <cell r="B40" t="str">
            <v>SBC4-140E</v>
          </cell>
          <cell r="C40" t="str">
            <v>S4F-14.2Y</v>
          </cell>
        </row>
        <row r="40">
          <cell r="E40" t="str">
            <v>OPSS/CH</v>
          </cell>
        </row>
        <row r="40">
          <cell r="L40">
            <v>16304.347826087</v>
          </cell>
        </row>
        <row r="41">
          <cell r="B41" t="str">
            <v>SBC6-160E</v>
          </cell>
          <cell r="C41" t="str">
            <v>S6J-16.2Y</v>
          </cell>
        </row>
        <row r="41">
          <cell r="E41" t="str">
            <v>OPSS/CH</v>
          </cell>
        </row>
        <row r="41">
          <cell r="L41">
            <v>17667.0431018257</v>
          </cell>
        </row>
        <row r="42">
          <cell r="B42" t="str">
            <v>SBC6-200E</v>
          </cell>
          <cell r="C42" t="str">
            <v>S6H-20.2Y</v>
          </cell>
        </row>
        <row r="42">
          <cell r="E42" t="str">
            <v>OPSS/CH</v>
          </cell>
        </row>
        <row r="42">
          <cell r="L42">
            <v>17947.4872953134</v>
          </cell>
        </row>
        <row r="43">
          <cell r="B43" t="str">
            <v>SBC6-250E</v>
          </cell>
          <cell r="C43" t="str">
            <v>S6G-25.2Y</v>
          </cell>
        </row>
        <row r="43">
          <cell r="E43" t="str">
            <v>OPSS/CH</v>
          </cell>
        </row>
        <row r="43">
          <cell r="L43">
            <v>20107.2840203275</v>
          </cell>
        </row>
        <row r="43">
          <cell r="R43" t="str">
            <v>CU - 300 QC</v>
          </cell>
        </row>
        <row r="43">
          <cell r="U43">
            <v>48458.4363700157</v>
          </cell>
        </row>
        <row r="44">
          <cell r="B44" t="str">
            <v>SBC6-300E</v>
          </cell>
          <cell r="C44" t="str">
            <v>S6F-30.2Y </v>
          </cell>
        </row>
        <row r="44">
          <cell r="E44" t="str">
            <v>OPSS/CH</v>
          </cell>
        </row>
        <row r="44">
          <cell r="L44">
            <v>23715.4150197628</v>
          </cell>
        </row>
        <row r="45">
          <cell r="B45" t="str">
            <v>SW3L 3000</v>
          </cell>
          <cell r="C45" t="str">
            <v>2*6he28Y</v>
          </cell>
        </row>
        <row r="45">
          <cell r="F45" t="str">
            <v>30LT</v>
          </cell>
          <cell r="G45">
            <v>48.7</v>
          </cell>
        </row>
        <row r="45">
          <cell r="L45" t="str">
            <v>~</v>
          </cell>
        </row>
        <row r="45">
          <cell r="R45" t="str">
            <v>CU - 400 QC</v>
          </cell>
        </row>
        <row r="45">
          <cell r="U45">
            <v>47394.9556471685</v>
          </cell>
          <cell r="V45" t="str">
            <v>HTC-45</v>
          </cell>
        </row>
        <row r="45">
          <cell r="Y45" t="str">
            <v>~</v>
          </cell>
        </row>
        <row r="46">
          <cell r="A46" t="str">
            <v>REF041</v>
          </cell>
          <cell r="B46" t="str">
            <v>SW3L 4000</v>
          </cell>
          <cell r="C46" t="str">
            <v>2*6ge34Y</v>
          </cell>
        </row>
        <row r="46">
          <cell r="F46" t="str">
            <v>40LT</v>
          </cell>
          <cell r="G46">
            <v>62.4</v>
          </cell>
        </row>
        <row r="46">
          <cell r="L46">
            <v>20979.1578947368</v>
          </cell>
        </row>
        <row r="46">
          <cell r="R46" t="str">
            <v>CU - 500 QC</v>
          </cell>
        </row>
        <row r="46">
          <cell r="U46">
            <v>60284.5330768949</v>
          </cell>
          <cell r="V46" t="str">
            <v>HTC-50</v>
          </cell>
        </row>
        <row r="46">
          <cell r="Y46">
            <v>50099.69978421</v>
          </cell>
        </row>
        <row r="47">
          <cell r="A47" t="str">
            <v>REF042</v>
          </cell>
          <cell r="B47" t="str">
            <v>SW3L 5000</v>
          </cell>
          <cell r="C47" t="str">
            <v>2*6he44Y</v>
          </cell>
        </row>
        <row r="47">
          <cell r="F47" t="str">
            <v>50LT</v>
          </cell>
          <cell r="G47">
            <v>71.1</v>
          </cell>
        </row>
        <row r="47">
          <cell r="L47">
            <v>22978.9473684211</v>
          </cell>
        </row>
        <row r="47">
          <cell r="R47" t="str">
            <v>CU400QC *2</v>
          </cell>
        </row>
        <row r="47">
          <cell r="U47">
            <v>75388.9913044099</v>
          </cell>
          <cell r="V47" t="str">
            <v>HTC-55</v>
          </cell>
        </row>
        <row r="47">
          <cell r="Y47">
            <v>56429.4389556807</v>
          </cell>
        </row>
        <row r="48">
          <cell r="B48" t="str">
            <v>SW3L 6000</v>
          </cell>
          <cell r="C48" t="str">
            <v>3*6he28Y</v>
          </cell>
        </row>
        <row r="48">
          <cell r="F48" t="str">
            <v>60LT</v>
          </cell>
          <cell r="G48">
            <v>85</v>
          </cell>
        </row>
        <row r="48">
          <cell r="L48" t="str">
            <v>~</v>
          </cell>
        </row>
        <row r="48">
          <cell r="R48" t="str">
            <v>CU350QC *3</v>
          </cell>
        </row>
        <row r="48">
          <cell r="U48" t="str">
            <v>~</v>
          </cell>
          <cell r="V48" t="str">
            <v>HTC-60</v>
          </cell>
        </row>
        <row r="48">
          <cell r="Y48" t="str">
            <v>~</v>
          </cell>
        </row>
        <row r="49">
          <cell r="B49" t="str">
            <v>SW3L 7000</v>
          </cell>
          <cell r="C49" t="str">
            <v>3*6ge34Y</v>
          </cell>
        </row>
        <row r="49">
          <cell r="F49" t="str">
            <v>70LT</v>
          </cell>
          <cell r="G49">
            <v>97.4</v>
          </cell>
        </row>
        <row r="49">
          <cell r="L49" t="str">
            <v>~</v>
          </cell>
        </row>
        <row r="49">
          <cell r="R49" t="str">
            <v>CU400QC *3</v>
          </cell>
        </row>
        <row r="49">
          <cell r="U49" t="str">
            <v>~</v>
          </cell>
          <cell r="V49" t="str">
            <v>HTC-70</v>
          </cell>
        </row>
        <row r="49">
          <cell r="Y49" t="str">
            <v>~</v>
          </cell>
        </row>
        <row r="50">
          <cell r="A50" t="str">
            <v>REF045</v>
          </cell>
          <cell r="B50" t="str">
            <v>SW3L 8000</v>
          </cell>
          <cell r="C50" t="str">
            <v>3*6fe44Y</v>
          </cell>
        </row>
        <row r="50">
          <cell r="F50" t="str">
            <v>80LT</v>
          </cell>
          <cell r="G50">
            <v>115.1</v>
          </cell>
        </row>
        <row r="50">
          <cell r="L50">
            <v>27947.3684210526</v>
          </cell>
        </row>
        <row r="50">
          <cell r="R50" t="str">
            <v>CU500QC *3</v>
          </cell>
        </row>
        <row r="50">
          <cell r="U50">
            <v>109099.662303248</v>
          </cell>
          <cell r="V50" t="str">
            <v>HTC-110</v>
          </cell>
        </row>
        <row r="50">
          <cell r="Y50">
            <v>74247.2024202863</v>
          </cell>
        </row>
        <row r="51">
          <cell r="B51" t="str">
            <v>SW3L 9500</v>
          </cell>
        </row>
        <row r="51">
          <cell r="F51" t="str">
            <v>95LT</v>
          </cell>
        </row>
        <row r="51">
          <cell r="L51">
            <v>0</v>
          </cell>
        </row>
        <row r="51">
          <cell r="U51">
            <v>0</v>
          </cell>
        </row>
        <row r="52">
          <cell r="B52" t="str">
            <v>SW3L 10500</v>
          </cell>
        </row>
        <row r="52">
          <cell r="F52" t="str">
            <v>105LT</v>
          </cell>
        </row>
        <row r="52">
          <cell r="L52">
            <v>0</v>
          </cell>
        </row>
        <row r="52">
          <cell r="U52">
            <v>0</v>
          </cell>
        </row>
        <row r="53">
          <cell r="B53" t="str">
            <v>SW3L 11500</v>
          </cell>
        </row>
        <row r="53">
          <cell r="F53" t="str">
            <v>115LT</v>
          </cell>
        </row>
        <row r="53">
          <cell r="L53">
            <v>0</v>
          </cell>
        </row>
        <row r="53">
          <cell r="U53">
            <v>0</v>
          </cell>
        </row>
        <row r="54">
          <cell r="B54" t="str">
            <v>SW3L 13000</v>
          </cell>
        </row>
        <row r="54">
          <cell r="F54" t="str">
            <v>130LT</v>
          </cell>
        </row>
        <row r="54">
          <cell r="L54">
            <v>0</v>
          </cell>
        </row>
        <row r="54">
          <cell r="U54">
            <v>0</v>
          </cell>
        </row>
        <row r="55">
          <cell r="B55" t="str">
            <v>SW3L 16000</v>
          </cell>
        </row>
        <row r="55">
          <cell r="F55" t="str">
            <v>150LT</v>
          </cell>
        </row>
        <row r="55">
          <cell r="L55">
            <v>0</v>
          </cell>
        </row>
        <row r="55">
          <cell r="U55">
            <v>0</v>
          </cell>
        </row>
        <row r="56">
          <cell r="B56" t="str">
            <v>SW3L 18000</v>
          </cell>
        </row>
        <row r="56">
          <cell r="F56" t="str">
            <v>170LT</v>
          </cell>
        </row>
        <row r="56">
          <cell r="L56">
            <v>0</v>
          </cell>
        </row>
        <row r="56">
          <cell r="U56">
            <v>0</v>
          </cell>
        </row>
        <row r="57">
          <cell r="B57" t="str">
            <v>SW3L 20000</v>
          </cell>
        </row>
        <row r="57">
          <cell r="F57" t="str">
            <v>200LT</v>
          </cell>
        </row>
        <row r="57">
          <cell r="L57">
            <v>0</v>
          </cell>
        </row>
        <row r="57">
          <cell r="U57">
            <v>0</v>
          </cell>
        </row>
        <row r="58">
          <cell r="B58" t="str">
            <v>SW3L 22000</v>
          </cell>
        </row>
        <row r="58">
          <cell r="F58" t="str">
            <v>220LT</v>
          </cell>
        </row>
        <row r="58">
          <cell r="L58">
            <v>0</v>
          </cell>
        </row>
        <row r="58">
          <cell r="U58">
            <v>0</v>
          </cell>
        </row>
        <row r="59">
          <cell r="B59" t="str">
            <v>SW3L 23000</v>
          </cell>
        </row>
        <row r="59">
          <cell r="F59" t="str">
            <v>230LT</v>
          </cell>
        </row>
        <row r="59">
          <cell r="L59">
            <v>0</v>
          </cell>
        </row>
        <row r="59">
          <cell r="U59">
            <v>0</v>
          </cell>
        </row>
        <row r="60">
          <cell r="B60" t="str">
            <v>SW3H 4000</v>
          </cell>
        </row>
        <row r="60">
          <cell r="F60" t="str">
            <v>40MT</v>
          </cell>
        </row>
        <row r="60">
          <cell r="L60">
            <v>0</v>
          </cell>
        </row>
        <row r="60">
          <cell r="U60">
            <v>0</v>
          </cell>
        </row>
        <row r="61">
          <cell r="B61" t="str">
            <v>SW3H 5000</v>
          </cell>
        </row>
        <row r="61">
          <cell r="F61" t="str">
            <v>50MT</v>
          </cell>
        </row>
        <row r="61">
          <cell r="L61">
            <v>26714.2857142857</v>
          </cell>
        </row>
        <row r="61">
          <cell r="U61">
            <v>66169.2307692308</v>
          </cell>
        </row>
        <row r="62">
          <cell r="B62" t="str">
            <v>SW3H 6000</v>
          </cell>
        </row>
        <row r="62">
          <cell r="F62" t="str">
            <v>60MT</v>
          </cell>
        </row>
        <row r="62">
          <cell r="L62">
            <v>0</v>
          </cell>
        </row>
        <row r="62">
          <cell r="U62">
            <v>0</v>
          </cell>
        </row>
        <row r="63">
          <cell r="B63" t="str">
            <v>SW3H 7500</v>
          </cell>
        </row>
        <row r="63">
          <cell r="F63" t="str">
            <v>75MT</v>
          </cell>
        </row>
        <row r="63">
          <cell r="L63">
            <v>0</v>
          </cell>
        </row>
        <row r="63">
          <cell r="U63">
            <v>0</v>
          </cell>
        </row>
        <row r="64">
          <cell r="B64" t="str">
            <v>SW3H 9000</v>
          </cell>
        </row>
        <row r="64">
          <cell r="F64" t="str">
            <v>90MT</v>
          </cell>
        </row>
        <row r="64">
          <cell r="L64">
            <v>0</v>
          </cell>
        </row>
        <row r="64">
          <cell r="U64">
            <v>0</v>
          </cell>
        </row>
        <row r="65">
          <cell r="B65" t="str">
            <v>SW3H 10500</v>
          </cell>
        </row>
        <row r="65">
          <cell r="F65" t="str">
            <v>105MT</v>
          </cell>
        </row>
        <row r="65">
          <cell r="L65">
            <v>0</v>
          </cell>
        </row>
        <row r="65">
          <cell r="U65">
            <v>0</v>
          </cell>
        </row>
        <row r="66">
          <cell r="B66" t="str">
            <v>SW3H 11500</v>
          </cell>
        </row>
        <row r="66">
          <cell r="F66" t="str">
            <v>115MT</v>
          </cell>
        </row>
        <row r="66">
          <cell r="L66">
            <v>0</v>
          </cell>
        </row>
        <row r="66">
          <cell r="U66">
            <v>0</v>
          </cell>
        </row>
        <row r="67">
          <cell r="B67" t="str">
            <v>SW3H 12500</v>
          </cell>
        </row>
        <row r="67">
          <cell r="F67" t="str">
            <v>125MT</v>
          </cell>
        </row>
        <row r="67">
          <cell r="L67">
            <v>0</v>
          </cell>
        </row>
        <row r="67">
          <cell r="U67">
            <v>0</v>
          </cell>
        </row>
        <row r="68">
          <cell r="B68" t="str">
            <v>SW3H 14000</v>
          </cell>
        </row>
        <row r="68">
          <cell r="F68" t="str">
            <v>140MT</v>
          </cell>
        </row>
        <row r="68">
          <cell r="L68">
            <v>0</v>
          </cell>
        </row>
        <row r="68">
          <cell r="U68">
            <v>0</v>
          </cell>
        </row>
        <row r="69">
          <cell r="B69" t="str">
            <v>SW3H 16000</v>
          </cell>
        </row>
        <row r="69">
          <cell r="F69" t="str">
            <v>160MT</v>
          </cell>
        </row>
        <row r="69">
          <cell r="L69">
            <v>0</v>
          </cell>
        </row>
        <row r="69">
          <cell r="U69">
            <v>0</v>
          </cell>
        </row>
        <row r="70">
          <cell r="B70" t="str">
            <v>SW3H 19000</v>
          </cell>
        </row>
        <row r="70">
          <cell r="F70" t="str">
            <v>190MT</v>
          </cell>
        </row>
        <row r="70">
          <cell r="L70">
            <v>0</v>
          </cell>
        </row>
        <row r="70">
          <cell r="U70">
            <v>0</v>
          </cell>
        </row>
        <row r="71">
          <cell r="B71" t="str">
            <v>SW3H 21000</v>
          </cell>
        </row>
        <row r="71">
          <cell r="F71" t="str">
            <v>210MT</v>
          </cell>
        </row>
        <row r="71">
          <cell r="L71">
            <v>0</v>
          </cell>
        </row>
        <row r="71">
          <cell r="U71">
            <v>0</v>
          </cell>
        </row>
        <row r="72">
          <cell r="B72" t="str">
            <v>SW3H 24000</v>
          </cell>
        </row>
        <row r="72">
          <cell r="F72" t="str">
            <v>240MT</v>
          </cell>
        </row>
        <row r="72">
          <cell r="L72">
            <v>0</v>
          </cell>
        </row>
        <row r="72">
          <cell r="U72">
            <v>0</v>
          </cell>
        </row>
        <row r="73">
          <cell r="B73" t="str">
            <v>SW3H 25000</v>
          </cell>
        </row>
        <row r="73">
          <cell r="F73" t="str">
            <v>250MT</v>
          </cell>
        </row>
        <row r="73">
          <cell r="L73">
            <v>0</v>
          </cell>
        </row>
        <row r="73">
          <cell r="U73">
            <v>0</v>
          </cell>
        </row>
        <row r="74">
          <cell r="B74" t="str">
            <v>SRC-XS-040</v>
          </cell>
        </row>
        <row r="74">
          <cell r="L74">
            <v>0</v>
          </cell>
        </row>
        <row r="74">
          <cell r="U74">
            <v>0</v>
          </cell>
        </row>
        <row r="75">
          <cell r="B75" t="str">
            <v>SRC-XS-050</v>
          </cell>
        </row>
        <row r="75">
          <cell r="L75">
            <v>0</v>
          </cell>
        </row>
        <row r="75">
          <cell r="U75">
            <v>0</v>
          </cell>
        </row>
        <row r="76">
          <cell r="B76" t="str">
            <v>SRC-XS-060</v>
          </cell>
        </row>
        <row r="76">
          <cell r="L76">
            <v>0</v>
          </cell>
        </row>
        <row r="76">
          <cell r="U76">
            <v>0</v>
          </cell>
        </row>
        <row r="77">
          <cell r="B77" t="str">
            <v>SRC-S-113</v>
          </cell>
        </row>
        <row r="77">
          <cell r="L77">
            <v>0</v>
          </cell>
        </row>
        <row r="77">
          <cell r="U77">
            <v>0</v>
          </cell>
        </row>
        <row r="78">
          <cell r="B78" t="str">
            <v>SRC-S-133</v>
          </cell>
        </row>
        <row r="78">
          <cell r="L78">
            <v>0</v>
          </cell>
        </row>
        <row r="78">
          <cell r="U78">
            <v>0</v>
          </cell>
        </row>
        <row r="79">
          <cell r="B79" t="str">
            <v>SRC-S-163</v>
          </cell>
        </row>
        <row r="79">
          <cell r="L79">
            <v>0</v>
          </cell>
        </row>
        <row r="79">
          <cell r="U79">
            <v>0</v>
          </cell>
        </row>
        <row r="80">
          <cell r="B80" t="str">
            <v>SRC-S-183</v>
          </cell>
        </row>
        <row r="80">
          <cell r="L80">
            <v>0</v>
          </cell>
        </row>
        <row r="80">
          <cell r="U80">
            <v>0</v>
          </cell>
        </row>
        <row r="81">
          <cell r="B81" t="str">
            <v>SRC-S-213</v>
          </cell>
        </row>
        <row r="81">
          <cell r="L81">
            <v>0</v>
          </cell>
        </row>
        <row r="81">
          <cell r="U81">
            <v>0</v>
          </cell>
        </row>
        <row r="82">
          <cell r="B82" t="str">
            <v>SRC-S-255</v>
          </cell>
        </row>
        <row r="82">
          <cell r="L82">
            <v>0</v>
          </cell>
        </row>
        <row r="82">
          <cell r="U82">
            <v>0</v>
          </cell>
        </row>
        <row r="83">
          <cell r="B83" t="str">
            <v>SRC-S-285</v>
          </cell>
        </row>
        <row r="83">
          <cell r="L83">
            <v>0</v>
          </cell>
        </row>
        <row r="83">
          <cell r="U83">
            <v>0</v>
          </cell>
        </row>
        <row r="84">
          <cell r="B84" t="str">
            <v>SRC-S-305</v>
          </cell>
        </row>
        <row r="84">
          <cell r="L84">
            <v>0</v>
          </cell>
        </row>
        <row r="84">
          <cell r="U84">
            <v>0</v>
          </cell>
        </row>
        <row r="85">
          <cell r="B85" t="str">
            <v>SRC-S-353</v>
          </cell>
        </row>
        <row r="85">
          <cell r="L85">
            <v>0</v>
          </cell>
        </row>
        <row r="85">
          <cell r="U85">
            <v>0</v>
          </cell>
        </row>
        <row r="86">
          <cell r="B86" t="str">
            <v>SRC-S-413</v>
          </cell>
        </row>
        <row r="86">
          <cell r="L86">
            <v>0</v>
          </cell>
        </row>
        <row r="86">
          <cell r="U86">
            <v>0</v>
          </cell>
        </row>
        <row r="87">
          <cell r="B87" t="str">
            <v>SRC-S-463</v>
          </cell>
        </row>
        <row r="87">
          <cell r="L87">
            <v>0</v>
          </cell>
        </row>
        <row r="87">
          <cell r="U87">
            <v>0</v>
          </cell>
        </row>
        <row r="88">
          <cell r="B88" t="str">
            <v>SRC-S-503</v>
          </cell>
        </row>
        <row r="88">
          <cell r="L88">
            <v>0</v>
          </cell>
        </row>
        <row r="88">
          <cell r="U88">
            <v>0</v>
          </cell>
        </row>
        <row r="89">
          <cell r="B89" t="str">
            <v>SRC-S-553</v>
          </cell>
        </row>
        <row r="89">
          <cell r="L89">
            <v>0</v>
          </cell>
        </row>
        <row r="89">
          <cell r="U89">
            <v>0</v>
          </cell>
        </row>
        <row r="90">
          <cell r="B90" t="str">
            <v>SRC-S-603</v>
          </cell>
        </row>
        <row r="90">
          <cell r="L90">
            <v>0</v>
          </cell>
        </row>
        <row r="90">
          <cell r="U90">
            <v>0</v>
          </cell>
        </row>
        <row r="91">
          <cell r="B91" t="str">
            <v>SRC-S-755</v>
          </cell>
        </row>
        <row r="91">
          <cell r="L91">
            <v>0</v>
          </cell>
        </row>
        <row r="91">
          <cell r="U91">
            <v>0</v>
          </cell>
        </row>
        <row r="92">
          <cell r="B92" t="str">
            <v>SRC-S-785</v>
          </cell>
        </row>
        <row r="92">
          <cell r="L92">
            <v>0</v>
          </cell>
        </row>
        <row r="92">
          <cell r="U92">
            <v>0</v>
          </cell>
        </row>
        <row r="93">
          <cell r="B93" t="str">
            <v>SRC-S-885</v>
          </cell>
        </row>
        <row r="93">
          <cell r="L93">
            <v>0</v>
          </cell>
        </row>
        <row r="93">
          <cell r="U93">
            <v>0</v>
          </cell>
        </row>
        <row r="94">
          <cell r="B94" t="str">
            <v>SRC-S-985</v>
          </cell>
        </row>
        <row r="94">
          <cell r="L94">
            <v>0</v>
          </cell>
        </row>
        <row r="94">
          <cell r="U94">
            <v>0</v>
          </cell>
        </row>
        <row r="95">
          <cell r="B95" t="str">
            <v>134-XS-040</v>
          </cell>
        </row>
        <row r="95">
          <cell r="L95">
            <v>0</v>
          </cell>
        </row>
        <row r="95">
          <cell r="U95">
            <v>0</v>
          </cell>
        </row>
        <row r="96">
          <cell r="B96" t="str">
            <v>134-XS-050</v>
          </cell>
        </row>
        <row r="96">
          <cell r="L96">
            <v>0</v>
          </cell>
        </row>
        <row r="96">
          <cell r="U96">
            <v>0</v>
          </cell>
        </row>
        <row r="97">
          <cell r="B97" t="str">
            <v>134-XS-060</v>
          </cell>
        </row>
        <row r="97">
          <cell r="L97">
            <v>0</v>
          </cell>
        </row>
        <row r="97">
          <cell r="U97">
            <v>0</v>
          </cell>
        </row>
        <row r="98">
          <cell r="B98" t="str">
            <v>134-S-071</v>
          </cell>
        </row>
        <row r="98">
          <cell r="L98">
            <v>0</v>
          </cell>
        </row>
        <row r="98">
          <cell r="U98">
            <v>0</v>
          </cell>
        </row>
        <row r="99">
          <cell r="B99" t="str">
            <v>134-S-081</v>
          </cell>
        </row>
        <row r="99">
          <cell r="L99">
            <v>0</v>
          </cell>
        </row>
        <row r="99">
          <cell r="U99">
            <v>0</v>
          </cell>
        </row>
        <row r="100">
          <cell r="B100" t="str">
            <v>134-S-091</v>
          </cell>
        </row>
        <row r="100">
          <cell r="L100">
            <v>0</v>
          </cell>
        </row>
        <row r="100">
          <cell r="U100">
            <v>0</v>
          </cell>
        </row>
        <row r="101">
          <cell r="B101" t="str">
            <v>134-S-101</v>
          </cell>
        </row>
        <row r="101">
          <cell r="L101">
            <v>0</v>
          </cell>
        </row>
        <row r="101">
          <cell r="U101">
            <v>0</v>
          </cell>
        </row>
        <row r="102">
          <cell r="B102" t="str">
            <v>134-S-110</v>
          </cell>
        </row>
        <row r="102">
          <cell r="L102">
            <v>0</v>
          </cell>
        </row>
        <row r="102">
          <cell r="U102">
            <v>0</v>
          </cell>
        </row>
        <row r="103">
          <cell r="B103" t="str">
            <v>134-S-120</v>
          </cell>
        </row>
        <row r="103">
          <cell r="L103">
            <v>0</v>
          </cell>
        </row>
        <row r="103">
          <cell r="U103">
            <v>0</v>
          </cell>
        </row>
        <row r="104">
          <cell r="B104" t="str">
            <v>134-S-140</v>
          </cell>
        </row>
        <row r="104">
          <cell r="L104">
            <v>0</v>
          </cell>
        </row>
        <row r="104">
          <cell r="U104">
            <v>0</v>
          </cell>
        </row>
        <row r="105">
          <cell r="B105" t="str">
            <v>134-S-160</v>
          </cell>
        </row>
        <row r="105">
          <cell r="L105">
            <v>0</v>
          </cell>
        </row>
        <row r="105">
          <cell r="U105">
            <v>0</v>
          </cell>
        </row>
        <row r="106">
          <cell r="B106" t="str">
            <v>134-S-180</v>
          </cell>
        </row>
        <row r="106">
          <cell r="L106">
            <v>0</v>
          </cell>
        </row>
        <row r="106">
          <cell r="U106">
            <v>0</v>
          </cell>
        </row>
        <row r="107">
          <cell r="B107" t="str">
            <v>134-S-210</v>
          </cell>
        </row>
        <row r="107">
          <cell r="L107">
            <v>0</v>
          </cell>
        </row>
        <row r="107">
          <cell r="U107">
            <v>0</v>
          </cell>
        </row>
        <row r="108">
          <cell r="B108" t="str">
            <v>134-S-220</v>
          </cell>
        </row>
        <row r="108">
          <cell r="L108">
            <v>0</v>
          </cell>
        </row>
        <row r="108">
          <cell r="U108">
            <v>0</v>
          </cell>
        </row>
        <row r="109">
          <cell r="B109" t="str">
            <v>134-S-240</v>
          </cell>
        </row>
        <row r="109">
          <cell r="L109">
            <v>0</v>
          </cell>
        </row>
        <row r="109">
          <cell r="U109">
            <v>0</v>
          </cell>
        </row>
        <row r="110">
          <cell r="B110" t="str">
            <v>134-S-270</v>
          </cell>
        </row>
        <row r="110">
          <cell r="L110">
            <v>0</v>
          </cell>
        </row>
        <row r="110">
          <cell r="U110">
            <v>0</v>
          </cell>
        </row>
        <row r="111">
          <cell r="B111" t="str">
            <v>134-S-300</v>
          </cell>
        </row>
        <row r="111">
          <cell r="L111">
            <v>0</v>
          </cell>
        </row>
        <row r="111">
          <cell r="U111">
            <v>0</v>
          </cell>
        </row>
      </sheetData>
      <sheetData sheetId="15">
        <row r="8">
          <cell r="A8" t="str">
            <v>ITEM CODE</v>
          </cell>
          <cell r="B8" t="str">
            <v>MODEL</v>
          </cell>
          <cell r="C8" t="str">
            <v>BRAND</v>
          </cell>
          <cell r="D8" t="str">
            <v>HP</v>
          </cell>
        </row>
        <row r="8">
          <cell r="J8" t="str">
            <v>(RM) </v>
          </cell>
        </row>
        <row r="8">
          <cell r="M8" t="str">
            <v>Evaporating Btu at ~25c</v>
          </cell>
        </row>
        <row r="8">
          <cell r="P8" t="str">
            <v>CU QC MODEL</v>
          </cell>
        </row>
        <row r="8">
          <cell r="S8" t="str">
            <v>Cond QC (RM)</v>
          </cell>
        </row>
        <row r="9">
          <cell r="A9" t="str">
            <v>REC001</v>
          </cell>
          <cell r="B9" t="str">
            <v>LCU-32PJ</v>
          </cell>
        </row>
        <row r="9">
          <cell r="D9">
            <v>3</v>
          </cell>
        </row>
        <row r="9">
          <cell r="J9">
            <v>1752.56072578285</v>
          </cell>
        </row>
        <row r="9">
          <cell r="M9" t="str">
            <v>8052 btu</v>
          </cell>
        </row>
        <row r="9">
          <cell r="P9" t="str">
            <v>CU - 40  QC</v>
          </cell>
        </row>
        <row r="9">
          <cell r="S9">
            <v>4962.92084724741</v>
          </cell>
        </row>
        <row r="10">
          <cell r="A10" t="str">
            <v>REC002</v>
          </cell>
          <cell r="B10" t="str">
            <v>LCU-42PJ</v>
          </cell>
        </row>
        <row r="10">
          <cell r="J10">
            <v>2296.45888206029</v>
          </cell>
        </row>
        <row r="10">
          <cell r="M10" t="str">
            <v>9830 btu</v>
          </cell>
        </row>
        <row r="10">
          <cell r="P10" t="str">
            <v>CU - 50  QC</v>
          </cell>
        </row>
        <row r="10">
          <cell r="S10">
            <v>5985.17604095871</v>
          </cell>
        </row>
        <row r="11">
          <cell r="A11" t="str">
            <v>REC003</v>
          </cell>
          <cell r="B11" t="str">
            <v>LCU-52PJ</v>
          </cell>
        </row>
        <row r="11">
          <cell r="J11">
            <v>2417.32513901083</v>
          </cell>
        </row>
        <row r="11">
          <cell r="M11" t="str">
            <v>15990 btu</v>
          </cell>
        </row>
        <row r="11">
          <cell r="P11" t="str">
            <v>CU - 72 QC</v>
          </cell>
        </row>
        <row r="11">
          <cell r="S11">
            <v>7129.46787366201</v>
          </cell>
        </row>
        <row r="12">
          <cell r="A12" t="str">
            <v>REC004</v>
          </cell>
          <cell r="B12" t="str">
            <v>LCU-62PJ</v>
          </cell>
        </row>
        <row r="12">
          <cell r="J12">
            <v>2659.05765291191</v>
          </cell>
        </row>
        <row r="12">
          <cell r="M12" t="str">
            <v>22150 btu</v>
          </cell>
        </row>
        <row r="12">
          <cell r="P12" t="str">
            <v>CU - 90 QC</v>
          </cell>
        </row>
        <row r="12">
          <cell r="S12">
            <v>7680.44898037981</v>
          </cell>
        </row>
        <row r="13">
          <cell r="A13" t="str">
            <v>REC005</v>
          </cell>
          <cell r="B13" t="str">
            <v>LCU-72PJ</v>
          </cell>
        </row>
        <row r="13">
          <cell r="J13">
            <v>2792.01053555751</v>
          </cell>
        </row>
        <row r="13">
          <cell r="M13" t="str">
            <v>25600 btu</v>
          </cell>
        </row>
        <row r="13">
          <cell r="P13" t="str">
            <v>CU - 100 QC</v>
          </cell>
        </row>
        <row r="13">
          <cell r="S13">
            <v>7922.40548743727</v>
          </cell>
        </row>
        <row r="14">
          <cell r="A14" t="str">
            <v>REC006</v>
          </cell>
          <cell r="B14" t="str">
            <v>LCU-100PJ</v>
          </cell>
        </row>
        <row r="14">
          <cell r="J14">
            <v>3625.98770851624</v>
          </cell>
        </row>
        <row r="14">
          <cell r="M14" t="str">
            <v>38500 btu</v>
          </cell>
        </row>
        <row r="14">
          <cell r="P14" t="str">
            <v>CU - 144 QC</v>
          </cell>
        </row>
        <row r="14">
          <cell r="S14">
            <v>11074.9453547642</v>
          </cell>
        </row>
        <row r="15">
          <cell r="A15" t="str">
            <v>REC007</v>
          </cell>
          <cell r="B15" t="str">
            <v>LCU-150PJ</v>
          </cell>
        </row>
        <row r="15">
          <cell r="J15">
            <v>4834.65027802166</v>
          </cell>
        </row>
        <row r="15">
          <cell r="M15" t="str">
            <v>45700 btu</v>
          </cell>
        </row>
        <row r="15">
          <cell r="P15" t="str">
            <v>CU - 200 QC</v>
          </cell>
        </row>
        <row r="15">
          <cell r="S15">
            <v>15493.3540054769</v>
          </cell>
        </row>
        <row r="16">
          <cell r="A16" t="str">
            <v>REC008</v>
          </cell>
          <cell r="B16" t="str">
            <v>06DA818</v>
          </cell>
        </row>
        <row r="16">
          <cell r="J16">
            <v>2054.7263681592</v>
          </cell>
        </row>
        <row r="16">
          <cell r="M16" t="str">
            <v>14450 btu</v>
          </cell>
        </row>
        <row r="16">
          <cell r="P16" t="str">
            <v>CU - 100 QC</v>
          </cell>
        </row>
        <row r="16">
          <cell r="S16">
            <v>7460.5779377627</v>
          </cell>
        </row>
        <row r="17">
          <cell r="A17" t="str">
            <v>REC009</v>
          </cell>
          <cell r="B17" t="str">
            <v>06DA824</v>
          </cell>
        </row>
        <row r="17">
          <cell r="J17">
            <v>2175.59262510975</v>
          </cell>
        </row>
        <row r="17">
          <cell r="M17" t="str">
            <v>18310 btu</v>
          </cell>
        </row>
        <row r="17">
          <cell r="P17" t="str">
            <v>CU - 125 QC</v>
          </cell>
        </row>
        <row r="17">
          <cell r="S17">
            <v>8955.78104117682</v>
          </cell>
        </row>
        <row r="18">
          <cell r="A18" t="str">
            <v>REC010</v>
          </cell>
          <cell r="B18" t="str">
            <v>06DM337</v>
          </cell>
        </row>
        <row r="18">
          <cell r="J18">
            <v>3021.65642376354</v>
          </cell>
        </row>
        <row r="18">
          <cell r="M18" t="str">
            <v>32970 btu</v>
          </cell>
        </row>
        <row r="18">
          <cell r="P18" t="str">
            <v>CU - 144 QC</v>
          </cell>
        </row>
        <row r="18">
          <cell r="S18">
            <v>10517.1010919155</v>
          </cell>
        </row>
        <row r="19">
          <cell r="A19" t="str">
            <v>REC011</v>
          </cell>
          <cell r="B19" t="str">
            <v>06DA537</v>
          </cell>
        </row>
        <row r="19">
          <cell r="J19">
            <v>3083.33333333333</v>
          </cell>
        </row>
        <row r="19">
          <cell r="M19" t="str">
            <v>34765 btu</v>
          </cell>
        </row>
        <row r="19">
          <cell r="P19" t="str">
            <v>CU - 200 QC</v>
          </cell>
        </row>
        <row r="19">
          <cell r="S19">
            <v>13325.1257130943</v>
          </cell>
        </row>
        <row r="20">
          <cell r="A20" t="str">
            <v>REC012</v>
          </cell>
          <cell r="B20" t="str">
            <v>06EA250</v>
          </cell>
        </row>
        <row r="20">
          <cell r="J20">
            <v>4592.91776412057</v>
          </cell>
        </row>
        <row r="20">
          <cell r="M20" t="str">
            <v>37670 btu</v>
          </cell>
        </row>
        <row r="20">
          <cell r="P20" t="str">
            <v>CU - 250 QC</v>
          </cell>
        </row>
        <row r="20">
          <cell r="S20">
            <v>18340.2637337996</v>
          </cell>
        </row>
        <row r="21">
          <cell r="A21" t="str">
            <v>REC013</v>
          </cell>
          <cell r="B21" t="str">
            <v>06EA265</v>
          </cell>
        </row>
        <row r="21">
          <cell r="J21">
            <v>4920.18639832512</v>
          </cell>
        </row>
        <row r="21">
          <cell r="M21" t="str">
            <v>56854 btu</v>
          </cell>
        </row>
        <row r="21">
          <cell r="P21" t="str">
            <v>CU - 300 QC</v>
          </cell>
        </row>
        <row r="21">
          <cell r="S21">
            <v>21002.9614584872</v>
          </cell>
        </row>
        <row r="22">
          <cell r="A22" t="str">
            <v>REC014</v>
          </cell>
          <cell r="B22" t="str">
            <v>06EA275</v>
          </cell>
        </row>
        <row r="22">
          <cell r="J22">
            <v>5801.58033362599</v>
          </cell>
        </row>
        <row r="22">
          <cell r="M22" t="str">
            <v>63086 btu</v>
          </cell>
        </row>
        <row r="22">
          <cell r="P22" t="str">
            <v>CU - 350 QC</v>
          </cell>
        </row>
        <row r="22">
          <cell r="S22">
            <v>23434.4260974361</v>
          </cell>
        </row>
        <row r="23">
          <cell r="A23" t="str">
            <v>REC015</v>
          </cell>
          <cell r="B23" t="str">
            <v>06EA199</v>
          </cell>
        </row>
        <row r="23">
          <cell r="J23">
            <v>5522.65820220166</v>
          </cell>
        </row>
        <row r="23">
          <cell r="M23" t="str">
            <v>82000 btu</v>
          </cell>
        </row>
        <row r="23">
          <cell r="P23" t="str">
            <v>CU - 350 QC</v>
          </cell>
        </row>
        <row r="23">
          <cell r="S23">
            <v>24116.17820648</v>
          </cell>
        </row>
        <row r="24">
          <cell r="A24" t="str">
            <v>REC016</v>
          </cell>
          <cell r="B24" t="str">
            <v>06EA299</v>
          </cell>
        </row>
        <row r="24">
          <cell r="J24">
            <v>5522.65820220166</v>
          </cell>
        </row>
        <row r="24">
          <cell r="M24" t="str">
            <v>91130 btu</v>
          </cell>
        </row>
        <row r="24">
          <cell r="P24" t="str">
            <v>CU - 400 QC</v>
          </cell>
        </row>
        <row r="24">
          <cell r="S24">
            <v>25597.3697057438</v>
          </cell>
        </row>
        <row r="25">
          <cell r="A25" t="str">
            <v>REC017</v>
          </cell>
          <cell r="B25" t="str">
            <v>2DC-3.2</v>
          </cell>
        </row>
        <row r="25">
          <cell r="J25">
            <v>2779.92390986245</v>
          </cell>
        </row>
        <row r="25">
          <cell r="M25" t="str">
            <v>28600 btu 0c</v>
          </cell>
        </row>
        <row r="25">
          <cell r="P25" t="str">
            <v>CU - 40  QC</v>
          </cell>
        </row>
        <row r="25">
          <cell r="S25">
            <v>5911.25609409012</v>
          </cell>
        </row>
        <row r="26">
          <cell r="A26" t="str">
            <v>REC017.1</v>
          </cell>
          <cell r="B26" t="str">
            <v>4FC-5.2</v>
          </cell>
        </row>
        <row r="26">
          <cell r="J26">
            <v>2750</v>
          </cell>
        </row>
        <row r="26">
          <cell r="M26" t="str">
            <v>40682 btu 0c</v>
          </cell>
        </row>
        <row r="26">
          <cell r="P26" t="str">
            <v>CU - 72 QC</v>
          </cell>
        </row>
        <row r="26">
          <cell r="S26">
            <v>7200.82320273709</v>
          </cell>
        </row>
        <row r="27">
          <cell r="A27" t="str">
            <v>REC018</v>
          </cell>
          <cell r="B27" t="str">
            <v>4DC-7.2</v>
          </cell>
        </row>
        <row r="27">
          <cell r="J27">
            <v>3323.82206613989</v>
          </cell>
        </row>
        <row r="27">
          <cell r="M27" t="str">
            <v>60850 btu 0c</v>
          </cell>
        </row>
        <row r="27">
          <cell r="P27" t="str">
            <v>CU - 100 QC</v>
          </cell>
        </row>
        <row r="27">
          <cell r="S27">
            <v>8413.30843874409</v>
          </cell>
        </row>
        <row r="28">
          <cell r="A28" t="str">
            <v>REC019</v>
          </cell>
          <cell r="B28" t="str">
            <v>4V-10.2</v>
          </cell>
        </row>
        <row r="28">
          <cell r="J28">
            <v>4109.45273631841</v>
          </cell>
        </row>
        <row r="28">
          <cell r="M28" t="str">
            <v>79900 btu 0c</v>
          </cell>
        </row>
        <row r="28">
          <cell r="P28" t="str">
            <v>CU - 125 QC</v>
          </cell>
        </row>
        <row r="28">
          <cell r="S28">
            <v>10740.8826822925</v>
          </cell>
        </row>
        <row r="29">
          <cell r="A29" t="str">
            <v>REC020</v>
          </cell>
          <cell r="B29" t="str">
            <v>4T-12.2</v>
          </cell>
        </row>
        <row r="29">
          <cell r="J29">
            <v>4109.45273631841</v>
          </cell>
        </row>
        <row r="29">
          <cell r="M29" t="str">
            <v>96250 btu 0c</v>
          </cell>
        </row>
        <row r="29">
          <cell r="P29" t="str">
            <v>CU - 144 QC</v>
          </cell>
        </row>
        <row r="29">
          <cell r="S29">
            <v>11521.2207650431</v>
          </cell>
        </row>
        <row r="30">
          <cell r="A30" t="str">
            <v>REC021</v>
          </cell>
          <cell r="B30" t="str">
            <v>4TC-12.2</v>
          </cell>
        </row>
        <row r="30">
          <cell r="J30">
            <v>5438.98156277436</v>
          </cell>
        </row>
        <row r="30">
          <cell r="M30" t="str">
            <v>96250 btu 0c</v>
          </cell>
        </row>
        <row r="30">
          <cell r="P30" t="str">
            <v>CU - 144 QC</v>
          </cell>
        </row>
        <row r="30">
          <cell r="S30">
            <v>12748.4781433101</v>
          </cell>
        </row>
        <row r="31">
          <cell r="A31" t="str">
            <v>REC022</v>
          </cell>
          <cell r="B31" t="str">
            <v>4P-15.2</v>
          </cell>
        </row>
        <row r="31">
          <cell r="J31">
            <v>4955.5165349722</v>
          </cell>
        </row>
        <row r="31">
          <cell r="M31" t="str">
            <v>115360 btu 0c</v>
          </cell>
        </row>
        <row r="31">
          <cell r="P31" t="str">
            <v>CU - 160 QC</v>
          </cell>
        </row>
        <row r="31">
          <cell r="S31">
            <v>12936.2928709488</v>
          </cell>
        </row>
        <row r="32">
          <cell r="A32" t="str">
            <v>REC023</v>
          </cell>
          <cell r="B32" t="str">
            <v>4PCS-15.2</v>
          </cell>
        </row>
        <row r="32">
          <cell r="J32">
            <v>5801.58033362599</v>
          </cell>
        </row>
        <row r="32">
          <cell r="M32" t="str">
            <v>115360 btu 0c</v>
          </cell>
        </row>
        <row r="32">
          <cell r="P32" t="str">
            <v>CU - 160 QC</v>
          </cell>
        </row>
        <row r="32">
          <cell r="S32">
            <v>13717.274838937</v>
          </cell>
        </row>
        <row r="33">
          <cell r="A33" t="str">
            <v>REC024</v>
          </cell>
          <cell r="B33" t="str">
            <v>4N-20.2</v>
          </cell>
        </row>
        <row r="33">
          <cell r="J33">
            <v>5076.38279192274</v>
          </cell>
        </row>
        <row r="33">
          <cell r="M33" t="str">
            <v>134480 btu 0c</v>
          </cell>
        </row>
        <row r="33">
          <cell r="P33" t="str">
            <v>CU - 200 QC</v>
          </cell>
        </row>
        <row r="33">
          <cell r="S33">
            <v>15164.8636748691</v>
          </cell>
        </row>
        <row r="34">
          <cell r="A34" t="str">
            <v>REC025</v>
          </cell>
          <cell r="B34" t="str">
            <v>4NCS-20.2</v>
          </cell>
        </row>
        <row r="34">
          <cell r="J34">
            <v>6647.64413227978</v>
          </cell>
        </row>
        <row r="34">
          <cell r="M34" t="str">
            <v>134480 btu 0c</v>
          </cell>
        </row>
        <row r="34">
          <cell r="P34" t="str">
            <v>CU - 200 QC</v>
          </cell>
        </row>
        <row r="34">
          <cell r="S34">
            <v>16615.2587582756</v>
          </cell>
        </row>
        <row r="35">
          <cell r="A35" t="str">
            <v>REC026</v>
          </cell>
          <cell r="B35" t="str">
            <v>4J-22.2</v>
          </cell>
        </row>
        <row r="35">
          <cell r="J35">
            <v>5922.44659057653</v>
          </cell>
        </row>
        <row r="35">
          <cell r="M35" t="str">
            <v>151540 btu 0c</v>
          </cell>
        </row>
        <row r="35">
          <cell r="P35" t="str">
            <v>CU - 250 QC</v>
          </cell>
        </row>
        <row r="35">
          <cell r="S35">
            <v>19567.5211120666</v>
          </cell>
        </row>
        <row r="36">
          <cell r="A36" t="str">
            <v>REC027</v>
          </cell>
          <cell r="B36" t="str">
            <v>4H-25.2</v>
          </cell>
        </row>
        <row r="36">
          <cell r="J36">
            <v>6526.77787532924</v>
          </cell>
        </row>
        <row r="36">
          <cell r="M36" t="str">
            <v>175770 btu 0c</v>
          </cell>
        </row>
        <row r="36">
          <cell r="P36" t="str">
            <v>CU - 250 QC</v>
          </cell>
        </row>
        <row r="36">
          <cell r="S36">
            <v>17174.9455005221</v>
          </cell>
        </row>
        <row r="37">
          <cell r="A37" t="str">
            <v>REC028</v>
          </cell>
          <cell r="B37" t="str">
            <v>4G-30.2</v>
          </cell>
        </row>
        <row r="37">
          <cell r="J37">
            <v>6526.77787532924</v>
          </cell>
        </row>
        <row r="37">
          <cell r="M37" t="str">
            <v>201370 btu 0c</v>
          </cell>
        </row>
        <row r="37">
          <cell r="P37" t="str">
            <v>CU - 300 QC</v>
          </cell>
        </row>
        <row r="37">
          <cell r="S37">
            <v>22107.4930989275</v>
          </cell>
        </row>
        <row r="38">
          <cell r="A38" t="str">
            <v>REC029</v>
          </cell>
          <cell r="B38" t="str">
            <v>6J-33.2</v>
          </cell>
        </row>
        <row r="38">
          <cell r="J38">
            <v>8460.6379865379</v>
          </cell>
        </row>
        <row r="38">
          <cell r="M38" t="str">
            <v>226282 btu 0c</v>
          </cell>
        </row>
        <row r="38">
          <cell r="P38" t="str">
            <v>CU - 350 QC</v>
          </cell>
        </row>
        <row r="38">
          <cell r="S38">
            <v>25888.9408539701</v>
          </cell>
        </row>
        <row r="39">
          <cell r="A39" t="str">
            <v>REC030</v>
          </cell>
          <cell r="B39" t="str">
            <v>6H-35.2</v>
          </cell>
        </row>
        <row r="39">
          <cell r="J39">
            <v>8702.37050043898</v>
          </cell>
        </row>
        <row r="39">
          <cell r="M39" t="str">
            <v>263830 btu 0c</v>
          </cell>
        </row>
        <row r="39">
          <cell r="P39" t="str">
            <v>CU - 400 QC</v>
          </cell>
        </row>
        <row r="39">
          <cell r="S39">
            <v>27593.2700583734</v>
          </cell>
        </row>
        <row r="40">
          <cell r="A40" t="str">
            <v>REC031</v>
          </cell>
          <cell r="B40" t="str">
            <v>6G-40.2</v>
          </cell>
        </row>
        <row r="40">
          <cell r="J40">
            <v>8823.23675738952</v>
          </cell>
        </row>
        <row r="40">
          <cell r="M40" t="str">
            <v>302390 btu 0c</v>
          </cell>
        </row>
        <row r="40">
          <cell r="P40" t="str">
            <v>CU - 400 QC</v>
          </cell>
        </row>
        <row r="40">
          <cell r="S40">
            <v>28219.2377411324</v>
          </cell>
        </row>
        <row r="41">
          <cell r="A41" t="str">
            <v>REC032</v>
          </cell>
          <cell r="B41" t="str">
            <v>6F-50.2</v>
          </cell>
        </row>
        <row r="41">
          <cell r="J41">
            <v>9064.96927129061</v>
          </cell>
        </row>
        <row r="41">
          <cell r="M41" t="str">
            <v>357680 btu 0c</v>
          </cell>
        </row>
        <row r="41">
          <cell r="P41" t="str">
            <v>CU-250QC*2</v>
          </cell>
        </row>
        <row r="41">
          <cell r="S41">
            <v>34150.92019161</v>
          </cell>
        </row>
        <row r="42">
          <cell r="A42" t="str">
            <v>REC033</v>
          </cell>
          <cell r="B42" t="str">
            <v>2DC-2.2</v>
          </cell>
        </row>
        <row r="42">
          <cell r="J42">
            <v>2779.92390986245</v>
          </cell>
        </row>
        <row r="42">
          <cell r="M42" t="str">
            <v> 9080 btu</v>
          </cell>
        </row>
        <row r="42">
          <cell r="P42" t="str">
            <v>CU - 36  QC</v>
          </cell>
        </row>
        <row r="42">
          <cell r="S42">
            <v>5782.17382515423</v>
          </cell>
        </row>
        <row r="43">
          <cell r="A43" t="str">
            <v>REC034</v>
          </cell>
          <cell r="B43" t="str">
            <v>2CC-3.2</v>
          </cell>
        </row>
        <row r="43">
          <cell r="J43">
            <v>2779.92390986245</v>
          </cell>
        </row>
        <row r="43">
          <cell r="M43" t="str">
            <v>11400 btu</v>
          </cell>
        </row>
        <row r="43">
          <cell r="P43" t="str">
            <v>CU - 50  QC</v>
          </cell>
        </row>
        <row r="43">
          <cell r="S43">
            <v>6188.32464802614</v>
          </cell>
        </row>
        <row r="44">
          <cell r="A44" t="str">
            <v>REC035</v>
          </cell>
          <cell r="B44" t="str">
            <v>2U-3.2</v>
          </cell>
        </row>
        <row r="44">
          <cell r="J44">
            <v>2417.32513901083</v>
          </cell>
        </row>
        <row r="44">
          <cell r="M44" t="str">
            <v>12870 btu</v>
          </cell>
        </row>
        <row r="44">
          <cell r="P44" t="str">
            <v>CU - 50  QC</v>
          </cell>
        </row>
        <row r="44">
          <cell r="S44">
            <v>5853.61809031696</v>
          </cell>
        </row>
        <row r="45">
          <cell r="A45" t="str">
            <v>REC036</v>
          </cell>
          <cell r="B45" t="str">
            <v>4FC-3.2</v>
          </cell>
        </row>
        <row r="45">
          <cell r="J45">
            <v>2779.92390986245</v>
          </cell>
        </row>
        <row r="45">
          <cell r="M45" t="str">
            <v>16007 btu</v>
          </cell>
        </row>
        <row r="45">
          <cell r="P45" t="str">
            <v>CU - 64B QC</v>
          </cell>
        </row>
        <row r="45">
          <cell r="S45">
            <v>6655.99940599373</v>
          </cell>
        </row>
        <row r="46">
          <cell r="A46" t="str">
            <v>REC037</v>
          </cell>
          <cell r="B46" t="str">
            <v>4EC-4.2</v>
          </cell>
        </row>
        <row r="46">
          <cell r="J46">
            <v>3142.52268071408</v>
          </cell>
        </row>
        <row r="46">
          <cell r="M46" t="str">
            <v>16007 btu</v>
          </cell>
        </row>
        <row r="46">
          <cell r="P46" t="str">
            <v>CU - 64B QC</v>
          </cell>
        </row>
        <row r="46">
          <cell r="S46">
            <v>6990.70596370293</v>
          </cell>
        </row>
        <row r="47">
          <cell r="A47" t="str">
            <v>REC038</v>
          </cell>
          <cell r="B47" t="str">
            <v>2N-5.2</v>
          </cell>
        </row>
        <row r="47">
          <cell r="J47">
            <v>2659.05765291191</v>
          </cell>
        </row>
        <row r="47">
          <cell r="M47" t="str">
            <v>20010 btu</v>
          </cell>
        </row>
        <row r="47">
          <cell r="P47" t="str">
            <v>CU - 72 QC</v>
          </cell>
        </row>
        <row r="47">
          <cell r="S47">
            <v>7352.60557880147</v>
          </cell>
        </row>
        <row r="48">
          <cell r="A48" t="str">
            <v>REC039</v>
          </cell>
          <cell r="B48" t="str">
            <v>4Z-5.2</v>
          </cell>
        </row>
        <row r="48">
          <cell r="J48">
            <v>3142.52268071408</v>
          </cell>
        </row>
        <row r="48">
          <cell r="M48" t="str">
            <v>21000 btu</v>
          </cell>
        </row>
        <row r="48">
          <cell r="P48" t="str">
            <v>CU - 72 QC</v>
          </cell>
        </row>
        <row r="48">
          <cell r="S48">
            <v>7798.8809890804</v>
          </cell>
        </row>
        <row r="49">
          <cell r="A49" t="str">
            <v>REC040</v>
          </cell>
          <cell r="B49" t="str">
            <v>4DC-5.2</v>
          </cell>
        </row>
        <row r="49">
          <cell r="J49">
            <v>3263.38893766462</v>
          </cell>
        </row>
        <row r="49">
          <cell r="M49" t="str">
            <v>19010 btu</v>
          </cell>
        </row>
        <row r="49">
          <cell r="P49" t="str">
            <v>CU - 72 QC</v>
          </cell>
        </row>
        <row r="49">
          <cell r="S49">
            <v>7910.44984165012</v>
          </cell>
        </row>
        <row r="50">
          <cell r="A50" t="str">
            <v>REC041</v>
          </cell>
          <cell r="B50" t="str">
            <v>4CC-6.2</v>
          </cell>
        </row>
        <row r="50">
          <cell r="J50">
            <v>3384.25519461516</v>
          </cell>
        </row>
        <row r="50">
          <cell r="M50" t="str">
            <v>21024 btu</v>
          </cell>
        </row>
        <row r="50">
          <cell r="P50" t="str">
            <v>CU - 90 QC</v>
          </cell>
        </row>
        <row r="50">
          <cell r="S50">
            <v>8349.8620957982</v>
          </cell>
        </row>
        <row r="51">
          <cell r="A51" t="str">
            <v>REC042</v>
          </cell>
          <cell r="B51" t="str">
            <v>4V-6.2</v>
          </cell>
        </row>
        <row r="51">
          <cell r="J51">
            <v>3988.58647936787</v>
          </cell>
        </row>
        <row r="51">
          <cell r="M51" t="str">
            <v>25000 btu</v>
          </cell>
        </row>
        <row r="51">
          <cell r="P51" t="str">
            <v>CU - 100 QC</v>
          </cell>
        </row>
        <row r="51">
          <cell r="S51">
            <v>9026.93712787761</v>
          </cell>
        </row>
        <row r="52">
          <cell r="A52" t="str">
            <v>REC043</v>
          </cell>
          <cell r="B52" t="str">
            <v>4T-8.2</v>
          </cell>
        </row>
        <row r="52">
          <cell r="J52">
            <v>4230.31899326895</v>
          </cell>
        </row>
        <row r="52">
          <cell r="M52" t="str">
            <v>30888 btu</v>
          </cell>
        </row>
        <row r="52">
          <cell r="P52" t="str">
            <v>CU - 125 QC</v>
          </cell>
        </row>
        <row r="52">
          <cell r="S52">
            <v>10852.4515348622</v>
          </cell>
        </row>
        <row r="53">
          <cell r="A53" t="str">
            <v>REC044</v>
          </cell>
          <cell r="B53" t="str">
            <v>4TCS-8.2</v>
          </cell>
        </row>
        <row r="53">
          <cell r="J53">
            <v>5438.98156277436</v>
          </cell>
        </row>
        <row r="53">
          <cell r="M53" t="str">
            <v>30889 btu</v>
          </cell>
        </row>
        <row r="53">
          <cell r="P53" t="str">
            <v>CU - 125 QC</v>
          </cell>
        </row>
        <row r="53">
          <cell r="S53">
            <v>11968.1400605595</v>
          </cell>
        </row>
        <row r="54">
          <cell r="A54" t="str">
            <v>REC045</v>
          </cell>
          <cell r="B54" t="str">
            <v>4P-10.2</v>
          </cell>
        </row>
        <row r="54">
          <cell r="J54">
            <v>4472.05150717003</v>
          </cell>
        </row>
        <row r="54">
          <cell r="M54" t="str">
            <v>35870 btu</v>
          </cell>
        </row>
        <row r="54">
          <cell r="P54" t="str">
            <v>CU - 144 QC</v>
          </cell>
        </row>
        <row r="54">
          <cell r="S54">
            <v>11855.9273227523</v>
          </cell>
        </row>
        <row r="55">
          <cell r="A55" t="str">
            <v>REC045.1</v>
          </cell>
          <cell r="B55" t="str">
            <v>4PC-10.2</v>
          </cell>
        </row>
        <row r="55">
          <cell r="J55">
            <v>5166.66666666667</v>
          </cell>
        </row>
        <row r="55">
          <cell r="M55" t="str">
            <v>35870 btu</v>
          </cell>
        </row>
        <row r="55">
          <cell r="P55" t="str">
            <v>CU - 144 QC</v>
          </cell>
        </row>
        <row r="55">
          <cell r="S55">
            <v>12958.6490084415</v>
          </cell>
        </row>
        <row r="56">
          <cell r="A56" t="str">
            <v>REC045.2</v>
          </cell>
          <cell r="B56" t="str">
            <v>4PES12Y</v>
          </cell>
        </row>
        <row r="56">
          <cell r="J56">
            <v>5833.33333333333</v>
          </cell>
        </row>
        <row r="56">
          <cell r="M56" t="str">
            <v>35870 btu</v>
          </cell>
        </row>
        <row r="56">
          <cell r="P56" t="str">
            <v>CU - 144 QC</v>
          </cell>
        </row>
        <row r="56">
          <cell r="S56">
            <v>13112.4951622876</v>
          </cell>
        </row>
        <row r="57">
          <cell r="A57" t="str">
            <v>REC046</v>
          </cell>
          <cell r="B57" t="str">
            <v>4N-12.2</v>
          </cell>
        </row>
        <row r="57">
          <cell r="J57">
            <v>5076.38279192274</v>
          </cell>
        </row>
        <row r="57">
          <cell r="M57" t="str">
            <v>41912 btu</v>
          </cell>
        </row>
        <row r="57">
          <cell r="P57" t="str">
            <v>CU - 160 QC</v>
          </cell>
        </row>
        <row r="57">
          <cell r="S57">
            <v>13047.8617235186</v>
          </cell>
        </row>
        <row r="58">
          <cell r="A58" t="str">
            <v>REC047</v>
          </cell>
          <cell r="B58" t="str">
            <v>4NCS-12.2</v>
          </cell>
        </row>
        <row r="58">
          <cell r="J58">
            <v>5680.71407667545</v>
          </cell>
        </row>
        <row r="58">
          <cell r="M58" t="str">
            <v>41913 btu</v>
          </cell>
        </row>
        <row r="58">
          <cell r="P58" t="str">
            <v>CU - 160 QC</v>
          </cell>
        </row>
        <row r="58">
          <cell r="S58">
            <v>13605.7059863672</v>
          </cell>
        </row>
        <row r="59">
          <cell r="A59" t="str">
            <v>REC048</v>
          </cell>
          <cell r="B59" t="str">
            <v>4J-13.2</v>
          </cell>
        </row>
        <row r="59">
          <cell r="J59">
            <v>6043.31284752707</v>
          </cell>
        </row>
        <row r="59">
          <cell r="M59" t="str">
            <v>47030 btu</v>
          </cell>
        </row>
        <row r="59">
          <cell r="P59" t="str">
            <v>CU - 200 QC</v>
          </cell>
        </row>
        <row r="59">
          <cell r="S59">
            <v>16057.414495427</v>
          </cell>
        </row>
        <row r="60">
          <cell r="A60" t="str">
            <v>REC049</v>
          </cell>
          <cell r="B60" t="str">
            <v>4H-15.2</v>
          </cell>
        </row>
        <row r="60">
          <cell r="J60">
            <v>6405.91161837869</v>
          </cell>
        </row>
        <row r="60">
          <cell r="M60" t="str">
            <v>53925 btu</v>
          </cell>
        </row>
        <row r="60">
          <cell r="P60" t="str">
            <v>CU - 200 QC</v>
          </cell>
        </row>
        <row r="60">
          <cell r="S60">
            <v>16392.1210531362</v>
          </cell>
        </row>
        <row r="61">
          <cell r="A61" t="str">
            <v>REC050</v>
          </cell>
          <cell r="B61" t="str">
            <v>4G-20.2</v>
          </cell>
        </row>
        <row r="61">
          <cell r="J61">
            <v>6405.91161837869</v>
          </cell>
        </row>
        <row r="61">
          <cell r="M61" t="str">
            <v>62630 btu</v>
          </cell>
        </row>
        <row r="61">
          <cell r="P61" t="str">
            <v>CU - 250 QC</v>
          </cell>
        </row>
        <row r="61">
          <cell r="S61">
            <v>20013.7965223456</v>
          </cell>
        </row>
        <row r="62">
          <cell r="A62" t="str">
            <v>REC051</v>
          </cell>
          <cell r="B62" t="str">
            <v>6J-22.2</v>
          </cell>
        </row>
        <row r="62">
          <cell r="J62">
            <v>8460.6379865379</v>
          </cell>
        </row>
        <row r="62">
          <cell r="M62" t="str">
            <v>69800 btu</v>
          </cell>
        </row>
        <row r="62">
          <cell r="P62" t="str">
            <v>CU - 250 QC</v>
          </cell>
        </row>
        <row r="62">
          <cell r="S62">
            <v>22708.3272991122</v>
          </cell>
        </row>
        <row r="63">
          <cell r="A63" t="str">
            <v>REC052</v>
          </cell>
          <cell r="B63" t="str">
            <v>6H-25.2</v>
          </cell>
        </row>
        <row r="63">
          <cell r="J63">
            <v>8702.37050043898</v>
          </cell>
        </row>
        <row r="63">
          <cell r="M63" t="str">
            <v>80888 btu</v>
          </cell>
        </row>
        <row r="63">
          <cell r="P63" t="str">
            <v>CU - 300 QC</v>
          </cell>
        </row>
        <row r="63">
          <cell r="S63">
            <v>24115.7324451827</v>
          </cell>
        </row>
        <row r="64">
          <cell r="A64" t="str">
            <v>REC053</v>
          </cell>
          <cell r="B64" t="str">
            <v>6G-30.2</v>
          </cell>
        </row>
        <row r="64">
          <cell r="J64">
            <v>8823.23675738952</v>
          </cell>
        </row>
        <row r="64">
          <cell r="M64" t="str">
            <v>93858 btu</v>
          </cell>
        </row>
        <row r="64">
          <cell r="P64" t="str">
            <v>CU - 350 QC</v>
          </cell>
        </row>
        <row r="64">
          <cell r="S64">
            <v>26223.6474116793</v>
          </cell>
        </row>
        <row r="66">
          <cell r="A66" t="str">
            <v>REC054</v>
          </cell>
          <cell r="B66" t="str">
            <v>6F-40.2</v>
          </cell>
        </row>
        <row r="66">
          <cell r="J66">
            <v>9790.16681299386</v>
          </cell>
        </row>
        <row r="66">
          <cell r="M66" t="str">
            <v>113482btu</v>
          </cell>
        </row>
        <row r="66">
          <cell r="P66" t="str">
            <v>CU - 400 QC</v>
          </cell>
        </row>
        <row r="66">
          <cell r="S66">
            <v>29111.7885616903</v>
          </cell>
        </row>
        <row r="67">
          <cell r="A67" t="str">
            <v>REC055</v>
          </cell>
          <cell r="B67" t="str">
            <v>S4T-5.2</v>
          </cell>
        </row>
        <row r="67">
          <cell r="J67" t="str">
            <v>~</v>
          </cell>
        </row>
        <row r="67">
          <cell r="M67" t="str">
            <v>26200 btu</v>
          </cell>
        </row>
        <row r="67">
          <cell r="P67" t="str">
            <v>CU - 90 QC</v>
          </cell>
        </row>
        <row r="67">
          <cell r="S67">
            <v>9443.86272965818</v>
          </cell>
        </row>
        <row r="68">
          <cell r="A68" t="str">
            <v>REC056</v>
          </cell>
          <cell r="B68" t="str">
            <v>S4N-8.2</v>
          </cell>
        </row>
        <row r="68">
          <cell r="J68" t="str">
            <v>~</v>
          </cell>
        </row>
        <row r="68">
          <cell r="M68" t="str">
            <v>37500 btu</v>
          </cell>
        </row>
        <row r="68">
          <cell r="P68" t="str">
            <v>CU - 125 QC</v>
          </cell>
        </row>
        <row r="68">
          <cell r="S68">
            <v>11829.9210242179</v>
          </cell>
        </row>
        <row r="69">
          <cell r="A69" t="str">
            <v>REC057</v>
          </cell>
          <cell r="B69" t="str">
            <v>S4G-12.2</v>
          </cell>
        </row>
        <row r="69">
          <cell r="J69" t="str">
            <v>~</v>
          </cell>
        </row>
        <row r="69">
          <cell r="M69" t="str">
            <v>56550 btu</v>
          </cell>
        </row>
        <row r="69">
          <cell r="P69" t="str">
            <v>CU - 160 QC</v>
          </cell>
        </row>
        <row r="69">
          <cell r="S69">
            <v>15503.1550602954</v>
          </cell>
        </row>
        <row r="70">
          <cell r="A70" t="str">
            <v>REC058</v>
          </cell>
          <cell r="B70" t="str">
            <v>S6J-16.2</v>
          </cell>
        </row>
        <row r="70">
          <cell r="J70" t="str">
            <v>~</v>
          </cell>
        </row>
        <row r="70">
          <cell r="M70" t="str">
            <v>84000 btu</v>
          </cell>
        </row>
        <row r="70">
          <cell r="P70" t="str">
            <v>CU - 200 QC</v>
          </cell>
        </row>
        <row r="70">
          <cell r="S70">
            <v>19964.4398291885</v>
          </cell>
        </row>
        <row r="71">
          <cell r="A71" t="str">
            <v>REC059</v>
          </cell>
          <cell r="B71" t="str">
            <v>S6H-20.2</v>
          </cell>
        </row>
        <row r="71">
          <cell r="J71">
            <v>8553.61203034601</v>
          </cell>
        </row>
        <row r="71">
          <cell r="M71" t="str">
            <v>94000 btu</v>
          </cell>
        </row>
        <row r="71">
          <cell r="P71" t="str">
            <v>CU - 250 QC</v>
          </cell>
        </row>
        <row r="71">
          <cell r="S71">
            <v>23759.4398920583</v>
          </cell>
        </row>
        <row r="72">
          <cell r="A72" t="str">
            <v>REC060</v>
          </cell>
          <cell r="B72" t="str">
            <v>S6G-25.2</v>
          </cell>
        </row>
        <row r="72">
          <cell r="J72">
            <v>9266.41303287484</v>
          </cell>
        </row>
        <row r="72">
          <cell r="M72" t="str">
            <v>111780 btu</v>
          </cell>
        </row>
        <row r="72">
          <cell r="P72" t="str">
            <v>CU - 300 QC</v>
          </cell>
        </row>
        <row r="72">
          <cell r="S72">
            <v>25481.0722133064</v>
          </cell>
        </row>
        <row r="73">
          <cell r="A73" t="str">
            <v>REC061</v>
          </cell>
          <cell r="B73" t="str">
            <v>S6F-30.2</v>
          </cell>
        </row>
        <row r="73">
          <cell r="J73">
            <v>12314.6752364703</v>
          </cell>
        </row>
        <row r="73">
          <cell r="M73" t="str">
            <v>133800btu</v>
          </cell>
        </row>
        <row r="73">
          <cell r="P73" t="str">
            <v>CU - 350 QC</v>
          </cell>
        </row>
        <row r="73">
          <cell r="S73">
            <v>28514.1114596907</v>
          </cell>
        </row>
        <row r="74">
          <cell r="A74" t="str">
            <v>REC062</v>
          </cell>
          <cell r="B74" t="str">
            <v>HSKC6461-60</v>
          </cell>
        </row>
        <row r="74">
          <cell r="J74">
            <v>9064.96927129061</v>
          </cell>
        </row>
        <row r="74">
          <cell r="M74" t="str">
            <v>174750 btu -20c</v>
          </cell>
        </row>
        <row r="74">
          <cell r="P74" t="str">
            <v>HTC 75</v>
          </cell>
        </row>
        <row r="74">
          <cell r="S74">
            <v>32440.0281670406</v>
          </cell>
        </row>
        <row r="75">
          <cell r="A75" t="str">
            <v>REC063</v>
          </cell>
          <cell r="B75" t="str">
            <v>HSKC7461-80</v>
          </cell>
        </row>
        <row r="75">
          <cell r="J75">
            <v>9669.30055604331</v>
          </cell>
        </row>
        <row r="75">
          <cell r="M75" t="str">
            <v>239250 btu -20c</v>
          </cell>
        </row>
        <row r="75">
          <cell r="P75" t="str">
            <v>HTC 75</v>
          </cell>
        </row>
        <row r="75">
          <cell r="S75">
            <v>35495.3761329965</v>
          </cell>
        </row>
        <row r="76">
          <cell r="A76" t="str">
            <v>REC064</v>
          </cell>
          <cell r="B76" t="str">
            <v>C-SB303</v>
          </cell>
        </row>
        <row r="76">
          <cell r="J76" t="str">
            <v>~</v>
          </cell>
        </row>
        <row r="77">
          <cell r="A77" t="str">
            <v>REC065</v>
          </cell>
          <cell r="B77" t="str">
            <v>C-SB453</v>
          </cell>
        </row>
        <row r="77">
          <cell r="J77" t="str">
            <v>~</v>
          </cell>
        </row>
        <row r="77">
          <cell r="P77" t="str">
            <v>CU - 72 QC</v>
          </cell>
        </row>
        <row r="78">
          <cell r="A78" t="str">
            <v>REC066</v>
          </cell>
          <cell r="B78" t="str">
            <v>300CB</v>
          </cell>
        </row>
        <row r="78">
          <cell r="J78" t="str">
            <v>~</v>
          </cell>
        </row>
        <row r="78">
          <cell r="P78" t="str">
            <v>CU - 40  QC</v>
          </cell>
        </row>
        <row r="79">
          <cell r="A79" t="str">
            <v>REC067</v>
          </cell>
          <cell r="B79" t="str">
            <v>400CB</v>
          </cell>
        </row>
        <row r="79">
          <cell r="J79" t="str">
            <v>~</v>
          </cell>
        </row>
        <row r="79">
          <cell r="P79" t="str">
            <v>CU - 50  QC</v>
          </cell>
        </row>
        <row r="80">
          <cell r="A80" t="str">
            <v>REC068</v>
          </cell>
          <cell r="B80" t="str">
            <v>JT160</v>
          </cell>
        </row>
        <row r="80">
          <cell r="J80" t="str">
            <v>~</v>
          </cell>
        </row>
        <row r="80">
          <cell r="P80" t="str">
            <v>CU - 64 QC</v>
          </cell>
        </row>
        <row r="81">
          <cell r="A81" t="str">
            <v>REC069</v>
          </cell>
          <cell r="B81" t="str">
            <v>CRHH-083</v>
          </cell>
        </row>
        <row r="81">
          <cell r="J81">
            <v>1416.66666666667</v>
          </cell>
        </row>
        <row r="81">
          <cell r="P81" t="str">
            <v>CU - 100 QC</v>
          </cell>
        </row>
        <row r="82">
          <cell r="A82" t="str">
            <v>REC070</v>
          </cell>
          <cell r="B82" t="str">
            <v>CRFQ-0250 </v>
          </cell>
        </row>
        <row r="82">
          <cell r="J82">
            <v>428.571428571429</v>
          </cell>
        </row>
        <row r="82">
          <cell r="P82" t="str">
            <v>CU - 36  QC</v>
          </cell>
        </row>
        <row r="83">
          <cell r="A83" t="str">
            <v>REC071</v>
          </cell>
          <cell r="B83" t="str">
            <v>CRHD-0275 </v>
          </cell>
        </row>
        <row r="83">
          <cell r="J83">
            <v>428.571428571429</v>
          </cell>
        </row>
        <row r="83">
          <cell r="P83" t="str">
            <v>CU - 40  QC</v>
          </cell>
        </row>
        <row r="84">
          <cell r="A84" t="str">
            <v>REC072</v>
          </cell>
          <cell r="B84" t="str">
            <v>JT95</v>
          </cell>
        </row>
        <row r="84">
          <cell r="J84" t="str">
            <v>~</v>
          </cell>
        </row>
        <row r="85">
          <cell r="A85" t="str">
            <v>REC073</v>
          </cell>
          <cell r="B85" t="str">
            <v>JT160</v>
          </cell>
        </row>
        <row r="85">
          <cell r="J85" t="str">
            <v>~</v>
          </cell>
        </row>
        <row r="85">
          <cell r="P85" t="str">
            <v>CU - 72 QC</v>
          </cell>
        </row>
        <row r="86">
          <cell r="A86" t="str">
            <v>REC074</v>
          </cell>
          <cell r="B86" t="str">
            <v>QR-90</v>
          </cell>
        </row>
        <row r="86">
          <cell r="J86" t="str">
            <v>~</v>
          </cell>
        </row>
        <row r="86">
          <cell r="P86" t="str">
            <v>CU - 100 QC</v>
          </cell>
        </row>
        <row r="87">
          <cell r="A87" t="str">
            <v>REC075</v>
          </cell>
          <cell r="B87" t="str">
            <v>QR-070</v>
          </cell>
        </row>
        <row r="87">
          <cell r="J87">
            <v>1071.42857142857</v>
          </cell>
        </row>
        <row r="87">
          <cell r="P87" t="str">
            <v>CU - 125 QC</v>
          </cell>
        </row>
        <row r="88">
          <cell r="A88" t="str">
            <v>REC076</v>
          </cell>
          <cell r="B88" t="str">
            <v>QR-11</v>
          </cell>
        </row>
        <row r="88">
          <cell r="J88">
            <v>1214.28571428571</v>
          </cell>
        </row>
        <row r="89">
          <cell r="A89" t="str">
            <v>REC077</v>
          </cell>
          <cell r="B89" t="str">
            <v>QR-125</v>
          </cell>
        </row>
        <row r="89">
          <cell r="J89" t="str">
            <v>~</v>
          </cell>
        </row>
        <row r="89">
          <cell r="P89" t="str">
            <v>CU - 125 QC</v>
          </cell>
        </row>
        <row r="90">
          <cell r="A90" t="str">
            <v>REC078</v>
          </cell>
          <cell r="B90" t="str">
            <v>QR-15</v>
          </cell>
        </row>
        <row r="90">
          <cell r="J90">
            <v>1642.85714285714</v>
          </cell>
        </row>
        <row r="90">
          <cell r="P90" t="str">
            <v>CU - 144 QC</v>
          </cell>
        </row>
        <row r="91">
          <cell r="A91" t="str">
            <v>REC079</v>
          </cell>
          <cell r="B91" t="str">
            <v>ZR34K/380V</v>
          </cell>
        </row>
        <row r="91">
          <cell r="J91" t="str">
            <v>~</v>
          </cell>
        </row>
        <row r="91">
          <cell r="P91" t="str">
            <v>CU - 40  QC</v>
          </cell>
        </row>
        <row r="92">
          <cell r="A92" t="str">
            <v>REC080</v>
          </cell>
          <cell r="B92" t="str">
            <v>ZR61</v>
          </cell>
        </row>
        <row r="92">
          <cell r="J92" t="str">
            <v>~</v>
          </cell>
        </row>
        <row r="93">
          <cell r="A93" t="str">
            <v>REC081</v>
          </cell>
          <cell r="B93" t="str">
            <v>ZR68K</v>
          </cell>
        </row>
        <row r="93">
          <cell r="J93" t="str">
            <v>~</v>
          </cell>
        </row>
        <row r="94">
          <cell r="A94" t="str">
            <v>REC082</v>
          </cell>
          <cell r="B94" t="str">
            <v>ZR72K</v>
          </cell>
        </row>
        <row r="94">
          <cell r="J94" t="str">
            <v>~</v>
          </cell>
        </row>
        <row r="94">
          <cell r="P94" t="str">
            <v>CU - 90 QC</v>
          </cell>
        </row>
        <row r="95">
          <cell r="A95" t="str">
            <v>REC083</v>
          </cell>
          <cell r="B95" t="str">
            <v>ZR94K</v>
          </cell>
        </row>
        <row r="95">
          <cell r="J95">
            <v>1333.33333333333</v>
          </cell>
        </row>
        <row r="95">
          <cell r="P95" t="str">
            <v>CU - 125 QC</v>
          </cell>
        </row>
        <row r="96">
          <cell r="A96" t="str">
            <v>REC084</v>
          </cell>
          <cell r="B96" t="str">
            <v>ZB66KQE</v>
          </cell>
        </row>
        <row r="96">
          <cell r="J96">
            <v>2500</v>
          </cell>
        </row>
        <row r="96">
          <cell r="P96" t="str">
            <v>CU - 125 QC</v>
          </cell>
        </row>
        <row r="97">
          <cell r="A97" t="str">
            <v>REC085</v>
          </cell>
          <cell r="B97" t="str">
            <v>ZR125K</v>
          </cell>
        </row>
        <row r="97">
          <cell r="J97">
            <v>1583.33333333333</v>
          </cell>
        </row>
        <row r="97">
          <cell r="P97" t="str">
            <v>CU - 125 QC</v>
          </cell>
        </row>
        <row r="98">
          <cell r="A98" t="str">
            <v>REC086</v>
          </cell>
          <cell r="B98" t="str">
            <v>ZR144K</v>
          </cell>
        </row>
        <row r="98">
          <cell r="J98" t="str">
            <v>~</v>
          </cell>
        </row>
        <row r="98">
          <cell r="P98" t="str">
            <v>CU - 144 QC</v>
          </cell>
        </row>
        <row r="99">
          <cell r="A99" t="str">
            <v>REC087</v>
          </cell>
          <cell r="B99" t="str">
            <v>ZR160K</v>
          </cell>
        </row>
        <row r="99">
          <cell r="J99" t="str">
            <v>~</v>
          </cell>
        </row>
        <row r="100">
          <cell r="A100" t="str">
            <v>REC088</v>
          </cell>
          <cell r="B100" t="str">
            <v>MTZ22 RECOND</v>
          </cell>
        </row>
        <row r="100">
          <cell r="J100" t="str">
            <v>~</v>
          </cell>
        </row>
        <row r="101">
          <cell r="A101" t="str">
            <v>REC089</v>
          </cell>
          <cell r="B101" t="str">
            <v>MTZ28 RECOND</v>
          </cell>
        </row>
        <row r="101">
          <cell r="J101" t="str">
            <v>~</v>
          </cell>
        </row>
        <row r="101">
          <cell r="P101" t="str">
            <v>CU - 32  QC</v>
          </cell>
        </row>
        <row r="102">
          <cell r="A102" t="str">
            <v>REC090</v>
          </cell>
          <cell r="B102" t="str">
            <v>MTZ50 RECOND</v>
          </cell>
        </row>
        <row r="102">
          <cell r="J102" t="str">
            <v>~</v>
          </cell>
        </row>
        <row r="102">
          <cell r="P102" t="str">
            <v>CU - 50  QC</v>
          </cell>
        </row>
        <row r="103">
          <cell r="A103" t="str">
            <v>REC091</v>
          </cell>
          <cell r="B103" t="str">
            <v>MT64 RECOND</v>
          </cell>
        </row>
        <row r="103">
          <cell r="J103" t="str">
            <v>~</v>
          </cell>
        </row>
        <row r="103">
          <cell r="P103" t="str">
            <v>CU - 64 QC</v>
          </cell>
        </row>
        <row r="104">
          <cell r="A104" t="str">
            <v>REC092</v>
          </cell>
          <cell r="B104" t="str">
            <v>MTZ64 RECOND</v>
          </cell>
        </row>
        <row r="104">
          <cell r="J104" t="str">
            <v>~</v>
          </cell>
        </row>
        <row r="104">
          <cell r="P104" t="str">
            <v>CU - 64 QC</v>
          </cell>
        </row>
        <row r="105">
          <cell r="A105" t="str">
            <v>REC093</v>
          </cell>
          <cell r="B105" t="str">
            <v>MT72 RECOND</v>
          </cell>
        </row>
        <row r="105">
          <cell r="J105" t="str">
            <v>~</v>
          </cell>
        </row>
        <row r="106">
          <cell r="A106" t="str">
            <v>REC094</v>
          </cell>
          <cell r="B106" t="str">
            <v>MT81 RECOND</v>
          </cell>
        </row>
        <row r="106">
          <cell r="J106" t="str">
            <v>~</v>
          </cell>
        </row>
        <row r="107">
          <cell r="A107" t="str">
            <v>REC095</v>
          </cell>
          <cell r="B107" t="str">
            <v>MT100 RECOND</v>
          </cell>
        </row>
        <row r="107">
          <cell r="J107" t="str">
            <v>~</v>
          </cell>
        </row>
        <row r="107">
          <cell r="P107" t="str">
            <v>CU - 100 QC</v>
          </cell>
        </row>
        <row r="108">
          <cell r="A108" t="str">
            <v>REC096</v>
          </cell>
          <cell r="B108" t="str">
            <v>MTZ100 RECOND</v>
          </cell>
        </row>
        <row r="108">
          <cell r="J108" t="str">
            <v>~</v>
          </cell>
        </row>
        <row r="108">
          <cell r="P108" t="str">
            <v>CU - 100 QC</v>
          </cell>
        </row>
        <row r="109">
          <cell r="A109" t="str">
            <v>REC097</v>
          </cell>
          <cell r="B109" t="str">
            <v>MTZ125 RECOND</v>
          </cell>
        </row>
        <row r="109">
          <cell r="J109" t="str">
            <v>~</v>
          </cell>
        </row>
        <row r="109">
          <cell r="P109" t="str">
            <v>CU - 125 QC</v>
          </cell>
        </row>
        <row r="110">
          <cell r="A110" t="str">
            <v>REC098</v>
          </cell>
          <cell r="B110" t="str">
            <v>MT160 RECOND</v>
          </cell>
        </row>
        <row r="110">
          <cell r="J110">
            <v>2833.33333333333</v>
          </cell>
        </row>
        <row r="110">
          <cell r="P110" t="str">
            <v>CU - 160 QC</v>
          </cell>
        </row>
        <row r="111">
          <cell r="A111" t="str">
            <v>REC099</v>
          </cell>
          <cell r="B111" t="str">
            <v>AW5532/ 1ph (NEW)</v>
          </cell>
        </row>
        <row r="111">
          <cell r="J111" t="str">
            <v>~</v>
          </cell>
        </row>
        <row r="111">
          <cell r="P111" t="str">
            <v>CU - 36  QC</v>
          </cell>
        </row>
        <row r="112">
          <cell r="A112" t="str">
            <v>REC100</v>
          </cell>
          <cell r="B112" t="str">
            <v>AV5538/1PH (NEW)</v>
          </cell>
        </row>
        <row r="112">
          <cell r="J112" t="str">
            <v>~</v>
          </cell>
        </row>
        <row r="112">
          <cell r="P112" t="str">
            <v>CU - 50  QC</v>
          </cell>
        </row>
        <row r="113">
          <cell r="A113" t="str">
            <v>REC101</v>
          </cell>
          <cell r="B113" t="str">
            <v>AV5542</v>
          </cell>
        </row>
        <row r="113">
          <cell r="J113" t="str">
            <v>~</v>
          </cell>
        </row>
        <row r="114">
          <cell r="A114" t="str">
            <v>REC102</v>
          </cell>
          <cell r="B114" t="str">
            <v>AV5555 </v>
          </cell>
        </row>
        <row r="114">
          <cell r="J114" t="str">
            <v>~</v>
          </cell>
        </row>
        <row r="114">
          <cell r="P114" t="str">
            <v>CU - 72 QC</v>
          </cell>
        </row>
        <row r="115">
          <cell r="A115" t="str">
            <v>REC103</v>
          </cell>
          <cell r="B115" t="str">
            <v>AV5568</v>
          </cell>
        </row>
        <row r="115">
          <cell r="J115" t="str">
            <v>~</v>
          </cell>
        </row>
        <row r="115">
          <cell r="P115" t="str">
            <v>CU - 90 QC</v>
          </cell>
        </row>
        <row r="116">
          <cell r="A116" t="str">
            <v>REC104</v>
          </cell>
          <cell r="B116" t="str">
            <v>AG5573</v>
          </cell>
        </row>
        <row r="116">
          <cell r="J116" t="str">
            <v>~</v>
          </cell>
        </row>
        <row r="116">
          <cell r="P116" t="str">
            <v>CU - 90 QC</v>
          </cell>
        </row>
        <row r="117">
          <cell r="A117" t="str">
            <v>REC105</v>
          </cell>
          <cell r="B117" t="str">
            <v>FH4522z</v>
          </cell>
        </row>
        <row r="117">
          <cell r="J117" t="str">
            <v>~</v>
          </cell>
        </row>
        <row r="118">
          <cell r="A118" t="str">
            <v>REC106</v>
          </cell>
          <cell r="B118" t="str">
            <v>TFH4531</v>
          </cell>
        </row>
        <row r="118">
          <cell r="J118" t="str">
            <v>~</v>
          </cell>
        </row>
        <row r="118">
          <cell r="P118" t="str">
            <v>CU - 36  QC</v>
          </cell>
        </row>
        <row r="119">
          <cell r="A119" t="str">
            <v>REC107</v>
          </cell>
          <cell r="B119" t="str">
            <v>25Q/220V</v>
          </cell>
        </row>
        <row r="119">
          <cell r="J119" t="str">
            <v>~</v>
          </cell>
        </row>
        <row r="119">
          <cell r="P119" t="str">
            <v>CU - 36  QC</v>
          </cell>
        </row>
        <row r="120">
          <cell r="A120" t="str">
            <v>REC108</v>
          </cell>
          <cell r="B120" t="str">
            <v>28Q/220V</v>
          </cell>
        </row>
        <row r="120">
          <cell r="J120" t="str">
            <v>~</v>
          </cell>
        </row>
        <row r="120">
          <cell r="P120" t="str">
            <v>CU - 36  QC</v>
          </cell>
        </row>
        <row r="121">
          <cell r="A121" t="str">
            <v>REC109</v>
          </cell>
          <cell r="B121" t="str">
            <v>H23A46Q NEW</v>
          </cell>
        </row>
        <row r="121">
          <cell r="J121" t="str">
            <v>~</v>
          </cell>
        </row>
        <row r="122">
          <cell r="A122" t="str">
            <v>REC110</v>
          </cell>
          <cell r="B122" t="str">
            <v>H23A623D NEW</v>
          </cell>
        </row>
        <row r="122">
          <cell r="J122" t="str">
            <v>~</v>
          </cell>
        </row>
        <row r="122">
          <cell r="P122" t="str">
            <v>CU - 72 QC</v>
          </cell>
        </row>
        <row r="123">
          <cell r="A123" t="str">
            <v>REC111</v>
          </cell>
          <cell r="B123" t="str">
            <v>H2BG124</v>
          </cell>
        </row>
        <row r="123">
          <cell r="J123" t="str">
            <v>~</v>
          </cell>
        </row>
        <row r="123">
          <cell r="P123" t="str">
            <v>CU - 125 QC</v>
          </cell>
        </row>
        <row r="124">
          <cell r="A124" t="str">
            <v>REC112</v>
          </cell>
          <cell r="B124" t="str">
            <v>H25G144</v>
          </cell>
        </row>
        <row r="124">
          <cell r="J124">
            <v>1916.66666666667</v>
          </cell>
        </row>
        <row r="125">
          <cell r="A125" t="str">
            <v>REC113</v>
          </cell>
          <cell r="B125" t="str">
            <v>294Q</v>
          </cell>
        </row>
        <row r="125">
          <cell r="J125" t="str">
            <v>~</v>
          </cell>
        </row>
        <row r="125">
          <cell r="P125" t="str">
            <v>CU - 250 QC</v>
          </cell>
        </row>
        <row r="126">
          <cell r="A126" t="str">
            <v>REC114</v>
          </cell>
          <cell r="B126" t="str">
            <v>JH527YAB</v>
          </cell>
        </row>
        <row r="126">
          <cell r="J126" t="str">
            <v>~</v>
          </cell>
        </row>
        <row r="127">
          <cell r="A127" t="str">
            <v>REC115</v>
          </cell>
          <cell r="B127" t="str">
            <v>10hp water cooled condenser</v>
          </cell>
        </row>
        <row r="127">
          <cell r="J127" t="str">
            <v>~</v>
          </cell>
        </row>
        <row r="128">
          <cell r="A128" t="str">
            <v>REC116</v>
          </cell>
          <cell r="B128" t="str">
            <v>SM148</v>
          </cell>
        </row>
        <row r="128">
          <cell r="J128" t="str">
            <v>~</v>
          </cell>
        </row>
        <row r="129">
          <cell r="A129" t="str">
            <v>REC117</v>
          </cell>
          <cell r="B129" t="str">
            <v>SM185 </v>
          </cell>
        </row>
        <row r="129">
          <cell r="J129" t="str">
            <v>~</v>
          </cell>
        </row>
        <row r="130">
          <cell r="A130" t="str">
            <v>REC118</v>
          </cell>
          <cell r="B130" t="str">
            <v>SM160 </v>
          </cell>
        </row>
        <row r="130">
          <cell r="J130" t="str">
            <v>~</v>
          </cell>
        </row>
      </sheetData>
      <sheetData sheetId="16">
        <row r="5">
          <cell r="A5" t="str">
            <v>DATE :28.7.26</v>
          </cell>
        </row>
        <row r="8">
          <cell r="A8" t="str">
            <v>ITEM CODE</v>
          </cell>
          <cell r="B8" t="str">
            <v>GENUINE SPARE PARTS</v>
          </cell>
        </row>
        <row r="8">
          <cell r="J8" t="str">
            <v>(RM) </v>
          </cell>
        </row>
        <row r="9">
          <cell r="A9" t="str">
            <v>DAN001</v>
          </cell>
          <cell r="B9" t="str">
            <v>TX2  Danfoss exp-valve (R22) </v>
          </cell>
        </row>
        <row r="9">
          <cell r="J9">
            <v>126.806296296296</v>
          </cell>
        </row>
        <row r="10">
          <cell r="A10" t="str">
            <v>DAN002</v>
          </cell>
          <cell r="B10" t="str">
            <v>TEX2 Danfoss exp-valve (R22)</v>
          </cell>
        </row>
        <row r="10">
          <cell r="J10">
            <v>141.031851851852</v>
          </cell>
        </row>
        <row r="11">
          <cell r="A11" t="str">
            <v>DAN003</v>
          </cell>
          <cell r="B11" t="str">
            <v>TS2 Danfoss exp-valve (R404,R507) </v>
          </cell>
        </row>
        <row r="11">
          <cell r="J11">
            <v>156.022222222222</v>
          </cell>
        </row>
        <row r="12">
          <cell r="A12" t="str">
            <v>DAN004</v>
          </cell>
          <cell r="B12" t="str">
            <v>TES2 Danfoss exp-valve (R404,R507)</v>
          </cell>
        </row>
        <row r="12">
          <cell r="J12">
            <v>174.683703703704</v>
          </cell>
        </row>
        <row r="13">
          <cell r="A13" t="str">
            <v>DAN005</v>
          </cell>
          <cell r="B13" t="str">
            <v>TES2 Danfoss exp-valve (R404,R507)-60c 068z3411</v>
          </cell>
        </row>
        <row r="13">
          <cell r="J13">
            <v>208.412037037037</v>
          </cell>
        </row>
        <row r="14">
          <cell r="A14" t="str">
            <v>DAN005.1</v>
          </cell>
          <cell r="B14" t="str">
            <v>TEB2 Danfoss exp-valve (R23)-90C~-70C 068Z3518</v>
          </cell>
        </row>
        <row r="14">
          <cell r="J14">
            <v>555.332037037037</v>
          </cell>
        </row>
        <row r="15">
          <cell r="B15" t="str">
            <v>TN2 Danfoss exp-valve (R134A) </v>
          </cell>
        </row>
        <row r="15">
          <cell r="J15" t="str">
            <v>~</v>
          </cell>
        </row>
        <row r="16">
          <cell r="A16" t="str">
            <v>DAN006</v>
          </cell>
          <cell r="B16" t="str">
            <v>ORIFICE NO 0</v>
          </cell>
        </row>
        <row r="16">
          <cell r="J16">
            <v>37.5454545454545</v>
          </cell>
        </row>
        <row r="17">
          <cell r="A17" t="str">
            <v>DAN007</v>
          </cell>
          <cell r="B17" t="str">
            <v>ORIFICE NO 1</v>
          </cell>
        </row>
        <row r="17">
          <cell r="J17">
            <v>37.5454545454545</v>
          </cell>
        </row>
        <row r="18">
          <cell r="A18" t="str">
            <v>DAN008</v>
          </cell>
          <cell r="B18" t="str">
            <v>ORIFICE NO 2</v>
          </cell>
        </row>
        <row r="18">
          <cell r="J18">
            <v>37.5454545454545</v>
          </cell>
        </row>
        <row r="19">
          <cell r="A19" t="str">
            <v>DAN009</v>
          </cell>
          <cell r="B19" t="str">
            <v>ORIFICE NO 3</v>
          </cell>
        </row>
        <row r="19">
          <cell r="J19">
            <v>37.5454545454545</v>
          </cell>
        </row>
        <row r="20">
          <cell r="A20" t="str">
            <v>DAN010</v>
          </cell>
          <cell r="B20" t="str">
            <v>ORIFICE NO 4</v>
          </cell>
        </row>
        <row r="20">
          <cell r="J20">
            <v>37.5454545454545</v>
          </cell>
        </row>
        <row r="21">
          <cell r="A21" t="str">
            <v>DAN011</v>
          </cell>
          <cell r="B21" t="str">
            <v>ORIFICE NO 5</v>
          </cell>
        </row>
        <row r="21">
          <cell r="J21">
            <v>37.5454545454545</v>
          </cell>
        </row>
        <row r="22">
          <cell r="A22" t="str">
            <v>DAN012</v>
          </cell>
          <cell r="B22" t="str">
            <v>ORIFICE NO 6</v>
          </cell>
        </row>
        <row r="22">
          <cell r="J22">
            <v>37.5454545454545</v>
          </cell>
        </row>
        <row r="23">
          <cell r="A23" t="str">
            <v>DAN012.1</v>
          </cell>
          <cell r="B23" t="str">
            <v>TGES5 R507 5/8 X 7/8 EXP VALVE</v>
          </cell>
        </row>
        <row r="23">
          <cell r="J23">
            <v>304.166851851852</v>
          </cell>
        </row>
        <row r="24">
          <cell r="A24" t="str">
            <v>DAN012.2</v>
          </cell>
          <cell r="B24" t="str">
            <v>TGES7.5 R507 5/8 X 7/8 EXP VALVE</v>
          </cell>
        </row>
        <row r="24">
          <cell r="J24">
            <v>395.562222222222</v>
          </cell>
        </row>
        <row r="25">
          <cell r="A25" t="str">
            <v>DAN012.3</v>
          </cell>
          <cell r="B25" t="str">
            <v>TGES9 R507 5/8 X 7/8 EXP VALVE</v>
          </cell>
        </row>
        <row r="25">
          <cell r="J25">
            <v>395.562222222222</v>
          </cell>
        </row>
        <row r="26">
          <cell r="A26" t="str">
            <v>DAN012.4</v>
          </cell>
          <cell r="B26" t="str">
            <v>TGES11 R507 5/8 X 1 1/8 EXP VALVE</v>
          </cell>
        </row>
        <row r="26">
          <cell r="J26">
            <v>395.562222222222</v>
          </cell>
        </row>
        <row r="27">
          <cell r="A27" t="str">
            <v>DAN012.5</v>
          </cell>
          <cell r="B27" t="str">
            <v>TGES13 R507 7/8 X 1 1/8 EXP VALVE</v>
          </cell>
        </row>
        <row r="27">
          <cell r="J27">
            <v>472.043703703704</v>
          </cell>
        </row>
        <row r="28">
          <cell r="A28" t="str">
            <v>DAN012.6</v>
          </cell>
          <cell r="B28" t="str">
            <v>TGES18 R507 7/8 X 1 3/8 EXP VALVE</v>
          </cell>
        </row>
        <row r="28">
          <cell r="J28">
            <v>567.492592592593</v>
          </cell>
        </row>
        <row r="29">
          <cell r="A29" t="str">
            <v>DAN012.7</v>
          </cell>
          <cell r="B29" t="str">
            <v>TGES21 R507 7/8 X 1 3/8 EXP VALVE</v>
          </cell>
        </row>
        <row r="29">
          <cell r="J29">
            <v>567.492592592593</v>
          </cell>
        </row>
        <row r="30">
          <cell r="A30" t="str">
            <v>DAN013</v>
          </cell>
          <cell r="B30" t="str">
            <v>Danfoss DML032Filter Drier 1/4"F</v>
          </cell>
        </row>
        <row r="30">
          <cell r="J30">
            <v>31.0632478632479</v>
          </cell>
        </row>
        <row r="31">
          <cell r="A31" t="str">
            <v>DAN013.1</v>
          </cell>
          <cell r="B31" t="str">
            <v>Danfoss DML032SFilter Drier 1/4"(solder)</v>
          </cell>
        </row>
        <row r="31">
          <cell r="J31">
            <v>31.0632478632479</v>
          </cell>
        </row>
        <row r="32">
          <cell r="A32" t="str">
            <v>DAN014</v>
          </cell>
          <cell r="B32" t="str">
            <v>Danfoss DML052Filter Drier 1/4"F </v>
          </cell>
        </row>
        <row r="32">
          <cell r="J32">
            <v>28.0339393939394</v>
          </cell>
        </row>
        <row r="33">
          <cell r="A33" t="str">
            <v>DAN015</v>
          </cell>
          <cell r="B33" t="str">
            <v>Danfoss DML083 Filter Drier 3/8"F  </v>
          </cell>
        </row>
        <row r="33">
          <cell r="J33">
            <v>32.3057777777778</v>
          </cell>
        </row>
        <row r="34">
          <cell r="A34" t="str">
            <v>DAN016</v>
          </cell>
          <cell r="B34" t="str">
            <v>Danfoss DML163 Filter Drier  </v>
          </cell>
        </row>
        <row r="34">
          <cell r="J34">
            <v>40.9175925925926</v>
          </cell>
        </row>
        <row r="35">
          <cell r="A35" t="str">
            <v>DAN017</v>
          </cell>
          <cell r="B35" t="str">
            <v>Danfoss DML164 Filter Drier  </v>
          </cell>
        </row>
        <row r="35">
          <cell r="J35">
            <v>40.9175925925926</v>
          </cell>
        </row>
        <row r="36">
          <cell r="A36" t="str">
            <v>DAN018</v>
          </cell>
          <cell r="B36" t="str">
            <v>Danfoss DML165 Filter Drier  </v>
          </cell>
        </row>
        <row r="36">
          <cell r="J36">
            <v>43.365</v>
          </cell>
        </row>
        <row r="37">
          <cell r="A37" t="str">
            <v>DAN019</v>
          </cell>
          <cell r="B37" t="str">
            <v>Danfoss DML304 Filter Drier</v>
          </cell>
        </row>
        <row r="37">
          <cell r="J37">
            <v>89.5598148148148</v>
          </cell>
        </row>
        <row r="38">
          <cell r="A38" t="str">
            <v>DAN020</v>
          </cell>
          <cell r="B38" t="str">
            <v>Danfoss DML305 Filter Drier </v>
          </cell>
        </row>
        <row r="38">
          <cell r="J38">
            <v>89.5598148148148</v>
          </cell>
        </row>
        <row r="39">
          <cell r="A39" t="str">
            <v>DAN021</v>
          </cell>
          <cell r="B39" t="str">
            <v>Danfoss DML306 Filter Drier  </v>
          </cell>
        </row>
        <row r="39">
          <cell r="J39">
            <v>89.5598148148148</v>
          </cell>
        </row>
        <row r="40">
          <cell r="A40" t="str">
            <v>DAN022</v>
          </cell>
          <cell r="B40" t="str">
            <v>Danfoss DML307 Filter Drier  </v>
          </cell>
        </row>
        <row r="40">
          <cell r="J40">
            <v>98.6193939393939</v>
          </cell>
        </row>
        <row r="41">
          <cell r="A41" t="str">
            <v>DAN023</v>
          </cell>
          <cell r="B41" t="str">
            <v>Danfoss BF240A5 Coil 240VAC 50Hz 11W</v>
          </cell>
        </row>
        <row r="41">
          <cell r="J41">
            <v>75.3846153846154</v>
          </cell>
        </row>
        <row r="42">
          <cell r="A42" t="str">
            <v>DAN024</v>
          </cell>
          <cell r="B42" t="str">
            <v>Danfoss EVR2 Sol.valve Body 1/4" </v>
          </cell>
        </row>
        <row r="42">
          <cell r="J42">
            <v>139.230769230769</v>
          </cell>
        </row>
        <row r="43">
          <cell r="A43" t="str">
            <v>DAN025</v>
          </cell>
          <cell r="B43" t="str">
            <v>Danfoss EVR3 Sol.valve Body 3/8"(1HP - 2HP)</v>
          </cell>
        </row>
        <row r="43">
          <cell r="J43">
            <v>138.461538461538</v>
          </cell>
        </row>
        <row r="44">
          <cell r="A44" t="str">
            <v>DAN026</v>
          </cell>
          <cell r="B44" t="str">
            <v>Danfoss EVR6 Sol.Valve Body 3/8"F (3HP - 4HP)</v>
          </cell>
        </row>
        <row r="44">
          <cell r="J44">
            <v>184.615384615385</v>
          </cell>
        </row>
        <row r="45">
          <cell r="A45" t="str">
            <v>DAN027</v>
          </cell>
          <cell r="B45" t="str">
            <v>Danfoss EVR6 Sol.Valve Body 1/2"F (4.5HP - 5HP)</v>
          </cell>
        </row>
        <row r="45">
          <cell r="J45">
            <v>184.615384615385</v>
          </cell>
        </row>
        <row r="46">
          <cell r="A46" t="str">
            <v>DAN028</v>
          </cell>
          <cell r="B46" t="str">
            <v>Danfoss EVR10 Sol Valve Body 1/2"F (6HP -7HP)</v>
          </cell>
        </row>
        <row r="46">
          <cell r="J46">
            <v>230.769230769231</v>
          </cell>
        </row>
        <row r="47">
          <cell r="A47" t="str">
            <v>DAN029</v>
          </cell>
          <cell r="B47" t="str">
            <v>Danfoss EVR10 Sol Valve Body 5/8"F (7.5HP -20HP)</v>
          </cell>
        </row>
        <row r="47">
          <cell r="J47">
            <v>230.769230769231</v>
          </cell>
        </row>
        <row r="48">
          <cell r="A48" t="str">
            <v>DAN030</v>
          </cell>
          <cell r="B48" t="str">
            <v>Danfoss EVRI5 Sol Valve Body 7/8"S (25HP-30hp)</v>
          </cell>
        </row>
        <row r="48">
          <cell r="J48">
            <v>323.076923076923</v>
          </cell>
        </row>
        <row r="49">
          <cell r="A49" t="str">
            <v>DAN031</v>
          </cell>
          <cell r="B49" t="str">
            <v>Danfoss EVR20 Sol Valve Body 7/8"S </v>
          </cell>
        </row>
        <row r="49">
          <cell r="J49">
            <v>598.197894736842</v>
          </cell>
        </row>
        <row r="50">
          <cell r="A50" t="str">
            <v>DAN032</v>
          </cell>
          <cell r="B50" t="str">
            <v>Danfoss EVR20 Sol Valve Body 1 1/8"S </v>
          </cell>
        </row>
        <row r="50">
          <cell r="J50">
            <v>662.112207357859</v>
          </cell>
        </row>
        <row r="51">
          <cell r="A51" t="str">
            <v>DAN032.1</v>
          </cell>
          <cell r="B51" t="str">
            <v>Danfoss EVR25 Sol Valve Body 1 1/8"S</v>
          </cell>
        </row>
        <row r="51">
          <cell r="J51">
            <v>866.333110367893</v>
          </cell>
        </row>
        <row r="52">
          <cell r="A52" t="str">
            <v>DAN032.2</v>
          </cell>
          <cell r="B52" t="str">
            <v>Danfoss EVR25 Sol Valve Body 1 3/8"S</v>
          </cell>
        </row>
        <row r="52">
          <cell r="J52">
            <v>1069.31086956522</v>
          </cell>
        </row>
        <row r="53">
          <cell r="A53" t="str">
            <v>DAN032.3</v>
          </cell>
          <cell r="B53" t="str">
            <v>Danfoss EVR32 Sol Valve Body 1 3/8"S</v>
          </cell>
        </row>
        <row r="53">
          <cell r="J53">
            <v>1508.94637681159</v>
          </cell>
        </row>
        <row r="54">
          <cell r="A54" t="str">
            <v>DAN032.4</v>
          </cell>
          <cell r="B54" t="str">
            <v>Danfoss EVR40 Sol Valve Body 1 5/8"S 032L1109</v>
          </cell>
        </row>
        <row r="54">
          <cell r="J54">
            <v>1729.28786231884</v>
          </cell>
        </row>
        <row r="55">
          <cell r="A55" t="str">
            <v>DAN033</v>
          </cell>
          <cell r="B55" t="str">
            <v>Danfoss Hand Valve 3/8"F</v>
          </cell>
        </row>
        <row r="55">
          <cell r="J55">
            <v>108.333333333333</v>
          </cell>
        </row>
        <row r="56">
          <cell r="A56" t="str">
            <v>DAN034</v>
          </cell>
          <cell r="B56" t="str">
            <v>Danfoss Hand Valve 1/2"F</v>
          </cell>
        </row>
        <row r="56">
          <cell r="J56" t="str">
            <v>~</v>
          </cell>
        </row>
        <row r="57">
          <cell r="A57" t="str">
            <v>DAN035</v>
          </cell>
          <cell r="B57" t="str">
            <v>Danfoss Hand Valve 5/8"F</v>
          </cell>
        </row>
        <row r="57">
          <cell r="J57" t="str">
            <v>~</v>
          </cell>
        </row>
        <row r="58">
          <cell r="A58" t="str">
            <v>DAN036</v>
          </cell>
          <cell r="B58" t="str">
            <v>TES5 Danfoss Element valve 067B3342 (R507)</v>
          </cell>
        </row>
        <row r="58">
          <cell r="J58">
            <v>276.923076923077</v>
          </cell>
        </row>
        <row r="59">
          <cell r="A59" t="str">
            <v>DAN036.1</v>
          </cell>
          <cell r="B59" t="str">
            <v>TEX5 Danfoss Element valve 067B3250 (R22)</v>
          </cell>
        </row>
        <row r="59">
          <cell r="J59">
            <v>276.923076923077</v>
          </cell>
        </row>
        <row r="60">
          <cell r="A60" t="str">
            <v>DAN036.2</v>
          </cell>
          <cell r="B60" t="str">
            <v>TE5 Valve body 067B4013</v>
          </cell>
        </row>
        <row r="60">
          <cell r="J60">
            <v>66.4624074074074</v>
          </cell>
        </row>
        <row r="61">
          <cell r="A61" t="str">
            <v>DAN036.3</v>
          </cell>
          <cell r="B61" t="str">
            <v>TES5 Danfoss Element valve 067B3358 Flare -40c~ -15c(R507)cw mop</v>
          </cell>
        </row>
        <row r="61">
          <cell r="J61">
            <v>347.873076923077</v>
          </cell>
        </row>
        <row r="62">
          <cell r="A62" t="str">
            <v>DAN036.4</v>
          </cell>
          <cell r="B62" t="str">
            <v>TES5 Danfoss Element valve 067B3343 Flare -60c~ -15c(R507)</v>
          </cell>
        </row>
        <row r="62">
          <cell r="J62">
            <v>493.43838223632</v>
          </cell>
        </row>
        <row r="63">
          <cell r="A63" t="str">
            <v>DAN037</v>
          </cell>
          <cell r="B63" t="str">
            <v>TE5 ORIFICE NO 1 (R22-5.46TON , R507-4.26TON)</v>
          </cell>
        </row>
        <row r="63">
          <cell r="J63">
            <v>138.628853046595</v>
          </cell>
        </row>
        <row r="64">
          <cell r="A64" t="str">
            <v>DAN038</v>
          </cell>
          <cell r="B64" t="str">
            <v>TE5 ORIFICE NO 2 (R22-7.51TON , R507-5.86TON)</v>
          </cell>
        </row>
        <row r="64">
          <cell r="J64">
            <v>138.628853046595</v>
          </cell>
        </row>
        <row r="65">
          <cell r="A65" t="str">
            <v>DAN039</v>
          </cell>
          <cell r="B65" t="str">
            <v>TE5 ORIFICE NO 3 (R22-9.66TON , R507-7.51TON)</v>
          </cell>
        </row>
        <row r="65">
          <cell r="J65">
            <v>138.628853046595</v>
          </cell>
        </row>
        <row r="66">
          <cell r="A66" t="str">
            <v>DAN040</v>
          </cell>
          <cell r="B66" t="str">
            <v>TE5 ORIFICE NO 4 (R22-13.1TON , R507-10.2TON)</v>
          </cell>
        </row>
        <row r="66">
          <cell r="J66">
            <v>138.628853046595</v>
          </cell>
        </row>
        <row r="67">
          <cell r="B67" t="str">
            <v>TES5 Danfoss Exp-Valve c/w orifice</v>
          </cell>
        </row>
        <row r="67">
          <cell r="J67">
            <v>505.091260454002</v>
          </cell>
        </row>
        <row r="68">
          <cell r="A68" t="str">
            <v>DAN040.1</v>
          </cell>
          <cell r="B68" t="str">
            <v>TES12 Danfoss Element valve 067B3349 (R507) ~60c cw mop</v>
          </cell>
        </row>
        <row r="68">
          <cell r="J68">
            <v>579.846014492754</v>
          </cell>
        </row>
        <row r="70">
          <cell r="A70" t="str">
            <v>DAN041.1</v>
          </cell>
          <cell r="B70" t="str">
            <v>TEX12 Danfoss Element valve 067B3210 Solder 7/8 x 1 1/8 (R22)</v>
          </cell>
        </row>
        <row r="70">
          <cell r="J70">
            <v>460.285507246377</v>
          </cell>
        </row>
        <row r="71">
          <cell r="A71" t="str">
            <v>DAN041.2</v>
          </cell>
          <cell r="B71" t="str">
            <v>TE12 Valve body 067B4023</v>
          </cell>
        </row>
        <row r="71">
          <cell r="J71">
            <v>88.6138596491228</v>
          </cell>
        </row>
        <row r="72">
          <cell r="A72" t="str">
            <v>DAN042</v>
          </cell>
          <cell r="B72" t="str">
            <v>TE12 ORIFICE NO 5 (R22-16.3TON , R507-14.5TON)</v>
          </cell>
        </row>
        <row r="72">
          <cell r="J72">
            <v>191.666666666667</v>
          </cell>
        </row>
        <row r="73">
          <cell r="A73" t="str">
            <v>DAN043</v>
          </cell>
          <cell r="B73" t="str">
            <v>TE12 ORIFICE NO 6 (R22-21.8TON , R507-18.3TON)</v>
          </cell>
        </row>
        <row r="73">
          <cell r="J73">
            <v>191.666666666667</v>
          </cell>
        </row>
        <row r="74">
          <cell r="A74" t="str">
            <v>DAN043.1</v>
          </cell>
          <cell r="B74" t="str">
            <v>TE12 ORIFICE NO 7 (R22-27.9TON , R507-23.2TON)</v>
          </cell>
        </row>
        <row r="74">
          <cell r="J74">
            <v>191.666666666667</v>
          </cell>
        </row>
        <row r="75">
          <cell r="B75" t="str">
            <v>TES12 Danfoss Exp-Valve c/w orifice</v>
          </cell>
        </row>
        <row r="75">
          <cell r="J75">
            <v>658.21020242915</v>
          </cell>
        </row>
        <row r="76">
          <cell r="A76" t="str">
            <v>DAN044</v>
          </cell>
          <cell r="B76" t="str">
            <v>Danfoss Ball Valve 1 1/8"S</v>
          </cell>
        </row>
        <row r="76">
          <cell r="J76">
            <v>245.481081481482</v>
          </cell>
        </row>
        <row r="77">
          <cell r="A77" t="str">
            <v>DAN045</v>
          </cell>
          <cell r="B77" t="str">
            <v>Danfoss Ball Valve 1 3/8"S</v>
          </cell>
        </row>
        <row r="77">
          <cell r="J77">
            <v>374.058688888889</v>
          </cell>
        </row>
        <row r="78">
          <cell r="A78" t="str">
            <v>DAN047</v>
          </cell>
          <cell r="B78" t="str">
            <v>Danfoss 014-016S1 GN6 Sight Glass 1/4"FX F</v>
          </cell>
        </row>
        <row r="78">
          <cell r="J78" t="str">
            <v>~</v>
          </cell>
        </row>
        <row r="79">
          <cell r="A79" t="str">
            <v>DAN048</v>
          </cell>
          <cell r="B79" t="str">
            <v>Danfoss 014-0162S GN10 Sight Glass 3/8"FX F</v>
          </cell>
        </row>
        <row r="79">
          <cell r="J79" t="str">
            <v>~</v>
          </cell>
        </row>
        <row r="80">
          <cell r="A80" t="str">
            <v>DAN049</v>
          </cell>
          <cell r="B80" t="str">
            <v>Danfoss 014-016S3 GN12 Sight Glass 1/2"FX F</v>
          </cell>
        </row>
        <row r="80">
          <cell r="J80" t="str">
            <v>~</v>
          </cell>
        </row>
        <row r="81">
          <cell r="A81" t="str">
            <v>DAN050</v>
          </cell>
          <cell r="B81" t="str">
            <v>Danfoss 014-016S5 GN16 Sight Glass 5/8"FX F</v>
          </cell>
        </row>
        <row r="81">
          <cell r="J81" t="str">
            <v>~</v>
          </cell>
        </row>
        <row r="82">
          <cell r="B82" t="str">
            <v>Danfoss 014-016S5 GN19 Sight Glass 3/4"FX F</v>
          </cell>
        </row>
        <row r="82">
          <cell r="J82" t="str">
            <v>~</v>
          </cell>
        </row>
        <row r="83">
          <cell r="B83" t="str">
            <v>Danfoss 014-0186S GN22S Sight Glass 7/8"SX S</v>
          </cell>
        </row>
        <row r="83">
          <cell r="J83" t="str">
            <v>~</v>
          </cell>
        </row>
        <row r="84">
          <cell r="B84" t="str">
            <v>Danfoss 014-018S7 GN22S Sight Glass 1 1/8"S X S</v>
          </cell>
        </row>
        <row r="84">
          <cell r="J84" t="str">
            <v>~</v>
          </cell>
        </row>
        <row r="85">
          <cell r="A85" t="str">
            <v>DAN051</v>
          </cell>
          <cell r="B85" t="str">
            <v>Danfoss 060-110391 KP1 Low Pressure Contro Manual -0.2-7Bar</v>
          </cell>
        </row>
        <row r="85">
          <cell r="J85">
            <v>94.4867647058824</v>
          </cell>
        </row>
        <row r="86">
          <cell r="A86" t="str">
            <v>DAN052</v>
          </cell>
          <cell r="B86" t="str">
            <v>Danfoss 060-110191 KP1 Low Pressure Control Auto -0.2-7Bar</v>
          </cell>
        </row>
        <row r="86">
          <cell r="J86">
            <v>94.4867647058824</v>
          </cell>
        </row>
        <row r="87">
          <cell r="A87" t="str">
            <v>DAN053</v>
          </cell>
          <cell r="B87" t="str">
            <v>Danfoss 060-117191 KP5 High Pressure Control Auto</v>
          </cell>
        </row>
        <row r="87">
          <cell r="J87">
            <v>94.4867647058824</v>
          </cell>
        </row>
        <row r="88">
          <cell r="A88" t="str">
            <v>DAN054</v>
          </cell>
          <cell r="B88" t="str">
            <v>Danfoss 060-117391 KP5 High Pressure Control Manual</v>
          </cell>
        </row>
        <row r="88">
          <cell r="J88">
            <v>94.4867647058824</v>
          </cell>
        </row>
        <row r="89">
          <cell r="B89" t="str">
            <v>Danfoss 060-1265KP15 Dual Auto/Auto Pressure Control</v>
          </cell>
        </row>
        <row r="89">
          <cell r="J89" t="str">
            <v>~</v>
          </cell>
        </row>
        <row r="90">
          <cell r="A90" t="str">
            <v>DAN055</v>
          </cell>
          <cell r="B90" t="str">
            <v>Danfoss 060-1264KP15 Dual Auto/Manual Pressure control</v>
          </cell>
        </row>
        <row r="90">
          <cell r="J90">
            <v>158.721568627451</v>
          </cell>
        </row>
        <row r="91">
          <cell r="B91" t="str">
            <v>Danfoss KP15 Dual Manual/Manual Pressure control</v>
          </cell>
        </row>
        <row r="91">
          <cell r="J91" t="str">
            <v>~</v>
          </cell>
        </row>
        <row r="92">
          <cell r="B92" t="str">
            <v>Danfoss 060-5191K P6B Pressure Control( R410a) manual</v>
          </cell>
        </row>
        <row r="92">
          <cell r="J92" t="str">
            <v>~</v>
          </cell>
        </row>
        <row r="93">
          <cell r="B93" t="str">
            <v>Danfoss 017D002166 RT260A Diff pressure control 0.5~4bar(amonia gas)</v>
          </cell>
        </row>
        <row r="94">
          <cell r="B94" t="str">
            <v>Danfoss 017-500266 RT1A Pressure switch M/15 (amonia gas)</v>
          </cell>
        </row>
        <row r="95">
          <cell r="B95" t="str">
            <v>Danfoss 017-503566 RT6AB Pressure control 10~28bar (amonia gas)</v>
          </cell>
        </row>
        <row r="96">
          <cell r="B96" t="str">
            <v>Danfoss KP63 060l 1108 Temperature controller  ~10c - ~50c</v>
          </cell>
        </row>
        <row r="96">
          <cell r="J96" t="str">
            <v>~</v>
          </cell>
        </row>
        <row r="97">
          <cell r="B97" t="str">
            <v>Danfoss 060L 1112 KP69 Thermostat  (-5C ~ 35C)</v>
          </cell>
        </row>
        <row r="97">
          <cell r="J97" t="str">
            <v>~</v>
          </cell>
        </row>
        <row r="98">
          <cell r="A98" t="str">
            <v>DAN055.5</v>
          </cell>
          <cell r="B98" t="str">
            <v>KVL 15 Suction pressure regulator valve 5/8" (flare)</v>
          </cell>
        </row>
        <row r="98">
          <cell r="J98">
            <v>535.179166666667</v>
          </cell>
        </row>
        <row r="99">
          <cell r="A99" t="str">
            <v>DAN055.6</v>
          </cell>
          <cell r="B99" t="str">
            <v>KVL 35 Suction pressure regulator valve 1 3/8"</v>
          </cell>
        </row>
        <row r="99">
          <cell r="J99">
            <v>1114.00492424242</v>
          </cell>
        </row>
        <row r="100">
          <cell r="A100" t="str">
            <v>DAN056</v>
          </cell>
          <cell r="B100" t="str">
            <v>Danfoss MP54 oil pressure controller</v>
          </cell>
        </row>
        <row r="100">
          <cell r="J100">
            <v>523.893181818182</v>
          </cell>
        </row>
        <row r="101">
          <cell r="A101" t="str">
            <v>DAN057</v>
          </cell>
          <cell r="B101" t="str">
            <v>Danfoss 023U4381 48-DC FILTER CORE (8pcs)</v>
          </cell>
        </row>
        <row r="101">
          <cell r="J101">
            <v>49.2784090909091</v>
          </cell>
        </row>
        <row r="102">
          <cell r="A102" t="str">
            <v>DAN058</v>
          </cell>
          <cell r="B102" t="str">
            <v>48-F SUCTION FILTER CORE</v>
          </cell>
        </row>
        <row r="102">
          <cell r="J102">
            <v>90.8130681818182</v>
          </cell>
        </row>
        <row r="103">
          <cell r="A103" t="str">
            <v>DAN059</v>
          </cell>
          <cell r="B103" t="str">
            <v>48-DA BURN OUT CORE</v>
          </cell>
        </row>
        <row r="103">
          <cell r="J103">
            <v>115.083075757576</v>
          </cell>
        </row>
        <row r="104">
          <cell r="A104" t="str">
            <v>DAN059.1</v>
          </cell>
          <cell r="B104" t="str">
            <v>EKA183B Programming key ERC21X</v>
          </cell>
        </row>
        <row r="104">
          <cell r="J104">
            <v>207.125757575758</v>
          </cell>
        </row>
        <row r="105">
          <cell r="A105" t="str">
            <v>DAN060</v>
          </cell>
          <cell r="B105" t="str">
            <v>Danfoss 08488500 EKC102A Temp Control With Sensor (chiller)</v>
          </cell>
        </row>
        <row r="105">
          <cell r="J105" t="str">
            <v>~</v>
          </cell>
        </row>
        <row r="106">
          <cell r="A106" t="str">
            <v>DAN061</v>
          </cell>
          <cell r="B106" t="str">
            <v>Danfoss ERC213 Temp Control (chiller/frezzer)</v>
          </cell>
        </row>
        <row r="106">
          <cell r="J106">
            <v>146.427272727273</v>
          </cell>
        </row>
        <row r="107">
          <cell r="A107" t="str">
            <v>DAN062</v>
          </cell>
          <cell r="B107" t="str">
            <v>Danfoss 08484403 EKS211 NTC 5k Sensor 1.5m</v>
          </cell>
        </row>
        <row r="107">
          <cell r="J107">
            <v>14.0013257575758</v>
          </cell>
        </row>
        <row r="108">
          <cell r="A108" t="str">
            <v>DAN062.1</v>
          </cell>
          <cell r="B108" t="str">
            <v>High Pressure switch 28bar ~ 22bar (1m wire) R404,R507,R22</v>
          </cell>
        </row>
        <row r="108">
          <cell r="J108">
            <v>19.0748171368861</v>
          </cell>
        </row>
        <row r="109">
          <cell r="A109" t="str">
            <v>DAN062.2</v>
          </cell>
          <cell r="B109" t="str">
            <v>Low Pressure switch 0.5bar ~ 1.5bar (1m wire) R404,R507,R22</v>
          </cell>
        </row>
        <row r="109">
          <cell r="J109">
            <v>18.7727272727273</v>
          </cell>
        </row>
        <row r="110">
          <cell r="A110" t="str">
            <v>DAN062.3</v>
          </cell>
          <cell r="B110" t="str">
            <v>HIGH PRESSURE SWITCH 20bar~16bar (1.5M WIRE) R134a</v>
          </cell>
        </row>
        <row r="110">
          <cell r="J110">
            <v>19.0748171368861</v>
          </cell>
        </row>
        <row r="111">
          <cell r="A111" t="str">
            <v>DAN062.4</v>
          </cell>
          <cell r="B111" t="str">
            <v>LOW PRESSURE SWITCH 0.2bar~1.5bar (1.5M WIRE) R134a</v>
          </cell>
        </row>
        <row r="111">
          <cell r="J111">
            <v>19.0748171368861</v>
          </cell>
        </row>
        <row r="112">
          <cell r="A112" t="str">
            <v>DAN062.5</v>
          </cell>
          <cell r="B112" t="str">
            <v>HIGH PRESSURE SWITCH 41.4bar~33bar (1.5M WIRE) R410a</v>
          </cell>
        </row>
        <row r="112">
          <cell r="J112">
            <v>25.8934169278997</v>
          </cell>
        </row>
        <row r="113">
          <cell r="A113" t="str">
            <v>DAN062.6</v>
          </cell>
          <cell r="B113" t="str">
            <v>LOW PRESSURE SWITCH 2bar~3bar (1.5M WIRE) R410a</v>
          </cell>
        </row>
        <row r="113">
          <cell r="J113">
            <v>25.8934169278997</v>
          </cell>
        </row>
        <row r="114">
          <cell r="A114" t="str">
            <v>DAN062.7</v>
          </cell>
          <cell r="B114" t="str">
            <v>LOW PRESSURE SWITCH 0.1bar~1.5bar (1.5M WIRE) R134a</v>
          </cell>
        </row>
        <row r="114">
          <cell r="J114">
            <v>19.8347107438017</v>
          </cell>
        </row>
        <row r="115">
          <cell r="A115" t="str">
            <v>DAN063</v>
          </cell>
          <cell r="B115" t="str">
            <v>DNS-D306X auto/auto pressure control</v>
          </cell>
        </row>
        <row r="115">
          <cell r="J115">
            <v>194.262962962963</v>
          </cell>
        </row>
        <row r="116">
          <cell r="A116" t="str">
            <v>DAN064</v>
          </cell>
          <cell r="B116" t="str">
            <v>DNS-D306XM auto/manual pressure control</v>
          </cell>
        </row>
        <row r="116">
          <cell r="J116">
            <v>181.973180076628</v>
          </cell>
        </row>
        <row r="117">
          <cell r="A117" t="str">
            <v>DAN064.1</v>
          </cell>
          <cell r="B117" t="str">
            <v>DNS-D606X auto/auto pressure control</v>
          </cell>
        </row>
        <row r="117">
          <cell r="J117">
            <v>194.262962962963</v>
          </cell>
        </row>
        <row r="118">
          <cell r="A118" t="str">
            <v>DAN065</v>
          </cell>
          <cell r="B118" t="str">
            <v>DNS-D606XM auto/manual pressure control</v>
          </cell>
        </row>
        <row r="118">
          <cell r="J118">
            <v>191.203703703704</v>
          </cell>
        </row>
        <row r="119">
          <cell r="A119" t="str">
            <v>DAN066</v>
          </cell>
          <cell r="B119" t="str">
            <v>DNS-D606XMM manual/manual pressure control</v>
          </cell>
        </row>
        <row r="119">
          <cell r="J119">
            <v>194.262962962963</v>
          </cell>
        </row>
        <row r="120">
          <cell r="A120" t="str">
            <v>DAN079</v>
          </cell>
          <cell r="B120" t="str">
            <v>Saginomiya RPV-PV-02091 Coil 220/230V 6W w/ DIN(插頭)</v>
          </cell>
        </row>
        <row r="120">
          <cell r="J120">
            <v>49.0070993914807</v>
          </cell>
        </row>
        <row r="121">
          <cell r="A121" t="str">
            <v>DAN080</v>
          </cell>
          <cell r="B121" t="str">
            <v>Saginomiya RPV-PV-02326 Coil 100V 6W w/ DIN(插頭)</v>
          </cell>
        </row>
        <row r="121">
          <cell r="J121">
            <v>49.0070993914807</v>
          </cell>
        </row>
        <row r="122">
          <cell r="B122" t="str">
            <v>SNS-C110X Low Pressure Control Auto</v>
          </cell>
        </row>
        <row r="122">
          <cell r="J122">
            <v>83.8659003831418</v>
          </cell>
        </row>
        <row r="123">
          <cell r="B123" t="str">
            <v>SYS-C130X2 High Pressure Control Auto</v>
          </cell>
        </row>
        <row r="123">
          <cell r="J123">
            <v>83.8659003831418</v>
          </cell>
        </row>
        <row r="124">
          <cell r="A124" t="str">
            <v>DAN081</v>
          </cell>
          <cell r="B124" t="str">
            <v>SNS-C106X Low pressure control Auto</v>
          </cell>
        </row>
        <row r="124">
          <cell r="J124">
            <v>123.9</v>
          </cell>
        </row>
        <row r="125">
          <cell r="A125" t="str">
            <v>DAN082</v>
          </cell>
          <cell r="B125" t="str">
            <v>HNS-C130XMI High Pressure Control Manual</v>
          </cell>
        </row>
        <row r="125">
          <cell r="J125">
            <v>145.314814814815</v>
          </cell>
        </row>
        <row r="126">
          <cell r="A126" t="str">
            <v>DAN087</v>
          </cell>
          <cell r="B126" t="str">
            <v>SAGINOMIYA RGE-X3R4-7 CONDENSER FAN SPEED CONTROLS</v>
          </cell>
        </row>
        <row r="126">
          <cell r="J126" t="str">
            <v>~</v>
          </cell>
        </row>
        <row r="127">
          <cell r="A127" t="str">
            <v>DAN089</v>
          </cell>
          <cell r="B127" t="str">
            <v>QCX-1634BHSA Exp.Valve 1.57TON (R22)</v>
          </cell>
        </row>
        <row r="127">
          <cell r="J127">
            <v>175.824275362319</v>
          </cell>
        </row>
        <row r="128">
          <cell r="A128" t="str">
            <v>DAN092</v>
          </cell>
          <cell r="B128" t="str">
            <v>QCX-4734BHSA Exp.Valve 4.69TON (R22)</v>
          </cell>
        </row>
        <row r="128">
          <cell r="J128">
            <v>175.824275362319</v>
          </cell>
        </row>
        <row r="129">
          <cell r="A129" t="str">
            <v>DAN093</v>
          </cell>
          <cell r="B129" t="str">
            <v>QCX-1034BUSA Exp.Valve 0.99TON (R404A/R507)</v>
          </cell>
        </row>
        <row r="129">
          <cell r="J129">
            <v>175.824275362319</v>
          </cell>
        </row>
        <row r="130">
          <cell r="A130" t="str">
            <v>DAN095</v>
          </cell>
          <cell r="B130" t="str">
            <v>QCX-1534BDUSL Exp.Valve 0.98TON (R404A/R507)</v>
          </cell>
        </row>
        <row r="130">
          <cell r="J130">
            <v>175.824275362319</v>
          </cell>
        </row>
        <row r="131">
          <cell r="A131" t="str">
            <v>DAN098</v>
          </cell>
          <cell r="B131" t="str">
            <v>RCX-1234BHSA Exp.Valve 1.25TON (R22)</v>
          </cell>
        </row>
        <row r="131">
          <cell r="J131">
            <v>175.824275362319</v>
          </cell>
        </row>
        <row r="132">
          <cell r="A132" t="str">
            <v>DAN099</v>
          </cell>
          <cell r="B132" t="str">
            <v>RCX-1634BHSA Exp.Valve 1.57TON (R22)</v>
          </cell>
        </row>
        <row r="132">
          <cell r="J132">
            <v>175.824275362319</v>
          </cell>
        </row>
        <row r="133">
          <cell r="A133" t="str">
            <v>DAN100</v>
          </cell>
          <cell r="B133" t="str">
            <v>RCX-2434BHSA Exp.Valve 2.35TON (R22)</v>
          </cell>
        </row>
        <row r="133">
          <cell r="J133">
            <v>175.824275362319</v>
          </cell>
        </row>
        <row r="134">
          <cell r="A134" t="str">
            <v>DAN101</v>
          </cell>
          <cell r="B134" t="str">
            <v>RCX-3134BHSA Exp.Valve 3.13TON (R22)</v>
          </cell>
        </row>
        <row r="134">
          <cell r="J134">
            <v>175.824275362319</v>
          </cell>
        </row>
        <row r="135">
          <cell r="A135" t="str">
            <v>DAN102</v>
          </cell>
          <cell r="B135" t="str">
            <v>RCX-4734BHSA Exp.Valve 4.69TON (R22)</v>
          </cell>
        </row>
        <row r="135">
          <cell r="J135">
            <v>175.824275362319</v>
          </cell>
        </row>
        <row r="136">
          <cell r="A136" t="str">
            <v>DAN103</v>
          </cell>
          <cell r="B136" t="str">
            <v>RCX-0834BUSA Exp.Valve 0.78TON (R404A/R507)</v>
          </cell>
        </row>
        <row r="136">
          <cell r="J136">
            <v>175.824275362319</v>
          </cell>
        </row>
        <row r="137">
          <cell r="A137" t="str">
            <v>DAN104</v>
          </cell>
          <cell r="B137" t="str">
            <v>RCX-1034BUSA Exp.Valve 0.99TON (R404A/R507)</v>
          </cell>
        </row>
        <row r="137">
          <cell r="J137">
            <v>175.824275362319</v>
          </cell>
        </row>
        <row r="138">
          <cell r="A138" t="str">
            <v>DAN105</v>
          </cell>
          <cell r="B138" t="str">
            <v>RCX-1534BUSA Exp.Valve 1.48TON (R404A/R507)</v>
          </cell>
        </row>
        <row r="138">
          <cell r="J138">
            <v>175.824275362319</v>
          </cell>
        </row>
        <row r="139">
          <cell r="A139" t="str">
            <v>DAN106</v>
          </cell>
          <cell r="B139" t="str">
            <v>RCX-2034BUSA Exp.Valve 1.98TON (R404A/R507)</v>
          </cell>
        </row>
        <row r="139">
          <cell r="J139">
            <v>175.824275362319</v>
          </cell>
        </row>
        <row r="140">
          <cell r="A140" t="str">
            <v>DAN108</v>
          </cell>
          <cell r="B140" t="str">
            <v>SCX-0645DBHSA Exp.Valve 5.78TON (R22) 1/2"Fx5/8"F</v>
          </cell>
        </row>
        <row r="140">
          <cell r="J140">
            <v>229.286206896552</v>
          </cell>
        </row>
        <row r="141">
          <cell r="A141" t="str">
            <v>DAN109</v>
          </cell>
          <cell r="B141" t="str">
            <v>SCX-0845DBHSA Exp.Valve 8.05TON (R22) 1/2"Fx5/8"F</v>
          </cell>
        </row>
        <row r="141">
          <cell r="J141">
            <v>229.286206896552</v>
          </cell>
        </row>
        <row r="142">
          <cell r="A142" t="str">
            <v>DAN110</v>
          </cell>
          <cell r="B142" t="str">
            <v>SCX-1057DBHSA Exp.Valve 10.1TON (R22) 5/8"S x 7/8"S</v>
          </cell>
        </row>
        <row r="142">
          <cell r="J142">
            <v>229.286206896552</v>
          </cell>
        </row>
        <row r="143">
          <cell r="A143" t="str">
            <v>DAN111</v>
          </cell>
          <cell r="B143" t="str">
            <v>SCX-1257DBHSA Exp.Valve 12.1TON (R22) 5/8"S x 7/8"S</v>
          </cell>
        </row>
        <row r="143">
          <cell r="J143">
            <v>229.286206896552</v>
          </cell>
        </row>
        <row r="144">
          <cell r="A144" t="str">
            <v>DAN112</v>
          </cell>
          <cell r="B144" t="str">
            <v>SCX-1457DBHSA Exp.Valve 14.4TON (R22) 5/8"S x 7/8"S</v>
          </cell>
        </row>
        <row r="144">
          <cell r="J144">
            <v>229.286206896552</v>
          </cell>
        </row>
        <row r="145">
          <cell r="A145" t="str">
            <v>DAN114</v>
          </cell>
          <cell r="B145" t="str">
            <v>SCX-0545DBUSA Exp.Valve 5.08TON (R404A/R507) 1/2"Fx5/8"F</v>
          </cell>
        </row>
        <row r="145">
          <cell r="J145">
            <v>229.286206896552</v>
          </cell>
        </row>
        <row r="146">
          <cell r="A146" t="str">
            <v>DAN116</v>
          </cell>
          <cell r="B146" t="str">
            <v>SCX-0857DUSA Exp.Valve 7.66TON (R404A/R507) 5/8"S x 7/8"S</v>
          </cell>
        </row>
        <row r="146">
          <cell r="J146">
            <v>229.286206896552</v>
          </cell>
        </row>
        <row r="147">
          <cell r="A147" t="str">
            <v>DAN117</v>
          </cell>
          <cell r="B147" t="str">
            <v>SCX-0957DUSA Exp.Valve 9.06TON (R404A/R507) 5/8"S x 7/8"S</v>
          </cell>
        </row>
        <row r="147">
          <cell r="J147">
            <v>229.286206896552</v>
          </cell>
        </row>
        <row r="148">
          <cell r="A148" t="str">
            <v>DAN117.1</v>
          </cell>
          <cell r="B148" t="str">
            <v>AWR-2510GLW 1" Water Regulating Valve saginomiya</v>
          </cell>
        </row>
        <row r="148">
          <cell r="J148" t="str">
            <v>~</v>
          </cell>
        </row>
        <row r="149">
          <cell r="A149" t="str">
            <v>DAN118</v>
          </cell>
          <cell r="B149" t="str">
            <v>INX-2203DUL-Q61 Valve</v>
          </cell>
        </row>
        <row r="149">
          <cell r="J149" t="str">
            <v>~</v>
          </cell>
        </row>
        <row r="150">
          <cell r="A150" t="str">
            <v>DAN119</v>
          </cell>
          <cell r="B150" t="str">
            <v>INX-2208DUL-Q63 Valve</v>
          </cell>
        </row>
        <row r="150">
          <cell r="J150" t="str">
            <v>~</v>
          </cell>
        </row>
        <row r="151">
          <cell r="B151" t="str">
            <v>CFE-SC10B-001 Saginomiya digital pressure control</v>
          </cell>
        </row>
        <row r="151">
          <cell r="J151" t="str">
            <v>~</v>
          </cell>
        </row>
        <row r="152">
          <cell r="B152" t="str">
            <v>CFE-SC35B-001 Saginomiya digital pressure control</v>
          </cell>
        </row>
        <row r="152">
          <cell r="J152" t="str">
            <v>~</v>
          </cell>
        </row>
        <row r="153">
          <cell r="A153" t="str">
            <v>DAN120</v>
          </cell>
          <cell r="B153" t="str">
            <v>VH-01 Vibration hose 3/8"</v>
          </cell>
        </row>
        <row r="153">
          <cell r="J153">
            <v>43.1772727272727</v>
          </cell>
        </row>
        <row r="154">
          <cell r="A154" t="str">
            <v>DAN121</v>
          </cell>
          <cell r="B154" t="str">
            <v>VH-02 Vibration hose 1/2"</v>
          </cell>
        </row>
        <row r="154">
          <cell r="J154">
            <v>47.0361111111111</v>
          </cell>
        </row>
        <row r="155">
          <cell r="A155" t="str">
            <v>DAN122</v>
          </cell>
          <cell r="B155" t="str">
            <v>VH-03 Vibration hose 5/8"</v>
          </cell>
        </row>
        <row r="155">
          <cell r="J155">
            <v>50.4777777777778</v>
          </cell>
        </row>
        <row r="156">
          <cell r="A156" t="str">
            <v>DAN123</v>
          </cell>
          <cell r="B156" t="str">
            <v>VH-04 Vibration hose 3/4"</v>
          </cell>
        </row>
        <row r="156">
          <cell r="J156">
            <v>84.7797222222222</v>
          </cell>
        </row>
        <row r="157">
          <cell r="A157" t="str">
            <v>DAN124</v>
          </cell>
          <cell r="B157" t="str">
            <v>VH-05 Vibration hose 7/8"</v>
          </cell>
        </row>
        <row r="157">
          <cell r="J157">
            <v>96.8255555555555</v>
          </cell>
        </row>
        <row r="158">
          <cell r="A158" t="str">
            <v>DAN125</v>
          </cell>
          <cell r="B158" t="str">
            <v>VH-06 Vibration hose 1 1/8"</v>
          </cell>
        </row>
        <row r="158">
          <cell r="J158">
            <v>104.888888888889</v>
          </cell>
        </row>
        <row r="159">
          <cell r="A159" t="str">
            <v>DAN126</v>
          </cell>
          <cell r="B159" t="str">
            <v>VH-07 Vibration hose 1 3/8"</v>
          </cell>
        </row>
        <row r="159">
          <cell r="J159">
            <v>151.04</v>
          </cell>
        </row>
        <row r="160">
          <cell r="A160" t="str">
            <v>DAN127</v>
          </cell>
          <cell r="B160" t="str">
            <v>VH-08 Vibration hose 1 5/8"</v>
          </cell>
        </row>
        <row r="160">
          <cell r="J160">
            <v>209.1432</v>
          </cell>
        </row>
        <row r="161">
          <cell r="A161" t="str">
            <v>DAN128</v>
          </cell>
          <cell r="B161" t="str">
            <v>VH-09 Vibration hose 2 1/8"</v>
          </cell>
        </row>
        <row r="161">
          <cell r="J161">
            <v>288.549333333333</v>
          </cell>
        </row>
        <row r="162">
          <cell r="A162" t="str">
            <v>DAN129</v>
          </cell>
          <cell r="B162" t="str">
            <v>VH-10 Vibration hose 2 5/8"</v>
          </cell>
        </row>
        <row r="162">
          <cell r="J162">
            <v>605.733333333333</v>
          </cell>
        </row>
        <row r="163">
          <cell r="A163" t="str">
            <v>DAN130</v>
          </cell>
          <cell r="B163" t="str">
            <v>VH-11 Vibration hose 3 1/8"</v>
          </cell>
        </row>
        <row r="163">
          <cell r="J163">
            <v>903.093333333333</v>
          </cell>
        </row>
        <row r="164">
          <cell r="A164" t="str">
            <v>DAN136</v>
          </cell>
          <cell r="B164" t="str">
            <v>Packless VAF-04 Vibration hose 1/2" </v>
          </cell>
        </row>
        <row r="164">
          <cell r="J164">
            <v>58.4636363636364</v>
          </cell>
        </row>
        <row r="165">
          <cell r="A165" t="str">
            <v>DAN137</v>
          </cell>
          <cell r="B165" t="str">
            <v>Packless VAF-08 Vibration hose 7/8" </v>
          </cell>
        </row>
        <row r="165">
          <cell r="J165">
            <v>111.563636363636</v>
          </cell>
        </row>
        <row r="166">
          <cell r="A166" t="str">
            <v>DAN143</v>
          </cell>
          <cell r="B166" t="str">
            <v>HARRIS SILVER ROD 0% (55LGTHS/kg)</v>
          </cell>
        </row>
        <row r="166">
          <cell r="J166" t="str">
            <v>~</v>
          </cell>
        </row>
        <row r="167">
          <cell r="A167" t="str">
            <v>DAN144</v>
          </cell>
          <cell r="B167" t="str">
            <v>HARRIS SILVER ROD 0% (1LGTHS)</v>
          </cell>
        </row>
        <row r="167">
          <cell r="J167" t="str">
            <v>~</v>
          </cell>
        </row>
        <row r="168">
          <cell r="A168" t="str">
            <v>DAN145</v>
          </cell>
          <cell r="B168" t="str">
            <v>GALFLO SILVER ROD 0% (55LGTHS/kg)</v>
          </cell>
        </row>
        <row r="168">
          <cell r="J168">
            <v>120</v>
          </cell>
        </row>
        <row r="169">
          <cell r="A169" t="str">
            <v>DAN146</v>
          </cell>
          <cell r="B169" t="str">
            <v>GALFLO SILVER ROD 0% (1LGTH)</v>
          </cell>
        </row>
        <row r="169">
          <cell r="J169">
            <v>2.54545454545455</v>
          </cell>
        </row>
        <row r="170">
          <cell r="A170" t="str">
            <v>DAN147</v>
          </cell>
          <cell r="B170" t="str">
            <v>250g finex powder flux</v>
          </cell>
        </row>
        <row r="170">
          <cell r="J170">
            <v>110.833333333333</v>
          </cell>
        </row>
        <row r="171">
          <cell r="A171" t="str">
            <v>DAN148</v>
          </cell>
          <cell r="B171" t="str">
            <v>35% harris welding rod (1kg, 48lgth)</v>
          </cell>
        </row>
        <row r="171">
          <cell r="J171">
            <v>6560.964</v>
          </cell>
        </row>
        <row r="172">
          <cell r="A172" t="str">
            <v>DAN148.1</v>
          </cell>
          <cell r="B172" t="str">
            <v>45% harris welding rod (1kg, 48lgth)</v>
          </cell>
        </row>
        <row r="172">
          <cell r="J172">
            <v>8435.52514285714</v>
          </cell>
        </row>
        <row r="173">
          <cell r="A173" t="str">
            <v>DAN149</v>
          </cell>
          <cell r="B173" t="str">
            <v>35% harris welding rod (1lgth)</v>
          </cell>
        </row>
        <row r="173">
          <cell r="J173">
            <v>159.467875</v>
          </cell>
        </row>
        <row r="174">
          <cell r="A174" t="str">
            <v>DAN149.1</v>
          </cell>
          <cell r="B174" t="str">
            <v>45% harris welding rod (1lgth)</v>
          </cell>
        </row>
        <row r="174">
          <cell r="J174">
            <v>205.030125</v>
          </cell>
        </row>
        <row r="175">
          <cell r="A175" t="str">
            <v>DAN150</v>
          </cell>
          <cell r="B175" t="str">
            <v>TRACE 2 (16 OZ)</v>
          </cell>
        </row>
        <row r="175">
          <cell r="J175">
            <v>183.555555555556</v>
          </cell>
        </row>
        <row r="176">
          <cell r="A176" t="str">
            <v>DAN151</v>
          </cell>
          <cell r="B176" t="str">
            <v>GAS LEAK DETECTOR 8oz</v>
          </cell>
        </row>
        <row r="176">
          <cell r="J176">
            <v>34.4166666666667</v>
          </cell>
        </row>
        <row r="177">
          <cell r="B177" t="str">
            <v>ALCU-Q303 aluminium welding rod (per kg)</v>
          </cell>
        </row>
        <row r="177">
          <cell r="J177">
            <v>332.235555555556</v>
          </cell>
        </row>
        <row r="178">
          <cell r="B178" t="str">
            <v>ALCU-Q301 aluminium welding rod (per kg)</v>
          </cell>
        </row>
        <row r="178">
          <cell r="J178">
            <v>246.576296296296</v>
          </cell>
        </row>
        <row r="179">
          <cell r="A179" t="str">
            <v>DAN152</v>
          </cell>
          <cell r="B179" t="str">
            <v>Refco 7230587+ +MR-205-DS-MULTI-16Bar</v>
          </cell>
        </row>
        <row r="179">
          <cell r="J179">
            <v>81.8470075307174</v>
          </cell>
        </row>
        <row r="180">
          <cell r="A180" t="str">
            <v>DAN153</v>
          </cell>
          <cell r="B180" t="str">
            <v>Refco 4664430+ +MR-305- DS-MULTI-35 Bar</v>
          </cell>
        </row>
        <row r="180">
          <cell r="J180">
            <v>81.8470075307174</v>
          </cell>
        </row>
        <row r="181">
          <cell r="A181" t="str">
            <v>DAN154</v>
          </cell>
          <cell r="B181" t="str">
            <v>Refco 9884898 BM2-6-DS-R22 Manifold Set C/W 60" Hose</v>
          </cell>
        </row>
        <row r="181">
          <cell r="J181">
            <v>483.290980392157</v>
          </cell>
        </row>
        <row r="182">
          <cell r="A182" t="str">
            <v>DAN155</v>
          </cell>
          <cell r="B182" t="str">
            <v>Refco 9881278C CL-36 Charging Hose 36"</v>
          </cell>
        </row>
        <row r="182">
          <cell r="J182" t="str">
            <v>~</v>
          </cell>
        </row>
        <row r="183">
          <cell r="A183" t="str">
            <v>DAN156</v>
          </cell>
          <cell r="B183" t="str">
            <v>Refco 9881276C CL-60 Charging Hose 60"</v>
          </cell>
        </row>
        <row r="183">
          <cell r="J183">
            <v>177.751960784314</v>
          </cell>
        </row>
        <row r="184">
          <cell r="A184" t="str">
            <v>DAN157</v>
          </cell>
          <cell r="B184" t="str">
            <v>Refco RS-16 (1/8" ~ 5/8") Mini Tube Cutter</v>
          </cell>
        </row>
        <row r="184">
          <cell r="J184" t="str">
            <v>~</v>
          </cell>
        </row>
        <row r="185">
          <cell r="A185" t="str">
            <v>DAN158</v>
          </cell>
          <cell r="B185" t="str">
            <v>Refco RS-25 (1/8" ~ 1") Mini Tube Cutter </v>
          </cell>
        </row>
        <row r="185">
          <cell r="J185" t="str">
            <v>~</v>
          </cell>
        </row>
        <row r="186">
          <cell r="A186" t="str">
            <v>DAN159</v>
          </cell>
          <cell r="B186" t="str">
            <v>Refco RD-35 (1/8" ~ 1 3/8") Big Tube Cutter</v>
          </cell>
        </row>
        <row r="186">
          <cell r="J186" t="str">
            <v>~</v>
          </cell>
        </row>
        <row r="187">
          <cell r="A187" t="str">
            <v>DAN160</v>
          </cell>
          <cell r="B187" t="str">
            <v>Refco RD-42 (1/8" ~ 1 3/4") Big Tube Cutter</v>
          </cell>
        </row>
        <row r="187">
          <cell r="J187" t="str">
            <v>~</v>
          </cell>
        </row>
        <row r="188">
          <cell r="A188" t="str">
            <v>DAN161</v>
          </cell>
          <cell r="B188" t="str">
            <v>Refco 9881466R FA-127-C ratchet wrench</v>
          </cell>
        </row>
        <row r="188">
          <cell r="J188" t="str">
            <v>~</v>
          </cell>
        </row>
        <row r="189">
          <cell r="A189" t="str">
            <v>DAN162</v>
          </cell>
          <cell r="B189" t="str">
            <v>Refco 4506201R FA-I27-Offset ratchet Wrench</v>
          </cell>
        </row>
        <row r="189">
          <cell r="J189" t="str">
            <v>~</v>
          </cell>
        </row>
        <row r="190">
          <cell r="A190" t="str">
            <v>DAN164</v>
          </cell>
          <cell r="B190" t="str">
            <v>7V Solenoid Valve Coil (220VAC/50Hz, 240V/60Hz)</v>
          </cell>
        </row>
        <row r="190">
          <cell r="J190">
            <v>29.2</v>
          </cell>
        </row>
        <row r="191">
          <cell r="A191" t="str">
            <v>DAN165</v>
          </cell>
          <cell r="B191" t="str">
            <v>7V Solenoid Valve Coil (110VAC/50Hz, 120VAC/60Hz)</v>
          </cell>
        </row>
        <row r="191">
          <cell r="J191">
            <v>30.8</v>
          </cell>
        </row>
        <row r="192">
          <cell r="A192" t="str">
            <v>DAN168</v>
          </cell>
          <cell r="B192" t="str">
            <v>7V Solenoid Valve DIN Connector (PG9 &amp; PG11)</v>
          </cell>
        </row>
        <row r="192">
          <cell r="J192">
            <v>11</v>
          </cell>
        </row>
        <row r="193">
          <cell r="A193" t="str">
            <v>DAN170</v>
          </cell>
          <cell r="B193" t="str">
            <v>7V4F2 Direct Operated, 1/4" SAE (1/4 - 1/2HP)</v>
          </cell>
        </row>
        <row r="193">
          <cell r="J193">
            <v>106</v>
          </cell>
        </row>
        <row r="194">
          <cell r="A194" t="str">
            <v>DAN179</v>
          </cell>
          <cell r="B194" t="str">
            <v>C-083  3/8" SAE Flare</v>
          </cell>
        </row>
        <row r="194">
          <cell r="J194" t="str">
            <v>~</v>
          </cell>
        </row>
        <row r="195">
          <cell r="A195" t="str">
            <v>DAN180</v>
          </cell>
          <cell r="B195" t="str">
            <v>C-163  3/8" SAE Flare</v>
          </cell>
        </row>
        <row r="195">
          <cell r="J195">
            <v>33.4285714285714</v>
          </cell>
        </row>
        <row r="196">
          <cell r="A196" t="str">
            <v>DAN181</v>
          </cell>
          <cell r="B196" t="str">
            <v>C-164  1/2" SAE Flare</v>
          </cell>
        </row>
        <row r="196">
          <cell r="J196">
            <v>34.4285714285714</v>
          </cell>
        </row>
        <row r="197">
          <cell r="A197" t="str">
            <v>DAN182</v>
          </cell>
          <cell r="B197" t="str">
            <v>C-165  5/8" SAE Flare</v>
          </cell>
        </row>
        <row r="197">
          <cell r="J197">
            <v>36.6666666666667</v>
          </cell>
        </row>
        <row r="198">
          <cell r="A198" t="str">
            <v>DAN183</v>
          </cell>
          <cell r="B198" t="str">
            <v>PK110 single low pressure (auto 10psi~60psi)</v>
          </cell>
        </row>
        <row r="198">
          <cell r="J198" t="str">
            <v>~</v>
          </cell>
        </row>
        <row r="199">
          <cell r="A199" t="str">
            <v>DAN184</v>
          </cell>
          <cell r="B199" t="str">
            <v>PK502 single low pressure (auto 5psi~15psi)</v>
          </cell>
        </row>
        <row r="199">
          <cell r="J199">
            <v>64.3333333333333</v>
          </cell>
        </row>
        <row r="200">
          <cell r="A200" t="str">
            <v>DAN185</v>
          </cell>
          <cell r="B200" t="str">
            <v>PK503 single low pressure (auto 5psi~30psi)</v>
          </cell>
        </row>
        <row r="200">
          <cell r="J200" t="str">
            <v>~</v>
          </cell>
        </row>
        <row r="201">
          <cell r="A201" t="str">
            <v>DAN186</v>
          </cell>
          <cell r="B201" t="str">
            <v>PK506 single low pressure (auto 15psi~60psi)</v>
          </cell>
        </row>
        <row r="201">
          <cell r="J201" t="str">
            <v>~</v>
          </cell>
        </row>
        <row r="202">
          <cell r="A202" t="str">
            <v>DAN187</v>
          </cell>
          <cell r="B202" t="str">
            <v>PK506M single low pressure (manual 15psi~60psi)</v>
          </cell>
        </row>
        <row r="202">
          <cell r="J202" t="str">
            <v>~</v>
          </cell>
        </row>
        <row r="203">
          <cell r="A203" t="str">
            <v>DAN188</v>
          </cell>
          <cell r="B203" t="str">
            <v>PK516 single high pressure (auto 29psi~72psi)</v>
          </cell>
        </row>
        <row r="203">
          <cell r="J203" t="str">
            <v>~</v>
          </cell>
        </row>
        <row r="204">
          <cell r="A204" t="str">
            <v>DAN189</v>
          </cell>
          <cell r="B204" t="str">
            <v>PK520 single high pressure (auto 20psi~80psi)</v>
          </cell>
        </row>
        <row r="204">
          <cell r="J204" t="str">
            <v>~</v>
          </cell>
        </row>
        <row r="205">
          <cell r="A205" t="str">
            <v>DAN190</v>
          </cell>
          <cell r="B205" t="str">
            <v>PK530D single high pressure (auto 50psi~150psi)</v>
          </cell>
        </row>
        <row r="205">
          <cell r="J205" t="str">
            <v>~</v>
          </cell>
        </row>
        <row r="206">
          <cell r="A206" t="str">
            <v>DAN191</v>
          </cell>
          <cell r="B206" t="str">
            <v>PK530M single high pressure (manual 50psi~150psi)</v>
          </cell>
        </row>
        <row r="206">
          <cell r="J206">
            <v>64.3333333333333</v>
          </cell>
        </row>
        <row r="207">
          <cell r="A207" t="str">
            <v>DAN196</v>
          </cell>
          <cell r="B207" t="str">
            <v>ERVE-6-C (4X5X2 ODF 5') R22 exp-valve</v>
          </cell>
        </row>
        <row r="207">
          <cell r="J207">
            <v>155.5</v>
          </cell>
        </row>
        <row r="208">
          <cell r="A208" t="str">
            <v>DAN198</v>
          </cell>
          <cell r="B208" t="str">
            <v>ERVE-10-C (5X7X2 ODF 5') R22 exp-valve</v>
          </cell>
        </row>
        <row r="208">
          <cell r="J208">
            <v>187.833333333333</v>
          </cell>
        </row>
        <row r="209">
          <cell r="A209" t="str">
            <v>DAN199</v>
          </cell>
          <cell r="B209" t="str">
            <v>ERVE-12-C (5X7X2 ODF 5') R22 exp-valve</v>
          </cell>
        </row>
        <row r="209">
          <cell r="J209">
            <v>187.833333333333</v>
          </cell>
        </row>
        <row r="210">
          <cell r="A210" t="str">
            <v>DAN201</v>
          </cell>
          <cell r="B210" t="str">
            <v>ERSE-9-C  (5X7X2 ODF 5') R404,507 exp-valve</v>
          </cell>
        </row>
        <row r="210">
          <cell r="J210">
            <v>198.833333333333</v>
          </cell>
        </row>
        <row r="211">
          <cell r="A211" t="str">
            <v>DAN202</v>
          </cell>
          <cell r="B211" t="str">
            <v>Y1037-FV-3-180 3X3 ODF5' Injection valve</v>
          </cell>
        </row>
        <row r="211">
          <cell r="J211">
            <v>477.777777777778</v>
          </cell>
        </row>
        <row r="212">
          <cell r="A212" t="str">
            <v>DAN203</v>
          </cell>
          <cell r="B212" t="str">
            <v>TCLE 5 HW 100 SAE EE 5FT 1/2 X 5/8 SAE ANG 6A (12)</v>
          </cell>
        </row>
        <row r="212">
          <cell r="J212">
            <v>369.513529411765</v>
          </cell>
        </row>
        <row r="213">
          <cell r="A213" t="str">
            <v>DAN204</v>
          </cell>
          <cell r="B213" t="str">
            <v>TCLE 71/2 HW 100 SAE EE 5FT 1/2 X 5/8 SAE ANG 6A (12)</v>
          </cell>
        </row>
        <row r="213">
          <cell r="J213">
            <v>369.513529411765</v>
          </cell>
        </row>
        <row r="214">
          <cell r="A214" t="str">
            <v>DAN205</v>
          </cell>
          <cell r="B214" t="str">
            <v>TCLE 10 HW 100 SAE EE 5FT 1/2 X 5/8 SAE ANG 6A (12)</v>
          </cell>
        </row>
        <row r="214">
          <cell r="J214">
            <v>369.513529411765</v>
          </cell>
        </row>
        <row r="215">
          <cell r="A215" t="str">
            <v>DAN206</v>
          </cell>
          <cell r="B215" t="str">
            <v>TCLE 12 HW 100 SAE EE  5FT 1/2X5/8 SAEANG 6A (12)</v>
          </cell>
        </row>
        <row r="215">
          <cell r="J215">
            <v>369.513529411765</v>
          </cell>
        </row>
        <row r="216">
          <cell r="A216" t="str">
            <v>DAN207</v>
          </cell>
          <cell r="B216" t="str">
            <v>TJLE 14 HW100 SAE EE 5FT 5/8 X 7/8 ODF ANG 6A (12)</v>
          </cell>
        </row>
        <row r="216">
          <cell r="J216" t="str">
            <v>~</v>
          </cell>
        </row>
        <row r="217">
          <cell r="A217" t="str">
            <v>DAN208</v>
          </cell>
          <cell r="B217" t="str">
            <v>TJRE 18 HW100 SAEEE 5FT 7/8 ODF X 1-1/8 ODM ANG 6A (12)</v>
          </cell>
        </row>
        <row r="217">
          <cell r="J217" t="str">
            <v>~</v>
          </cell>
        </row>
        <row r="218">
          <cell r="A218" t="str">
            <v>DAN209</v>
          </cell>
          <cell r="B218" t="str">
            <v>TER 22 HW100 SAE EE 10FT 7/8 ODF X 1-1/8 ODM ANG 6A (6)</v>
          </cell>
        </row>
        <row r="218">
          <cell r="J218" t="str">
            <v>~</v>
          </cell>
        </row>
        <row r="219">
          <cell r="A219" t="str">
            <v>DAN210</v>
          </cell>
          <cell r="B219" t="str">
            <v>TER 26 HW100 SAE EE 10FT 7/8 ODF X 1-1/8 ODM ANG 6A (6)</v>
          </cell>
        </row>
        <row r="219">
          <cell r="J219" t="str">
            <v>~</v>
          </cell>
        </row>
        <row r="220">
          <cell r="A220" t="str">
            <v>DAN211</v>
          </cell>
          <cell r="B220" t="str">
            <v>TIR 55 HW100 SAE EE 10FT 7/8 ODF X 1-1/8 ODM ANG 6A (6)</v>
          </cell>
        </row>
        <row r="220">
          <cell r="J220" t="str">
            <v>~</v>
          </cell>
        </row>
        <row r="221">
          <cell r="A221" t="str">
            <v>DAN212</v>
          </cell>
          <cell r="B221" t="str">
            <v>THR 75 HW100 SAEEE 10FT 1-1/8 X 1-1/8 ODM ANG 6A (6)</v>
          </cell>
        </row>
        <row r="221">
          <cell r="J221" t="str">
            <v>~</v>
          </cell>
        </row>
        <row r="222">
          <cell r="A222" t="str">
            <v>DAN213</v>
          </cell>
          <cell r="B222" t="str">
            <v>TRAE+ 20HW100 SAE EE 10FT 7/8X1-1/8 ODF S/T 6A (6)</v>
          </cell>
        </row>
        <row r="222">
          <cell r="J222">
            <v>540.139215686275</v>
          </cell>
        </row>
        <row r="223">
          <cell r="A223" t="str">
            <v>DAN214</v>
          </cell>
          <cell r="B223" t="str">
            <v>TRAE+ 30HW100 SAE EE 10FT 7/8X1-1/8 ODF S/T 6A (6)</v>
          </cell>
        </row>
        <row r="223">
          <cell r="J223">
            <v>540.139215686275</v>
          </cell>
        </row>
        <row r="224">
          <cell r="A224" t="str">
            <v>DAN215</v>
          </cell>
          <cell r="B224" t="str">
            <v>TRAE+ 40 HW100 SAE EE 15FT 7/8 X 1-1/8 ODF S/T 6A (6)</v>
          </cell>
        </row>
        <row r="224">
          <cell r="J224">
            <v>540.139215686275</v>
          </cell>
        </row>
        <row r="225">
          <cell r="A225" t="str">
            <v>DAN216</v>
          </cell>
          <cell r="B225" t="str">
            <v>TRAE 50 HW100 SAE EE 10FT 1-1/8X1-3/8 ODF S/T6A (6)</v>
          </cell>
        </row>
        <row r="225">
          <cell r="J225" t="str">
            <v>~</v>
          </cell>
        </row>
        <row r="226">
          <cell r="A226" t="str">
            <v>DAN217</v>
          </cell>
          <cell r="B226" t="str">
            <v>TRAE 60 HW100 SAE EE 10FT 1-1/8 X 1-3/8 ODF S/T 6A (6)</v>
          </cell>
        </row>
        <row r="226">
          <cell r="J226" t="str">
            <v>~</v>
          </cell>
        </row>
        <row r="227">
          <cell r="A227" t="str">
            <v>DAN218</v>
          </cell>
          <cell r="B227" t="str">
            <v>TRAES 5 SW45 (R507 EXP VALVE COPELAND)</v>
          </cell>
        </row>
        <row r="227">
          <cell r="J227">
            <v>217.027450980392</v>
          </cell>
        </row>
        <row r="228">
          <cell r="A228" t="str">
            <v>DAN218.1</v>
          </cell>
          <cell r="B228" t="str">
            <v>TRAES 7 SW45 (R507 EXP VALVE COPELAND)</v>
          </cell>
        </row>
        <row r="228">
          <cell r="J228">
            <v>217.027450980392</v>
          </cell>
        </row>
        <row r="229">
          <cell r="A229" t="str">
            <v>DAN218.2</v>
          </cell>
          <cell r="B229" t="str">
            <v>TRAES 7.5 SW45 (R507 EXP VALVE COPELAND)</v>
          </cell>
        </row>
        <row r="229">
          <cell r="J229">
            <v>217.027450980392</v>
          </cell>
        </row>
        <row r="230">
          <cell r="A230" t="str">
            <v>DAN218.3</v>
          </cell>
          <cell r="B230" t="str">
            <v>TRAES 10 SW45 (R507 EXP VALVE COPELAND)</v>
          </cell>
        </row>
        <row r="230">
          <cell r="J230">
            <v>217.027450980392</v>
          </cell>
        </row>
        <row r="231">
          <cell r="A231" t="str">
            <v>DAN218.6</v>
          </cell>
          <cell r="B231" t="str">
            <v>TRAES 5 SZ (R507 EXP VALVE COPELAND)</v>
          </cell>
        </row>
        <row r="231">
          <cell r="J231">
            <v>217.027450980392</v>
          </cell>
        </row>
        <row r="232">
          <cell r="A232" t="str">
            <v>DAN218.7</v>
          </cell>
          <cell r="B232" t="str">
            <v>TRAES 7.5 SZ (R507 EXP VALVE COPELAND)</v>
          </cell>
        </row>
        <row r="232">
          <cell r="J232">
            <v>217.027450980392</v>
          </cell>
        </row>
        <row r="233">
          <cell r="A233" t="str">
            <v>DAN218.8</v>
          </cell>
          <cell r="B233" t="str">
            <v>TA-HW100 (R22 EXP-VALVE COPELAND)</v>
          </cell>
        </row>
        <row r="233">
          <cell r="J233">
            <v>129.892549019608</v>
          </cell>
        </row>
        <row r="234">
          <cell r="A234" t="str">
            <v>DAN218.9</v>
          </cell>
          <cell r="B234" t="str">
            <v>TAE-HW100 (R22 EXP-VALVE COPELAND)</v>
          </cell>
        </row>
        <row r="234">
          <cell r="J234">
            <v>145.035882352941</v>
          </cell>
        </row>
        <row r="235">
          <cell r="A235" t="str">
            <v>DAN218.10</v>
          </cell>
          <cell r="B235" t="str">
            <v>TA-SW75 (R507 EXP-VALVE COPELAND)</v>
          </cell>
        </row>
        <row r="235">
          <cell r="J235">
            <v>129.892549019608</v>
          </cell>
        </row>
        <row r="236">
          <cell r="A236" t="str">
            <v>DAN218.11</v>
          </cell>
          <cell r="B236" t="str">
            <v>TAE-SW75 (R507 EXP-VALVE COPELAND)</v>
          </cell>
        </row>
        <row r="236">
          <cell r="J236">
            <v>145.035882352941</v>
          </cell>
        </row>
        <row r="237">
          <cell r="A237" t="str">
            <v>DAN218.12</v>
          </cell>
          <cell r="B237" t="str">
            <v>TAO-0 ORIFICE COPELAND</v>
          </cell>
        </row>
        <row r="237">
          <cell r="J237">
            <v>34.2061176470588</v>
          </cell>
        </row>
        <row r="238">
          <cell r="A238" t="str">
            <v>DAN218.13</v>
          </cell>
          <cell r="B238" t="str">
            <v>TAO-1 ORIFICE COPELAND</v>
          </cell>
        </row>
        <row r="238">
          <cell r="J238">
            <v>34.2061176470588</v>
          </cell>
        </row>
        <row r="239">
          <cell r="A239" t="str">
            <v>DAN218.14</v>
          </cell>
          <cell r="B239" t="str">
            <v>TAO-2 ORIFICE COPELAND</v>
          </cell>
        </row>
        <row r="239">
          <cell r="J239">
            <v>34.2061176470588</v>
          </cell>
        </row>
        <row r="240">
          <cell r="A240" t="str">
            <v>DAN218.15</v>
          </cell>
          <cell r="B240" t="str">
            <v>TAO-3 ORIFICE COPELAND</v>
          </cell>
        </row>
        <row r="240">
          <cell r="J240">
            <v>34.2061176470588</v>
          </cell>
        </row>
        <row r="241">
          <cell r="A241" t="str">
            <v>DAN218.16</v>
          </cell>
          <cell r="B241" t="str">
            <v>TAO-4 ORIFICE COPELAND</v>
          </cell>
        </row>
        <row r="241">
          <cell r="J241">
            <v>34.2061176470588</v>
          </cell>
        </row>
        <row r="242">
          <cell r="A242" t="str">
            <v>DAN218.17</v>
          </cell>
          <cell r="B242" t="str">
            <v>TAO-5 ORIFICE COPELAND</v>
          </cell>
        </row>
        <row r="242">
          <cell r="J242">
            <v>34.2061176470588</v>
          </cell>
        </row>
        <row r="243">
          <cell r="A243" t="str">
            <v>DAN218.18</v>
          </cell>
          <cell r="B243" t="str">
            <v>TAO-6 ORIFICE COPELAND</v>
          </cell>
        </row>
        <row r="243">
          <cell r="J243">
            <v>34.2061176470588</v>
          </cell>
        </row>
        <row r="244">
          <cell r="A244" t="str">
            <v>DAN218.19</v>
          </cell>
          <cell r="B244" t="str">
            <v>DX3-008 (R22)</v>
          </cell>
        </row>
        <row r="244">
          <cell r="J244">
            <v>1460.47401069519</v>
          </cell>
        </row>
        <row r="245">
          <cell r="A245" t="str">
            <v>DAN218.20</v>
          </cell>
          <cell r="B245" t="str">
            <v>DX3-010 (R22)</v>
          </cell>
        </row>
        <row r="245">
          <cell r="J245">
            <v>1475.66887700535</v>
          </cell>
        </row>
        <row r="246">
          <cell r="A246" t="str">
            <v>DAN218.21</v>
          </cell>
          <cell r="B246" t="str">
            <v>DX3-012 (R22)</v>
          </cell>
        </row>
        <row r="246">
          <cell r="J246">
            <v>1489.71529411765</v>
          </cell>
        </row>
        <row r="247">
          <cell r="A247" t="str">
            <v>DAN218.22</v>
          </cell>
          <cell r="B247" t="str">
            <v>DX3-015 (R22)</v>
          </cell>
        </row>
        <row r="247">
          <cell r="J247">
            <v>1504.82181818182</v>
          </cell>
        </row>
        <row r="248">
          <cell r="A248" t="str">
            <v>DAN218.23</v>
          </cell>
          <cell r="B248" t="str">
            <v>DX3-020 (R22)</v>
          </cell>
        </row>
        <row r="248">
          <cell r="J248">
            <v>1521.25347593583</v>
          </cell>
        </row>
        <row r="249">
          <cell r="A249" t="str">
            <v>DAN218.24</v>
          </cell>
          <cell r="B249" t="str">
            <v>DIXELL TRANSFORMER TF20D</v>
          </cell>
        </row>
        <row r="249">
          <cell r="J249">
            <v>167.920941176471</v>
          </cell>
        </row>
        <row r="250">
          <cell r="A250" t="str">
            <v>DAN217.1</v>
          </cell>
          <cell r="B250" t="str">
            <v>TCLE 4.5 SW100 SAE EE 10FT 5/8 X 7/8 ODF R-404A (12)</v>
          </cell>
        </row>
        <row r="250">
          <cell r="J250">
            <v>362.169230769231</v>
          </cell>
        </row>
        <row r="251">
          <cell r="A251" t="str">
            <v>DAN219</v>
          </cell>
          <cell r="B251" t="str">
            <v>A-WZ 5582  4 STD - 1/2"  (6)060933</v>
          </cell>
        </row>
        <row r="251">
          <cell r="J251">
            <v>266.294876660342</v>
          </cell>
        </row>
        <row r="252">
          <cell r="A252" t="str">
            <v>DAN220</v>
          </cell>
          <cell r="B252" t="str">
            <v>A-WZ 5585  5 STD - 5/8" (6)060934</v>
          </cell>
        </row>
        <row r="252">
          <cell r="J252">
            <v>284.006072106262</v>
          </cell>
        </row>
        <row r="253">
          <cell r="A253" t="str">
            <v>DAN221</v>
          </cell>
          <cell r="B253" t="str">
            <v>A-WZ 5587  7 STD - 7/8" (6)060931</v>
          </cell>
        </row>
        <row r="253">
          <cell r="J253">
            <v>295.996394686907</v>
          </cell>
        </row>
        <row r="254">
          <cell r="A254" t="str">
            <v>DAN222</v>
          </cell>
          <cell r="B254" t="str">
            <v>A-WZ 5588  9 STD - 1 1/8" (6)060974</v>
          </cell>
        </row>
        <row r="254">
          <cell r="J254">
            <v>302.73605313093</v>
          </cell>
        </row>
        <row r="255">
          <cell r="A255" t="str">
            <v>DAN223</v>
          </cell>
          <cell r="B255" t="str">
            <v>A-WZ 5690 9 STD - 1 1/8" x 6" DIA.065152</v>
          </cell>
        </row>
        <row r="255">
          <cell r="J255" t="str">
            <v>~</v>
          </cell>
        </row>
        <row r="256">
          <cell r="A256" t="str">
            <v>DAN224</v>
          </cell>
          <cell r="B256" t="str">
            <v>A-WZ 5590 11 STD - 1 3/8"  (6)060930</v>
          </cell>
        </row>
        <row r="256">
          <cell r="J256">
            <v>325.697912713472</v>
          </cell>
        </row>
        <row r="257">
          <cell r="A257" t="str">
            <v>DAN225</v>
          </cell>
          <cell r="B257" t="str">
            <v>A-WZ 5690 11 STD - 1 3/8" x 6" DIA.060978</v>
          </cell>
        </row>
        <row r="257">
          <cell r="J257">
            <v>589.093168880455</v>
          </cell>
        </row>
        <row r="258">
          <cell r="A258" t="str">
            <v>DAN226</v>
          </cell>
          <cell r="B258" t="str">
            <v>A-WZ 5692 13 STD 1 5/8" 060979</v>
          </cell>
        </row>
        <row r="258">
          <cell r="J258">
            <v>676.316888045541</v>
          </cell>
        </row>
        <row r="259">
          <cell r="A259" t="str">
            <v>DAN228</v>
          </cell>
          <cell r="B259" t="str">
            <v>OMB-JB1 C/W ASC 2 ELECTRONIC WITH ALARM (65365)</v>
          </cell>
        </row>
        <row r="259">
          <cell r="J259">
            <v>870.306513409962</v>
          </cell>
        </row>
        <row r="260">
          <cell r="A260" t="str">
            <v>DAN230</v>
          </cell>
          <cell r="B260" t="str">
            <v>STAS-489 T STD  1 1/8" FILTER SHELL</v>
          </cell>
        </row>
        <row r="260">
          <cell r="J260">
            <v>314.097368421053</v>
          </cell>
        </row>
        <row r="264">
          <cell r="A264" t="str">
            <v>DAN231</v>
          </cell>
          <cell r="B264" t="str">
            <v>EK163 EMERSON FILTER DRIER</v>
          </cell>
        </row>
        <row r="264">
          <cell r="J264">
            <v>39.9888888888889</v>
          </cell>
        </row>
        <row r="265">
          <cell r="A265" t="str">
            <v>DAN232</v>
          </cell>
          <cell r="B265" t="str">
            <v>EK164 EMERSON FILTER DRIER</v>
          </cell>
        </row>
        <row r="265">
          <cell r="J265">
            <v>39.9888888888889</v>
          </cell>
        </row>
        <row r="266">
          <cell r="A266" t="str">
            <v>DAN233</v>
          </cell>
          <cell r="B266" t="str">
            <v>EK165 EMERSON FILTER DRIER</v>
          </cell>
        </row>
        <row r="266">
          <cell r="J266">
            <v>39.9888888888889</v>
          </cell>
        </row>
        <row r="267">
          <cell r="A267" t="str">
            <v>DAN234</v>
          </cell>
          <cell r="B267" t="str">
            <v>EK304 EMERSON FILTER DRIER</v>
          </cell>
        </row>
        <row r="267">
          <cell r="J267">
            <v>77.29</v>
          </cell>
        </row>
        <row r="268">
          <cell r="A268" t="str">
            <v>DAN235</v>
          </cell>
          <cell r="B268" t="str">
            <v>EK305 EMERSON FILTER DRIER</v>
          </cell>
        </row>
        <row r="268">
          <cell r="J268">
            <v>77.29</v>
          </cell>
        </row>
        <row r="269">
          <cell r="A269" t="str">
            <v>DAN236</v>
          </cell>
          <cell r="B269" t="str">
            <v>EK306 EMERSON FILTER DRIER</v>
          </cell>
        </row>
        <row r="269">
          <cell r="J269">
            <v>77.29</v>
          </cell>
        </row>
        <row r="270">
          <cell r="A270" t="str">
            <v>DAN237</v>
          </cell>
          <cell r="B270" t="str">
            <v>PS2-L7AS EMERSON HI-LO PRESSURE CONTROL (MANUAL/AUTO)</v>
          </cell>
        </row>
        <row r="270">
          <cell r="J270" t="str">
            <v>~</v>
          </cell>
        </row>
      </sheetData>
      <sheetData sheetId="17">
        <row r="8">
          <cell r="A8" t="str">
            <v>ITEM CODE</v>
          </cell>
          <cell r="B8" t="str">
            <v>MODEL</v>
          </cell>
          <cell r="C8" t="str">
            <v>SIZE</v>
          </cell>
        </row>
        <row r="8">
          <cell r="J8" t="str">
            <v>(RM) </v>
          </cell>
        </row>
        <row r="9">
          <cell r="A9" t="str">
            <v>KOR001</v>
          </cell>
          <cell r="B9" t="str">
            <v>SGF6</v>
          </cell>
          <cell r="C9" t="str">
            <v>1/4"</v>
          </cell>
        </row>
        <row r="9">
          <cell r="J9">
            <v>23.150153256705</v>
          </cell>
        </row>
        <row r="10">
          <cell r="A10" t="str">
            <v>KOR002</v>
          </cell>
          <cell r="B10" t="str">
            <v>SGF10</v>
          </cell>
          <cell r="C10" t="str">
            <v>3/8"</v>
          </cell>
        </row>
        <row r="10">
          <cell r="J10">
            <v>24.4556130268199</v>
          </cell>
        </row>
        <row r="11">
          <cell r="A11" t="str">
            <v>KOR003</v>
          </cell>
          <cell r="B11" t="str">
            <v>SGF12</v>
          </cell>
          <cell r="C11" t="str">
            <v>1/2"</v>
          </cell>
        </row>
        <row r="11">
          <cell r="J11">
            <v>30.4607279693487</v>
          </cell>
        </row>
        <row r="12">
          <cell r="A12" t="str">
            <v>KOR004</v>
          </cell>
          <cell r="B12" t="str">
            <v>SGF16</v>
          </cell>
          <cell r="C12" t="str">
            <v>5/8"</v>
          </cell>
        </row>
        <row r="12">
          <cell r="J12">
            <v>46.039214559387</v>
          </cell>
        </row>
        <row r="13">
          <cell r="A13" t="str">
            <v>KOR005</v>
          </cell>
          <cell r="B13" t="str">
            <v>SGF19</v>
          </cell>
          <cell r="C13" t="str">
            <v>3/4"</v>
          </cell>
        </row>
        <row r="13">
          <cell r="J13">
            <v>54.4811877394636</v>
          </cell>
        </row>
        <row r="14">
          <cell r="A14" t="str">
            <v>KOR005.1</v>
          </cell>
          <cell r="B14" t="str">
            <v>1/4 oil sight glass</v>
          </cell>
          <cell r="C14" t="str">
            <v>1/4" (60mm)</v>
          </cell>
        </row>
        <row r="14">
          <cell r="J14">
            <v>29.5904214559387</v>
          </cell>
        </row>
        <row r="15">
          <cell r="A15" t="str">
            <v>KOR005.2</v>
          </cell>
          <cell r="B15" t="str">
            <v>3/8 oil sight glass</v>
          </cell>
          <cell r="C15" t="str">
            <v>3/8"(64mm)</v>
          </cell>
        </row>
        <row r="15">
          <cell r="J15">
            <v>33.1507662835249</v>
          </cell>
        </row>
        <row r="16">
          <cell r="A16" t="str">
            <v>KOR005.3</v>
          </cell>
          <cell r="B16" t="str">
            <v>SYFL2-1/2</v>
          </cell>
        </row>
        <row r="16">
          <cell r="J16">
            <v>36.1177203065134</v>
          </cell>
        </row>
        <row r="17">
          <cell r="A17" t="str">
            <v>KOR005.4</v>
          </cell>
          <cell r="B17" t="str">
            <v>SYFL2-5/8</v>
          </cell>
        </row>
        <row r="17">
          <cell r="J17">
            <v>41.7747126436782</v>
          </cell>
        </row>
        <row r="18">
          <cell r="A18" t="str">
            <v>KOR006</v>
          </cell>
          <cell r="B18" t="str">
            <v>SG19</v>
          </cell>
          <cell r="C18" t="str">
            <v>3/4NPT"</v>
          </cell>
        </row>
        <row r="18">
          <cell r="J18">
            <v>24.2293333333333</v>
          </cell>
        </row>
        <row r="19">
          <cell r="A19" t="str">
            <v>KOR007</v>
          </cell>
          <cell r="B19" t="str">
            <v>SGW6</v>
          </cell>
          <cell r="C19" t="str">
            <v>1/4"</v>
          </cell>
        </row>
        <row r="19">
          <cell r="J19">
            <v>23.237183908046</v>
          </cell>
        </row>
        <row r="20">
          <cell r="A20" t="str">
            <v>KOR008</v>
          </cell>
          <cell r="B20" t="str">
            <v>SGW10</v>
          </cell>
          <cell r="C20" t="str">
            <v>3/8"</v>
          </cell>
        </row>
        <row r="20">
          <cell r="J20">
            <v>24.4556130268199</v>
          </cell>
        </row>
        <row r="21">
          <cell r="A21" t="str">
            <v>KOR009</v>
          </cell>
          <cell r="B21" t="str">
            <v>SGW12</v>
          </cell>
          <cell r="C21" t="str">
            <v>1/2"</v>
          </cell>
        </row>
        <row r="21">
          <cell r="J21">
            <v>33.5068007662835</v>
          </cell>
        </row>
        <row r="22">
          <cell r="A22" t="str">
            <v>KOR010</v>
          </cell>
          <cell r="B22" t="str">
            <v>SGW16</v>
          </cell>
          <cell r="C22" t="str">
            <v>5/8"</v>
          </cell>
        </row>
        <row r="22">
          <cell r="J22">
            <v>46.039214559387</v>
          </cell>
        </row>
        <row r="23">
          <cell r="A23" t="str">
            <v>KOR011</v>
          </cell>
          <cell r="B23" t="str">
            <v>SGW19</v>
          </cell>
          <cell r="C23" t="str">
            <v>3/4"</v>
          </cell>
        </row>
        <row r="23">
          <cell r="J23">
            <v>54.5128352490421</v>
          </cell>
        </row>
        <row r="24">
          <cell r="A24" t="str">
            <v>KOR012</v>
          </cell>
          <cell r="B24" t="str">
            <v>SGW22</v>
          </cell>
          <cell r="C24" t="str">
            <v>7/8"</v>
          </cell>
        </row>
        <row r="24">
          <cell r="J24">
            <v>59.3390804597701</v>
          </cell>
        </row>
        <row r="25">
          <cell r="A25" t="str">
            <v>KOR013</v>
          </cell>
          <cell r="B25" t="str">
            <v>SGW28</v>
          </cell>
          <cell r="C25" t="str">
            <v>1 1/8"</v>
          </cell>
        </row>
        <row r="25">
          <cell r="J25">
            <v>72.8446551724138</v>
          </cell>
        </row>
        <row r="26">
          <cell r="A26" t="str">
            <v>KOR013.01</v>
          </cell>
          <cell r="B26" t="str">
            <v>3/8" CHECK VALVE STRAIGHT TYPE</v>
          </cell>
          <cell r="C26" t="str">
            <v>3/8"</v>
          </cell>
        </row>
        <row r="26">
          <cell r="E26" t="str">
            <v>1/2 (D22)</v>
          </cell>
        </row>
        <row r="26">
          <cell r="J26">
            <v>37.9770114942529</v>
          </cell>
        </row>
        <row r="27">
          <cell r="A27" t="str">
            <v>KOR013.1</v>
          </cell>
          <cell r="B27" t="str">
            <v>1/2" CHECK VALVE STRAIGHT TYPE</v>
          </cell>
          <cell r="C27" t="str">
            <v>1/2" </v>
          </cell>
        </row>
        <row r="27">
          <cell r="E27" t="str">
            <v>1/2 (D29)</v>
          </cell>
        </row>
        <row r="27">
          <cell r="J27">
            <v>47.7379411764706</v>
          </cell>
        </row>
        <row r="28">
          <cell r="A28" t="str">
            <v>KOR014</v>
          </cell>
          <cell r="B28" t="str">
            <v>5/8" CHECK VALVE STRAIGHT TYPE</v>
          </cell>
          <cell r="C28" t="str">
            <v>5/8" </v>
          </cell>
        </row>
        <row r="28">
          <cell r="E28" t="str">
            <v>5/8 (D29)</v>
          </cell>
        </row>
        <row r="28">
          <cell r="J28">
            <v>65.3511764705882</v>
          </cell>
        </row>
        <row r="29">
          <cell r="A29" t="str">
            <v>KOR015</v>
          </cell>
          <cell r="B29" t="str">
            <v>3/4" CHECK VALVE STRAIGHT TYPE</v>
          </cell>
          <cell r="C29" t="str">
            <v>3/4" </v>
          </cell>
        </row>
        <row r="29">
          <cell r="E29" t="str">
            <v>3/4 (D41)</v>
          </cell>
        </row>
        <row r="29">
          <cell r="J29">
            <v>93.5323529411765</v>
          </cell>
        </row>
        <row r="30">
          <cell r="A30" t="str">
            <v>KOR016</v>
          </cell>
          <cell r="B30" t="str">
            <v>7/8" CHECK VALVE STRAIGHT TYPE</v>
          </cell>
          <cell r="C30" t="str">
            <v>7/8" </v>
          </cell>
        </row>
        <row r="30">
          <cell r="E30" t="str">
            <v>7/8 (D41)</v>
          </cell>
        </row>
        <row r="30">
          <cell r="J30">
            <v>94.7470588235294</v>
          </cell>
        </row>
        <row r="31">
          <cell r="A31" t="str">
            <v>KOR017</v>
          </cell>
          <cell r="B31" t="str">
            <v>1 1/8" CHECK VALVE STRAIGHT TYPE</v>
          </cell>
          <cell r="C31" t="str">
            <v>1-1/8" </v>
          </cell>
        </row>
        <row r="31">
          <cell r="E31" t="str">
            <v>1-1/8 (D54)</v>
          </cell>
        </row>
        <row r="31">
          <cell r="J31">
            <v>199.211764705882</v>
          </cell>
        </row>
        <row r="32">
          <cell r="A32" t="str">
            <v>KOR018</v>
          </cell>
          <cell r="B32" t="str">
            <v>1 3/8" CHECK VALVE STRAIGHT TYPE</v>
          </cell>
          <cell r="C32" t="str">
            <v>1-3/8" </v>
          </cell>
        </row>
        <row r="32">
          <cell r="E32" t="str">
            <v>1-3/8 (D54)</v>
          </cell>
        </row>
        <row r="32">
          <cell r="J32">
            <v>208.929411764706</v>
          </cell>
        </row>
        <row r="33">
          <cell r="A33" t="str">
            <v>KOR019</v>
          </cell>
          <cell r="B33" t="str">
            <v>1 5/8" CHECK VALVE STRAIGHT TYPE</v>
          </cell>
          <cell r="C33" t="str">
            <v>1-5/8" </v>
          </cell>
        </row>
        <row r="33">
          <cell r="E33" t="str">
            <v>1-5/8 (D54)</v>
          </cell>
        </row>
        <row r="33">
          <cell r="J33">
            <v>218.647058823529</v>
          </cell>
        </row>
        <row r="34">
          <cell r="A34" t="str">
            <v>KOR020</v>
          </cell>
          <cell r="B34" t="str">
            <v>1 1/8" CHECK VALVE)ANKLE TYPE</v>
          </cell>
          <cell r="C34" t="str">
            <v>1-1/8" </v>
          </cell>
        </row>
        <row r="34">
          <cell r="J34">
            <v>305.925925925926</v>
          </cell>
        </row>
        <row r="35">
          <cell r="A35" t="str">
            <v>KOR021</v>
          </cell>
          <cell r="B35" t="str">
            <v>1 3/8" CHECK VALVE ANKLE TYPE</v>
          </cell>
          <cell r="C35" t="str">
            <v>1-3/8" </v>
          </cell>
        </row>
        <row r="35">
          <cell r="J35">
            <v>305.925925925927</v>
          </cell>
        </row>
        <row r="40">
          <cell r="A40" t="str">
            <v>KOR026</v>
          </cell>
          <cell r="B40" t="str">
            <v>QC BALL VALVE C/W PORT (1/4")</v>
          </cell>
          <cell r="C40" t="str">
            <v>1/4"</v>
          </cell>
        </row>
        <row r="40">
          <cell r="J40">
            <v>49.8448275862069</v>
          </cell>
        </row>
        <row r="41">
          <cell r="A41" t="str">
            <v>KOR027</v>
          </cell>
          <cell r="B41" t="str">
            <v>QC BALL VALVE C/W PORT (3/8")</v>
          </cell>
          <cell r="C41" t="str">
            <v>3/8"</v>
          </cell>
        </row>
        <row r="41">
          <cell r="J41">
            <v>51.4272030651341</v>
          </cell>
        </row>
        <row r="42">
          <cell r="A42" t="str">
            <v>KOR028</v>
          </cell>
          <cell r="B42" t="str">
            <v>QC BALL VALVE C/W PORT (1/2")</v>
          </cell>
          <cell r="C42" t="str">
            <v>1/2"</v>
          </cell>
        </row>
        <row r="42">
          <cell r="J42">
            <v>52.2183908045977</v>
          </cell>
        </row>
        <row r="43">
          <cell r="A43" t="str">
            <v>KOR029</v>
          </cell>
          <cell r="B43" t="str">
            <v>QC BALL VALVE C/W PORT (5/8")</v>
          </cell>
          <cell r="C43" t="str">
            <v>5/8"</v>
          </cell>
        </row>
        <row r="43">
          <cell r="J43">
            <v>53.0095785440613</v>
          </cell>
        </row>
        <row r="44">
          <cell r="A44" t="str">
            <v>KOR030</v>
          </cell>
          <cell r="B44" t="str">
            <v>QC BALL VALVE C/W PORT (3/4")</v>
          </cell>
          <cell r="C44" t="str">
            <v>3/4"</v>
          </cell>
        </row>
        <row r="44">
          <cell r="J44">
            <v>77.536398467433</v>
          </cell>
        </row>
        <row r="45">
          <cell r="A45" t="str">
            <v>KOR031</v>
          </cell>
          <cell r="B45" t="str">
            <v>QC BALL VALVE C/W PORT (7/8")</v>
          </cell>
          <cell r="C45" t="str">
            <v>7/8"</v>
          </cell>
        </row>
        <row r="45">
          <cell r="J45">
            <v>83.8659003831418</v>
          </cell>
        </row>
        <row r="46">
          <cell r="A46" t="str">
            <v>KOR032</v>
          </cell>
          <cell r="B46" t="str">
            <v>QC BALL VALVE C/W PORT (1 1/8")</v>
          </cell>
          <cell r="C46" t="str">
            <v>1-1/8"</v>
          </cell>
        </row>
        <row r="46">
          <cell r="J46">
            <v>132.919540229885</v>
          </cell>
        </row>
        <row r="47">
          <cell r="A47" t="str">
            <v>KOR033</v>
          </cell>
          <cell r="B47" t="str">
            <v>QC BALL VALVE C/W PORT (1 3/8")</v>
          </cell>
          <cell r="C47" t="str">
            <v>1-3/8"</v>
          </cell>
        </row>
        <row r="47">
          <cell r="J47">
            <v>186.72030651341</v>
          </cell>
        </row>
        <row r="48">
          <cell r="A48" t="str">
            <v>KOR034</v>
          </cell>
          <cell r="B48" t="str">
            <v>QC BALL VALVE C/W PORT (1 5/8")</v>
          </cell>
          <cell r="C48" t="str">
            <v>1-5/8"</v>
          </cell>
        </row>
        <row r="48">
          <cell r="J48">
            <v>272.959770114943</v>
          </cell>
        </row>
        <row r="49">
          <cell r="A49" t="str">
            <v>KOR035</v>
          </cell>
          <cell r="B49" t="str">
            <v>QC BALL VALVE C/W PORT (2 1/8")</v>
          </cell>
          <cell r="C49" t="str">
            <v>2-1/8"</v>
          </cell>
        </row>
        <row r="49">
          <cell r="J49">
            <v>472.33908045977</v>
          </cell>
        </row>
        <row r="50">
          <cell r="A50" t="str">
            <v>KOR036</v>
          </cell>
          <cell r="B50" t="str">
            <v>QC BALL VALVE C/W PORT (2 5/8")</v>
          </cell>
          <cell r="C50" t="str">
            <v>2-5/8"</v>
          </cell>
        </row>
        <row r="50">
          <cell r="J50">
            <v>526.931034482759</v>
          </cell>
        </row>
        <row r="58">
          <cell r="A58" t="str">
            <v>KOR041</v>
          </cell>
          <cell r="B58" t="str">
            <v>SDA-22C300T 27bar (NPT1/4")</v>
          </cell>
          <cell r="C58" t="str">
            <v>NPT1/4" X 3/8"</v>
          </cell>
        </row>
        <row r="58">
          <cell r="J58">
            <v>154.804752505902</v>
          </cell>
        </row>
        <row r="59">
          <cell r="A59" t="str">
            <v>KOR042</v>
          </cell>
          <cell r="B59" t="str">
            <v>SDA-22C300T 27bar (NPT3/8")</v>
          </cell>
          <cell r="C59" t="str">
            <v>NPT3/8" X 3/8"</v>
          </cell>
        </row>
        <row r="59">
          <cell r="J59">
            <v>154.804752505902</v>
          </cell>
        </row>
        <row r="60">
          <cell r="A60" t="str">
            <v>KOR042.1</v>
          </cell>
          <cell r="B60" t="str">
            <v>SDA-22C300T 27bar (NPT1/2")</v>
          </cell>
          <cell r="C60" t="str">
            <v>NPT1/2" X 3/8"</v>
          </cell>
        </row>
        <row r="60">
          <cell r="J60">
            <v>154.804752505902</v>
          </cell>
        </row>
        <row r="61">
          <cell r="A61" t="str">
            <v>KOR042.2</v>
          </cell>
          <cell r="B61" t="str">
            <v>SAFETY BALL VALVE 3/8"</v>
          </cell>
        </row>
        <row r="61">
          <cell r="J61">
            <v>74.3062812028329</v>
          </cell>
        </row>
        <row r="62">
          <cell r="A62" t="str">
            <v>KOR042.3</v>
          </cell>
          <cell r="B62" t="str">
            <v>SAFETY BALL VALVE 1/2"</v>
          </cell>
        </row>
        <row r="62">
          <cell r="J62">
            <v>74.3062812028329</v>
          </cell>
        </row>
        <row r="63">
          <cell r="A63" t="str">
            <v>KOR043</v>
          </cell>
          <cell r="B63" t="str">
            <v>HAV1 ANKLE VALVE 3/8"</v>
          </cell>
          <cell r="C63" t="str">
            <v>3/8"</v>
          </cell>
        </row>
        <row r="63">
          <cell r="J63" t="str">
            <v>~</v>
          </cell>
        </row>
        <row r="64">
          <cell r="A64" t="str">
            <v>KOR044</v>
          </cell>
          <cell r="B64" t="str">
            <v>HAV2 ANKLE VALVE 1/2"</v>
          </cell>
          <cell r="C64" t="str">
            <v>1/2"</v>
          </cell>
        </row>
        <row r="64">
          <cell r="J64">
            <v>37.9770114942529</v>
          </cell>
        </row>
        <row r="65">
          <cell r="A65" t="str">
            <v>KOR045</v>
          </cell>
          <cell r="B65" t="str">
            <v>HAV3 ANKLE VALVE 5/8"</v>
          </cell>
          <cell r="C65" t="str">
            <v>5/8"</v>
          </cell>
        </row>
        <row r="65">
          <cell r="J65">
            <v>37.9770114942529</v>
          </cell>
        </row>
        <row r="66">
          <cell r="A66" t="str">
            <v>KOR046</v>
          </cell>
          <cell r="B66" t="str">
            <v>HAV5 ANKLE VALVE 3/4"</v>
          </cell>
          <cell r="C66" t="str">
            <v>3/4"</v>
          </cell>
        </row>
        <row r="66">
          <cell r="J66">
            <v>59.5548589341693</v>
          </cell>
        </row>
        <row r="67">
          <cell r="A67" t="str">
            <v>KOR047</v>
          </cell>
          <cell r="B67" t="str">
            <v>HAV6 ANKLE VALVE 7/8"</v>
          </cell>
          <cell r="C67" t="str">
            <v>7/8"</v>
          </cell>
        </row>
        <row r="67">
          <cell r="J67" t="str">
            <v>~</v>
          </cell>
        </row>
        <row r="68">
          <cell r="A68" t="str">
            <v>KOR048</v>
          </cell>
          <cell r="B68" t="str">
            <v>HAV8 ANKLE VALVE 1 1/8"</v>
          </cell>
          <cell r="C68" t="str">
            <v>1-1/8"</v>
          </cell>
        </row>
        <row r="68">
          <cell r="J68" t="str">
            <v>~</v>
          </cell>
        </row>
        <row r="69">
          <cell r="A69" t="str">
            <v>KOR049</v>
          </cell>
          <cell r="B69" t="str">
            <v>HAV9 ANKLE VALVE 1 3/8"</v>
          </cell>
          <cell r="C69" t="str">
            <v>1-3/8"</v>
          </cell>
        </row>
        <row r="69">
          <cell r="J69">
            <v>111.341692789969</v>
          </cell>
        </row>
        <row r="70">
          <cell r="A70" t="str">
            <v>KOR050</v>
          </cell>
          <cell r="B70" t="str">
            <v>HAV11 ANKLE VALVE 1 5/8"</v>
          </cell>
          <cell r="C70" t="str">
            <v>1-5/8"</v>
          </cell>
        </row>
        <row r="70">
          <cell r="J70">
            <v>182.980146290491</v>
          </cell>
        </row>
        <row r="71">
          <cell r="A71" t="str">
            <v>KOR051</v>
          </cell>
          <cell r="B71" t="str">
            <v>HAV12 ANKLE VALVE 2 1/8"</v>
          </cell>
          <cell r="C71" t="str">
            <v>2-1/8"</v>
          </cell>
        </row>
        <row r="71">
          <cell r="J71">
            <v>201.968652037618</v>
          </cell>
        </row>
        <row r="72">
          <cell r="A72" t="str">
            <v>KOR052</v>
          </cell>
          <cell r="B72" t="str">
            <v>OV34-SY (35mm, 1 1/8") SERVICE VALVE</v>
          </cell>
          <cell r="C72" t="str">
            <v>1-1/8"</v>
          </cell>
        </row>
        <row r="72">
          <cell r="J72">
            <v>73.0266283524904</v>
          </cell>
        </row>
        <row r="73">
          <cell r="A73" t="str">
            <v>KOR053</v>
          </cell>
          <cell r="B73" t="str">
            <v>OV32-SY (30mm, 3/4") SERVICE VALVE</v>
          </cell>
          <cell r="C73" t="str">
            <v>3/4"</v>
          </cell>
        </row>
        <row r="73">
          <cell r="J73">
            <v>59.1808429118774</v>
          </cell>
        </row>
        <row r="74">
          <cell r="A74" t="str">
            <v>KOR054</v>
          </cell>
          <cell r="B74" t="str">
            <v>OV34-A (30mm, 1 1/8") SERVICE VALVE</v>
          </cell>
          <cell r="C74" t="str">
            <v>1 1/8"</v>
          </cell>
        </row>
        <row r="74">
          <cell r="J74">
            <v>59.1808429118774</v>
          </cell>
        </row>
        <row r="75">
          <cell r="A75" t="str">
            <v>KOR055</v>
          </cell>
          <cell r="B75" t="str">
            <v>OV32-A (30mm, 3/4") SERVICE VALVE</v>
          </cell>
          <cell r="C75" t="str">
            <v>3/4"</v>
          </cell>
        </row>
        <row r="75">
          <cell r="J75">
            <v>59.1808429118774</v>
          </cell>
        </row>
        <row r="76">
          <cell r="A76" t="str">
            <v>KOR055.1</v>
          </cell>
          <cell r="B76" t="str">
            <v>TBVC 15 (1 3/8") STAND VALVE</v>
          </cell>
        </row>
        <row r="76">
          <cell r="J76">
            <v>150.80223880597</v>
          </cell>
        </row>
        <row r="77">
          <cell r="A77" t="str">
            <v>KOR055.3</v>
          </cell>
          <cell r="B77" t="str">
            <v>CVC10  1 5/8" CHECK VALVE</v>
          </cell>
        </row>
        <row r="77">
          <cell r="J77">
            <v>301.274253731343</v>
          </cell>
        </row>
        <row r="78">
          <cell r="A78" t="str">
            <v>KOR080</v>
          </cell>
          <cell r="B78" t="str">
            <v>DPF(Ts01) 2.4c-01 Elect exp-valve c/w coil pqm-10012-00058</v>
          </cell>
          <cell r="C78" t="str">
            <v>12.3KW </v>
          </cell>
        </row>
        <row r="78">
          <cell r="J78">
            <v>90.5070085470085</v>
          </cell>
        </row>
        <row r="79">
          <cell r="A79" t="str">
            <v>KOR080.1</v>
          </cell>
          <cell r="B79" t="str">
            <v>DPF(Ts01) 2.4c-01 Elect exp-valve c/w coil pqm-10012-00058,Controller,Pressure sensor,tranformer</v>
          </cell>
          <cell r="C79" t="str">
            <v>12.3KW </v>
          </cell>
        </row>
        <row r="79">
          <cell r="J79">
            <v>906.55264957265</v>
          </cell>
        </row>
        <row r="80">
          <cell r="A80" t="str">
            <v>KOR081</v>
          </cell>
          <cell r="B80" t="str">
            <v>DPF(Ts01) 3.0c-01 Elect exp-valve c/w coil pqm-10012-00058</v>
          </cell>
          <cell r="C80" t="str">
            <v>14.7KW</v>
          </cell>
        </row>
        <row r="80">
          <cell r="J80">
            <v>97.5668376068376</v>
          </cell>
        </row>
        <row r="81">
          <cell r="A81" t="str">
            <v>KOR081.1</v>
          </cell>
          <cell r="B81" t="str">
            <v>DPF(Ts01) 3.0c-01 Elect exp-valve c/w coil pqm-10012-00058,Controller,Pressure sensor,transformer</v>
          </cell>
          <cell r="C81" t="str">
            <v>14.7KW</v>
          </cell>
        </row>
        <row r="81">
          <cell r="J81">
            <v>913.612478632479</v>
          </cell>
        </row>
        <row r="82">
          <cell r="A82" t="str">
            <v>KOR082</v>
          </cell>
          <cell r="B82" t="str">
            <v>DPF(Ts01) 3.2c-01 Elect exp-valve c/w coil pqm-10012-00058</v>
          </cell>
          <cell r="C82" t="str">
            <v>19.6KW</v>
          </cell>
        </row>
        <row r="82">
          <cell r="J82">
            <v>111.545299145299</v>
          </cell>
        </row>
        <row r="83">
          <cell r="A83" t="str">
            <v>KOR082.1</v>
          </cell>
          <cell r="B83" t="str">
            <v>DPF(Ts01) 3.2c-01 Elect exp-valve c/w coil pqm-10012-00058,Controller,Pressure sensor,transformer</v>
          </cell>
          <cell r="C83" t="str">
            <v>19.6KW</v>
          </cell>
        </row>
        <row r="83">
          <cell r="J83">
            <v>927.59094017094</v>
          </cell>
        </row>
        <row r="84">
          <cell r="A84" t="str">
            <v>KOR083</v>
          </cell>
          <cell r="B84" t="str">
            <v>DPF(Ts01) 4.0c-01 Elect exp-valve c/w coil pqm-03012-00009</v>
          </cell>
          <cell r="C84" t="str">
            <v>29.4KW</v>
          </cell>
        </row>
        <row r="84">
          <cell r="J84">
            <v>219.560683760684</v>
          </cell>
        </row>
        <row r="85">
          <cell r="A85" t="str">
            <v>KOR083.1</v>
          </cell>
          <cell r="B85" t="str">
            <v>DPF(Ts01) 4.0c-01 Elect exp-valve c/w coil pqm-03012-00009,Controller,Pressure sensor,transformer</v>
          </cell>
          <cell r="C85" t="str">
            <v>29.4KW</v>
          </cell>
        </row>
        <row r="85">
          <cell r="J85">
            <v>1035.60632478632</v>
          </cell>
        </row>
        <row r="86">
          <cell r="A86" t="str">
            <v>KOR084</v>
          </cell>
          <cell r="B86" t="str">
            <v>DPF(Ts01) 4.5c-01 Elect exp-valve c/w coil pqm-03012-00009</v>
          </cell>
          <cell r="C86" t="str">
            <v>36.8KW</v>
          </cell>
        </row>
        <row r="86">
          <cell r="J86">
            <v>222.384615384615</v>
          </cell>
        </row>
        <row r="87">
          <cell r="A87" t="str">
            <v>KOR084.1</v>
          </cell>
          <cell r="B87" t="str">
            <v>DPF(Ts01) 4.5c-01 Elect exp-valve c/w coil pqm-03012-00009,Controller,Pressure sensor,transformer</v>
          </cell>
          <cell r="C87" t="str">
            <v>36.8KW</v>
          </cell>
        </row>
        <row r="87">
          <cell r="J87">
            <v>1038.43025641026</v>
          </cell>
        </row>
        <row r="88">
          <cell r="A88" t="str">
            <v>KOR085</v>
          </cell>
          <cell r="B88" t="str">
            <v>PQM-10012-00058 VALVE COIL</v>
          </cell>
        </row>
        <row r="88">
          <cell r="J88">
            <v>40.5657777777778</v>
          </cell>
        </row>
        <row r="89">
          <cell r="A89" t="str">
            <v>KOR086</v>
          </cell>
          <cell r="B89" t="str">
            <v>PQM-03012-00009 VALVE COIL</v>
          </cell>
        </row>
        <row r="89">
          <cell r="J89">
            <v>77.5522222222222</v>
          </cell>
        </row>
        <row r="90">
          <cell r="A90" t="str">
            <v>KOR087</v>
          </cell>
          <cell r="B90" t="str">
            <v>SEC-601-00 Controller c/w temp sensor</v>
          </cell>
        </row>
        <row r="90">
          <cell r="J90">
            <v>443.592592592593</v>
          </cell>
        </row>
        <row r="91">
          <cell r="A91" t="str">
            <v>KOR088</v>
          </cell>
          <cell r="B91" t="str">
            <v>SEC-601-R4-24 Controller c/w temp sensor</v>
          </cell>
        </row>
        <row r="91">
          <cell r="J91">
            <v>443.592592592593</v>
          </cell>
        </row>
        <row r="92">
          <cell r="A92" t="str">
            <v>KOR088.1</v>
          </cell>
          <cell r="B92" t="str">
            <v>SEC-612-R4 Controller wifi c/w temp sensor</v>
          </cell>
        </row>
        <row r="92">
          <cell r="J92">
            <v>443.592592592593</v>
          </cell>
        </row>
        <row r="93">
          <cell r="A93" t="str">
            <v>KOR089</v>
          </cell>
          <cell r="B93" t="str">
            <v>YCQB02L28 Pressure sensor</v>
          </cell>
        </row>
        <row r="93">
          <cell r="J93">
            <v>103.654901960784</v>
          </cell>
        </row>
        <row r="94">
          <cell r="A94" t="str">
            <v>KOR089.1</v>
          </cell>
          <cell r="B94" t="str">
            <v>NTC5K SENSOR</v>
          </cell>
        </row>
        <row r="94">
          <cell r="J94">
            <v>26.6425490196078</v>
          </cell>
        </row>
        <row r="95">
          <cell r="A95" t="str">
            <v>KOR090</v>
          </cell>
          <cell r="B95" t="str">
            <v>Meanwell LRS-50-24 tranformer</v>
          </cell>
        </row>
        <row r="95">
          <cell r="J95">
            <v>134.264705882353</v>
          </cell>
        </row>
        <row r="96">
          <cell r="A96" t="str">
            <v>KOR091</v>
          </cell>
          <cell r="B96" t="str">
            <v>3 WAY REVERSING VALVE</v>
          </cell>
        </row>
        <row r="96">
          <cell r="J96">
            <v>136.047058823529</v>
          </cell>
        </row>
        <row r="97">
          <cell r="A97" t="str">
            <v>KOR092</v>
          </cell>
          <cell r="B97" t="str">
            <v>MDF-A03-3L003 (3/8") solenoid valve c/w coil </v>
          </cell>
          <cell r="C97" t="str">
            <v>1hp-2hp</v>
          </cell>
        </row>
        <row r="97">
          <cell r="J97">
            <v>107.689470772635</v>
          </cell>
        </row>
        <row r="98">
          <cell r="A98" t="str">
            <v>KOR093</v>
          </cell>
          <cell r="B98" t="str">
            <v>MDF-A03-6L001 (3/8")  solenoid valve c/w coil </v>
          </cell>
          <cell r="C98" t="str">
            <v>2.5hp-3.5hp</v>
          </cell>
        </row>
        <row r="98">
          <cell r="J98">
            <v>124.445263999017</v>
          </cell>
        </row>
        <row r="99">
          <cell r="A99" t="str">
            <v>KOR093.01</v>
          </cell>
          <cell r="B99" t="str">
            <v>MDF-A03-6H002 (3/8") SANHUA SOLENOID VALVE C/W COIL (WELDING)</v>
          </cell>
          <cell r="C99" t="str">
            <v>2.5hp-3.5hp</v>
          </cell>
        </row>
        <row r="99">
          <cell r="J99">
            <v>124.408384043272</v>
          </cell>
        </row>
        <row r="100">
          <cell r="A100" t="str">
            <v>KOR093.1</v>
          </cell>
          <cell r="B100" t="str">
            <v>MDF-A03-6L003 (1/2")  solenoid valve c/w coil</v>
          </cell>
          <cell r="C100" t="str">
            <v>4hp-5hp</v>
          </cell>
        </row>
        <row r="100">
          <cell r="J100">
            <v>124.445263999017</v>
          </cell>
        </row>
        <row r="101">
          <cell r="A101" t="str">
            <v>KOR094</v>
          </cell>
          <cell r="B101" t="str">
            <v>MDF-A03-10L003 (1/2")  solenoid valve c/w coil</v>
          </cell>
          <cell r="C101" t="str">
            <v>5hp-7.5hp</v>
          </cell>
        </row>
        <row r="101">
          <cell r="J101">
            <v>148.380355276907</v>
          </cell>
        </row>
        <row r="102">
          <cell r="A102" t="str">
            <v>KOR094.01</v>
          </cell>
          <cell r="B102" t="str">
            <v>MDF-A03-10H002 (1/2") SANHUA SOLENOID VALVE C/W COIL (WELDING)</v>
          </cell>
          <cell r="C102" t="str">
            <v>6hp-7.5hp</v>
          </cell>
        </row>
        <row r="102">
          <cell r="J102">
            <v>150.22435306411</v>
          </cell>
        </row>
        <row r="103">
          <cell r="A103" t="str">
            <v>KOR095</v>
          </cell>
          <cell r="B103" t="str">
            <v>MDF-A03-15L001 (5/8")  solenoid valve c/w coil</v>
          </cell>
          <cell r="C103" t="str">
            <v>8hp-18hp</v>
          </cell>
        </row>
        <row r="103">
          <cell r="J103">
            <v>180.084823898211</v>
          </cell>
        </row>
        <row r="104">
          <cell r="A104" t="str">
            <v>KOR095.01</v>
          </cell>
          <cell r="B104" t="str">
            <v>MDF-A03-15H002 (5/8") SANHUA SOLENOID VALVE C/W COIL (WELDING)</v>
          </cell>
          <cell r="C104" t="str">
            <v>8hp-18hp</v>
          </cell>
        </row>
        <row r="104">
          <cell r="J104">
            <v>180.084823898211</v>
          </cell>
        </row>
        <row r="105">
          <cell r="A105" t="str">
            <v>KOR096</v>
          </cell>
          <cell r="B105" t="str">
            <v>MDF-A03-15H003 (7/8")  solenoid valve c/w coil</v>
          </cell>
          <cell r="C105" t="str">
            <v>25hp</v>
          </cell>
        </row>
        <row r="105">
          <cell r="J105">
            <v>209.194438502674</v>
          </cell>
        </row>
        <row r="106">
          <cell r="A106" t="str">
            <v>KOR097</v>
          </cell>
          <cell r="B106" t="str">
            <v>MDF-A03-20H001 (7/8")  solenoid valve c/w coil</v>
          </cell>
          <cell r="C106" t="str">
            <v>30hp-35hp</v>
          </cell>
        </row>
        <row r="106">
          <cell r="J106">
            <v>289.409197860963</v>
          </cell>
        </row>
        <row r="107">
          <cell r="A107" t="str">
            <v>KOR098</v>
          </cell>
          <cell r="B107" t="str">
            <v>MDF-A03-20H003 (1 1/8")  solenoid valve c/w coil</v>
          </cell>
          <cell r="C107" t="str">
            <v>40hp</v>
          </cell>
        </row>
        <row r="107">
          <cell r="J107">
            <v>303.190588235294</v>
          </cell>
        </row>
        <row r="108">
          <cell r="A108" t="str">
            <v>KOR099</v>
          </cell>
          <cell r="B108" t="str">
            <v>MDF-A03-22H008 (1 1/8")  solenoid valve c/w coil</v>
          </cell>
          <cell r="C108" t="str">
            <v>50hp</v>
          </cell>
        </row>
        <row r="108">
          <cell r="J108">
            <v>353.722352941176</v>
          </cell>
        </row>
        <row r="109">
          <cell r="A109" t="str">
            <v>KOR100</v>
          </cell>
          <cell r="B109" t="str">
            <v>MQ-A0322G-00001 230V COIL</v>
          </cell>
        </row>
        <row r="109">
          <cell r="J109">
            <v>46.4884135472371</v>
          </cell>
        </row>
        <row r="110">
          <cell r="A110" t="str">
            <v>KOR101</v>
          </cell>
          <cell r="B110" t="str">
            <v>MQ-A0322G-00001 12VDC COIL</v>
          </cell>
        </row>
        <row r="110">
          <cell r="J110">
            <v>64.6665240641711</v>
          </cell>
        </row>
        <row r="111">
          <cell r="A111" t="str">
            <v>KOR102</v>
          </cell>
          <cell r="B111" t="str">
            <v>MQ-A0324G-00001 24VDC COIL</v>
          </cell>
        </row>
        <row r="111">
          <cell r="J111">
            <v>64.6665240641711</v>
          </cell>
        </row>
        <row r="112">
          <cell r="A112" t="str">
            <v>KOR103</v>
          </cell>
          <cell r="B112" t="str">
            <v>FDF3A08 C/W COIL SOLENOID VALVE (3/8")</v>
          </cell>
        </row>
        <row r="112">
          <cell r="J112">
            <v>44.0955300127714</v>
          </cell>
        </row>
        <row r="113">
          <cell r="A113" t="str">
            <v>KOR103.1</v>
          </cell>
          <cell r="B113" t="str">
            <v>FDF6A58 C/W COIL SOLENOID VALVE (3/8")</v>
          </cell>
        </row>
        <row r="113">
          <cell r="J113">
            <v>57.1765006385696</v>
          </cell>
        </row>
        <row r="114">
          <cell r="A114" t="str">
            <v>KOR103.2</v>
          </cell>
          <cell r="B114" t="str">
            <v>FDF11A16 solenoid valve with coil (1/2")</v>
          </cell>
        </row>
        <row r="114">
          <cell r="J114">
            <v>149.534482758621</v>
          </cell>
        </row>
        <row r="115">
          <cell r="A115" t="str">
            <v>KOR103.3</v>
          </cell>
          <cell r="B115" t="str">
            <v>FDF13A12 solenoid valve with coil (5/8")</v>
          </cell>
        </row>
        <row r="115">
          <cell r="J115">
            <v>171.529501915709</v>
          </cell>
        </row>
        <row r="116">
          <cell r="A116" t="str">
            <v>KOR104</v>
          </cell>
          <cell r="B116" t="str">
            <v>FQ-A0522G SOLENOID COIL</v>
          </cell>
        </row>
        <row r="116">
          <cell r="J116">
            <v>20.0434227330779</v>
          </cell>
        </row>
        <row r="117">
          <cell r="A117" t="str">
            <v>KOR105</v>
          </cell>
          <cell r="B117" t="str">
            <v>DN40 (1 5/8") FORGED STEEL VALVE C/W CHECK VALVE</v>
          </cell>
          <cell r="C117" t="str">
            <v>1 5/8"</v>
          </cell>
        </row>
        <row r="117">
          <cell r="J117">
            <v>382.445141065831</v>
          </cell>
        </row>
        <row r="118">
          <cell r="A118" t="str">
            <v>KOR106</v>
          </cell>
          <cell r="B118" t="str">
            <v>DN50 (2 1/8") FORGED STEEL VALVE C/W CHECK VALVE</v>
          </cell>
          <cell r="C118" t="str">
            <v>2 1/8"</v>
          </cell>
        </row>
        <row r="118">
          <cell r="J118">
            <v>467.711598746082</v>
          </cell>
        </row>
        <row r="119">
          <cell r="A119" t="str">
            <v>KOR107</v>
          </cell>
          <cell r="B119" t="str">
            <v>DN65 (2 5/8") FORGED STEEL VALVE C/W CHECK VALVE</v>
          </cell>
          <cell r="C119" t="str">
            <v>2 5/8"</v>
          </cell>
        </row>
        <row r="119">
          <cell r="J119">
            <v>570.532915360502</v>
          </cell>
        </row>
        <row r="120">
          <cell r="A120" t="str">
            <v>KOR108</v>
          </cell>
          <cell r="B120" t="str">
            <v>DN80 (3 1/8") FORGED STEEL VALVE C/W CHECK VALVE</v>
          </cell>
          <cell r="C120" t="str">
            <v>3 1/8"</v>
          </cell>
        </row>
        <row r="120">
          <cell r="J120">
            <v>689.655172413793</v>
          </cell>
        </row>
        <row r="121">
          <cell r="A121" t="str">
            <v>KOR109</v>
          </cell>
          <cell r="B121" t="str">
            <v>DN100 (4 1/8") FORGED STEEL VALVE C/W CHECK VALVE</v>
          </cell>
          <cell r="C121" t="str">
            <v>4 1/8"</v>
          </cell>
        </row>
        <row r="121">
          <cell r="J121">
            <v>1018.18181818182</v>
          </cell>
        </row>
        <row r="122">
          <cell r="A122" t="str">
            <v>KOR110</v>
          </cell>
          <cell r="B122" t="str">
            <v>DN40N (1 5/8") FORGED STEEL VALVE</v>
          </cell>
          <cell r="C122" t="str">
            <v>1 5/8"</v>
          </cell>
        </row>
        <row r="122">
          <cell r="J122">
            <v>313.479623824451</v>
          </cell>
        </row>
        <row r="123">
          <cell r="A123" t="str">
            <v>KOR111</v>
          </cell>
          <cell r="B123" t="str">
            <v>DN50N (2 1/8") FORGED STEEL VALVE</v>
          </cell>
          <cell r="C123" t="str">
            <v>2 1/8"</v>
          </cell>
        </row>
        <row r="123">
          <cell r="J123">
            <v>416.300940438872</v>
          </cell>
        </row>
        <row r="124">
          <cell r="A124" t="str">
            <v>KOR112</v>
          </cell>
          <cell r="B124" t="str">
            <v>DN65N (2 5/8") FORGED STEEL VALVE</v>
          </cell>
          <cell r="C124" t="str">
            <v>2 5/8"</v>
          </cell>
        </row>
        <row r="124">
          <cell r="J124">
            <v>471.473354231975</v>
          </cell>
        </row>
        <row r="125">
          <cell r="A125" t="str">
            <v>KOR113</v>
          </cell>
          <cell r="B125" t="str">
            <v>DN80N (3 1/8") FORGED STEEL VALVE</v>
          </cell>
          <cell r="C125" t="str">
            <v>3 1/8"</v>
          </cell>
        </row>
        <row r="125">
          <cell r="J125">
            <v>590.595611285267</v>
          </cell>
        </row>
        <row r="126">
          <cell r="A126" t="str">
            <v>KOR114</v>
          </cell>
          <cell r="B126" t="str">
            <v>DN100N (4 1/8") FORGED STEEL VALVE</v>
          </cell>
          <cell r="C126" t="str">
            <v>4 1/8"</v>
          </cell>
        </row>
        <row r="126">
          <cell r="J126">
            <v>835.109717868339</v>
          </cell>
        </row>
      </sheetData>
      <sheetData sheetId="18">
        <row r="8">
          <cell r="A8" t="str">
            <v>ITEM CODE</v>
          </cell>
        </row>
        <row r="8">
          <cell r="C8" t="str">
            <v>MODEL</v>
          </cell>
        </row>
        <row r="8">
          <cell r="E8" t="str">
            <v>SIZE(inch)</v>
          </cell>
        </row>
        <row r="8">
          <cell r="M8" t="str">
            <v>(RM) </v>
          </cell>
        </row>
        <row r="9">
          <cell r="A9" t="str">
            <v>AIR001</v>
          </cell>
        </row>
        <row r="9">
          <cell r="C9" t="str">
            <v>QC-205S</v>
          </cell>
        </row>
        <row r="9">
          <cell r="E9" t="str">
            <v>5/8"</v>
          </cell>
        </row>
        <row r="9">
          <cell r="M9">
            <v>80.9715224534501</v>
          </cell>
        </row>
        <row r="10">
          <cell r="A10" t="str">
            <v>AIR002</v>
          </cell>
        </row>
        <row r="10">
          <cell r="C10" t="str">
            <v>QC-206</v>
          </cell>
        </row>
        <row r="10">
          <cell r="E10" t="str">
            <v>3/4"</v>
          </cell>
        </row>
        <row r="10">
          <cell r="M10">
            <v>106.755750273823</v>
          </cell>
        </row>
        <row r="11">
          <cell r="A11" t="str">
            <v>AIR003</v>
          </cell>
        </row>
        <row r="11">
          <cell r="C11" t="str">
            <v>QC-207S</v>
          </cell>
        </row>
        <row r="11">
          <cell r="E11" t="str">
            <v>7/8"</v>
          </cell>
        </row>
        <row r="11">
          <cell r="M11">
            <v>103.664658634538</v>
          </cell>
        </row>
        <row r="12">
          <cell r="A12" t="str">
            <v>AIR004</v>
          </cell>
        </row>
        <row r="12">
          <cell r="C12" t="str">
            <v>QC-207</v>
          </cell>
        </row>
        <row r="12">
          <cell r="E12" t="str">
            <v>7/8"</v>
          </cell>
        </row>
        <row r="12">
          <cell r="M12">
            <v>119.421686746988</v>
          </cell>
        </row>
        <row r="13">
          <cell r="A13" t="str">
            <v>AIR005</v>
          </cell>
        </row>
        <row r="13">
          <cell r="C13" t="str">
            <v>QC-211</v>
          </cell>
        </row>
        <row r="13">
          <cell r="E13" t="str">
            <v>11/8"</v>
          </cell>
        </row>
        <row r="13">
          <cell r="M13">
            <v>161.71686746988</v>
          </cell>
        </row>
        <row r="14">
          <cell r="A14" t="str">
            <v>AIR006</v>
          </cell>
        </row>
        <row r="14">
          <cell r="C14" t="str">
            <v>QC-213</v>
          </cell>
        </row>
        <row r="14">
          <cell r="E14" t="str">
            <v>13/8"</v>
          </cell>
        </row>
        <row r="14">
          <cell r="M14">
            <v>195.41730558598</v>
          </cell>
        </row>
        <row r="15">
          <cell r="A15" t="str">
            <v>AIR007</v>
          </cell>
        </row>
        <row r="15">
          <cell r="C15" t="str">
            <v>QC-215</v>
          </cell>
        </row>
        <row r="15">
          <cell r="E15" t="str">
            <v>15/8"</v>
          </cell>
        </row>
        <row r="15">
          <cell r="M15">
            <v>241.414257028112</v>
          </cell>
        </row>
        <row r="16">
          <cell r="A16" t="str">
            <v>AIR008</v>
          </cell>
        </row>
        <row r="16">
          <cell r="C16" t="str">
            <v>QC-221 (BIG)</v>
          </cell>
        </row>
        <row r="16">
          <cell r="E16" t="str">
            <v>21/8"</v>
          </cell>
        </row>
        <row r="16">
          <cell r="M16">
            <v>580.522088353413</v>
          </cell>
        </row>
        <row r="17">
          <cell r="A17" t="str">
            <v>AIR009</v>
          </cell>
        </row>
        <row r="17">
          <cell r="C17" t="str">
            <v>RA-225(立式) VERTICAL TYPE</v>
          </cell>
        </row>
        <row r="17">
          <cell r="E17" t="str">
            <v>25/8"</v>
          </cell>
        </row>
        <row r="17">
          <cell r="M17">
            <v>843.49859437751</v>
          </cell>
        </row>
        <row r="18">
          <cell r="A18" t="str">
            <v>AIR010</v>
          </cell>
        </row>
        <row r="18">
          <cell r="C18" t="str">
            <v>RA-231(立式) VERTICAL TYPE</v>
          </cell>
        </row>
        <row r="18">
          <cell r="E18" t="str">
            <v>31/8"</v>
          </cell>
        </row>
        <row r="18">
          <cell r="M18">
            <v>1254.83995983936</v>
          </cell>
        </row>
        <row r="19">
          <cell r="A19" t="str">
            <v>AIR010.2</v>
          </cell>
        </row>
        <row r="19">
          <cell r="C19" t="str">
            <v>CXQF65-50L (2 5/8") S.ACC</v>
          </cell>
        </row>
        <row r="19">
          <cell r="E19" t="str">
            <v>25/8"</v>
          </cell>
        </row>
        <row r="19">
          <cell r="M19">
            <v>1204.81927710843</v>
          </cell>
        </row>
        <row r="20">
          <cell r="A20" t="str">
            <v>AIR010.3</v>
          </cell>
        </row>
        <row r="20">
          <cell r="C20" t="str">
            <v>CXQF76-50L (3 1/8") S.ACC</v>
          </cell>
        </row>
        <row r="20">
          <cell r="E20" t="str">
            <v>31/8"</v>
          </cell>
        </row>
        <row r="20">
          <cell r="M20">
            <v>1277.83862723622</v>
          </cell>
        </row>
        <row r="21">
          <cell r="A21" t="str">
            <v>AIR012</v>
          </cell>
        </row>
        <row r="21">
          <cell r="C21" t="str">
            <v>QC 4003-3441280 (4 1/8") S.ACCUMULATOR</v>
          </cell>
        </row>
        <row r="21">
          <cell r="E21" t="str">
            <v>41/8"</v>
          </cell>
        </row>
        <row r="21">
          <cell r="M21">
            <v>2338.67469879518</v>
          </cell>
        </row>
        <row r="22">
          <cell r="A22" t="str">
            <v>AIR012.1</v>
          </cell>
        </row>
        <row r="22">
          <cell r="C22" t="str">
            <v>ZTQ-A090T 2 IN1 S.ACCUMULATOR</v>
          </cell>
        </row>
        <row r="22">
          <cell r="E22" t="str">
            <v>7/8",1 1/8"</v>
          </cell>
        </row>
        <row r="22">
          <cell r="M22">
            <v>428.380187416332</v>
          </cell>
        </row>
        <row r="23">
          <cell r="A23" t="str">
            <v>AIR012.2</v>
          </cell>
        </row>
        <row r="23">
          <cell r="C23" t="str">
            <v>ZTQ-A110T 3 IN1 S.ACCUMULATOR</v>
          </cell>
        </row>
        <row r="23">
          <cell r="E23" t="str">
            <v>7/8",1 3/8"</v>
          </cell>
        </row>
        <row r="23">
          <cell r="M23">
            <v>495.314591700133</v>
          </cell>
        </row>
        <row r="25">
          <cell r="A25" t="str">
            <v>AIR014</v>
          </cell>
        </row>
        <row r="25">
          <cell r="C25" t="str">
            <v>QC-55824 OIL SEPARATOR 1/2"</v>
          </cell>
        </row>
        <row r="25">
          <cell r="E25" t="str">
            <v>1/2"</v>
          </cell>
        </row>
        <row r="25">
          <cell r="M25">
            <v>124.132895217233</v>
          </cell>
        </row>
        <row r="26">
          <cell r="A26" t="str">
            <v>AIR015</v>
          </cell>
        </row>
        <row r="26">
          <cell r="C26" t="str">
            <v>QC-55855 OIL SEPARATOR 5/8"</v>
          </cell>
        </row>
        <row r="26">
          <cell r="E26" t="str">
            <v>5/8"</v>
          </cell>
        </row>
        <row r="26">
          <cell r="M26">
            <v>143.848119751734</v>
          </cell>
        </row>
        <row r="28">
          <cell r="A28" t="str">
            <v>AIR016</v>
          </cell>
        </row>
        <row r="28">
          <cell r="C28" t="str">
            <v>QC-55877 OIL SEPARATOR 7/8"</v>
          </cell>
        </row>
        <row r="28">
          <cell r="E28" t="str">
            <v>7/8"</v>
          </cell>
        </row>
        <row r="28">
          <cell r="M28">
            <v>154.801022270902</v>
          </cell>
        </row>
        <row r="29">
          <cell r="A29" t="str">
            <v>AIR017</v>
          </cell>
        </row>
        <row r="29">
          <cell r="C29" t="str">
            <v>QC-55899 OIL SEPARATOR 1 1/8"</v>
          </cell>
        </row>
        <row r="29">
          <cell r="E29" t="str">
            <v>11/8"</v>
          </cell>
        </row>
        <row r="29">
          <cell r="M29">
            <v>199.036144578313</v>
          </cell>
        </row>
        <row r="30">
          <cell r="A30" t="str">
            <v>AIR018</v>
          </cell>
        </row>
        <row r="30">
          <cell r="C30" t="str">
            <v>QC-559011 OIL SEPARATOR 1 3/8"</v>
          </cell>
        </row>
        <row r="30">
          <cell r="E30" t="str">
            <v>13/8"</v>
          </cell>
        </row>
        <row r="30">
          <cell r="M30">
            <v>225.980513671452</v>
          </cell>
        </row>
        <row r="31">
          <cell r="A31" t="str">
            <v>AIR019</v>
          </cell>
        </row>
        <row r="31">
          <cell r="C31" t="str">
            <v>QC-56899B OIL SEPARATOR 1 1/8"</v>
          </cell>
        </row>
        <row r="31">
          <cell r="E31" t="str">
            <v>11/8"</v>
          </cell>
        </row>
        <row r="31">
          <cell r="M31">
            <v>264.354563162832</v>
          </cell>
        </row>
        <row r="32">
          <cell r="A32" t="str">
            <v>AIR020</v>
          </cell>
        </row>
        <row r="32">
          <cell r="C32" t="str">
            <v>QC-569011B OIL SEPARATOR 1 3/8"</v>
          </cell>
        </row>
        <row r="32">
          <cell r="E32" t="str">
            <v>13/8"</v>
          </cell>
        </row>
        <row r="32">
          <cell r="M32">
            <v>285.586791610889</v>
          </cell>
        </row>
        <row r="33">
          <cell r="A33" t="str">
            <v>AIR021</v>
          </cell>
        </row>
        <row r="33">
          <cell r="C33" t="str">
            <v>QC-569213B OIL SEPARATOR 1 5/8"</v>
          </cell>
        </row>
        <row r="33">
          <cell r="E33" t="str">
            <v>15/8"</v>
          </cell>
        </row>
        <row r="33">
          <cell r="M33" t="str">
            <v>~</v>
          </cell>
        </row>
        <row r="34">
          <cell r="A34" t="str">
            <v>AIR022</v>
          </cell>
        </row>
        <row r="34">
          <cell r="C34" t="str">
            <v>QC-569417B OIL SEPARATOR 2 1/8"</v>
          </cell>
        </row>
        <row r="34">
          <cell r="E34" t="str">
            <v>21/8"</v>
          </cell>
        </row>
        <row r="34">
          <cell r="M34">
            <v>381.187488877666</v>
          </cell>
        </row>
        <row r="35">
          <cell r="A35" t="str">
            <v>AIR040.1</v>
          </cell>
        </row>
        <row r="35">
          <cell r="C35" t="str">
            <v>HSAR-411</v>
          </cell>
        </row>
        <row r="35">
          <cell r="E35" t="str">
            <v>1/2" , 1 1/8" (4HP-6HP)</v>
          </cell>
        </row>
        <row r="35">
          <cell r="M35">
            <v>539.056224899598</v>
          </cell>
        </row>
        <row r="36">
          <cell r="A36" t="str">
            <v>AIR040.2</v>
          </cell>
        </row>
        <row r="36">
          <cell r="C36" t="str">
            <v>HSAR-513</v>
          </cell>
        </row>
        <row r="36">
          <cell r="E36" t="str">
            <v>5/8" , 1 3/8" (8HP-12HP)</v>
          </cell>
        </row>
        <row r="36">
          <cell r="M36">
            <v>631.939759036145</v>
          </cell>
        </row>
        <row r="37">
          <cell r="A37" t="str">
            <v>AIR040.3</v>
          </cell>
        </row>
        <row r="37">
          <cell r="C37" t="str">
            <v>HSAR-515</v>
          </cell>
        </row>
        <row r="37">
          <cell r="E37" t="str">
            <v>5/8" , 1 5/8" (15HP-20HP)</v>
          </cell>
        </row>
        <row r="37">
          <cell r="M37">
            <v>756.33734939759</v>
          </cell>
        </row>
        <row r="38">
          <cell r="A38" t="str">
            <v>AIR040.4</v>
          </cell>
        </row>
        <row r="38">
          <cell r="C38" t="str">
            <v>HSAR-721</v>
          </cell>
        </row>
        <row r="38">
          <cell r="E38" t="str">
            <v>7/8" , 2 1/8" (25HP-30HP)</v>
          </cell>
        </row>
        <row r="38">
          <cell r="M38">
            <v>1099.67469879518</v>
          </cell>
        </row>
        <row r="39">
          <cell r="A39" t="str">
            <v>AIR041</v>
          </cell>
        </row>
        <row r="39">
          <cell r="C39" t="str">
            <v>OR-6206 (6litres)</v>
          </cell>
        </row>
        <row r="39">
          <cell r="E39" t="str">
            <v>3/8"</v>
          </cell>
        </row>
        <row r="39">
          <cell r="M39">
            <v>452.333333333333</v>
          </cell>
        </row>
        <row r="40">
          <cell r="A40" t="str">
            <v>AIR042</v>
          </cell>
        </row>
        <row r="40">
          <cell r="C40" t="str">
            <v>OR-6208 (8litres)</v>
          </cell>
        </row>
        <row r="40">
          <cell r="E40" t="str">
            <v>3/8"</v>
          </cell>
        </row>
        <row r="40">
          <cell r="M40">
            <v>550.666666666667</v>
          </cell>
        </row>
        <row r="41">
          <cell r="A41" t="str">
            <v>AIR043</v>
          </cell>
        </row>
        <row r="41">
          <cell r="C41" t="str">
            <v>OR-6210 (10litres)</v>
          </cell>
        </row>
        <row r="41">
          <cell r="E41" t="str">
            <v>3/8"</v>
          </cell>
        </row>
        <row r="41">
          <cell r="M41">
            <v>688.333333333333</v>
          </cell>
        </row>
        <row r="42">
          <cell r="A42" t="str">
            <v>AIR044</v>
          </cell>
        </row>
        <row r="42">
          <cell r="C42" t="str">
            <v>OR-6314 (14litres)</v>
          </cell>
        </row>
        <row r="42">
          <cell r="E42" t="str">
            <v>3/8"</v>
          </cell>
        </row>
        <row r="42">
          <cell r="M42">
            <v>876.477777777778</v>
          </cell>
        </row>
        <row r="43">
          <cell r="A43" t="str">
            <v>AIR045</v>
          </cell>
        </row>
        <row r="43">
          <cell r="C43" t="str">
            <v>OR-6316 (16litres)</v>
          </cell>
        </row>
        <row r="43">
          <cell r="E43" t="str">
            <v>3/8"</v>
          </cell>
        </row>
        <row r="43">
          <cell r="M43">
            <v>908.6</v>
          </cell>
        </row>
        <row r="44">
          <cell r="A44" t="str">
            <v>AIR046</v>
          </cell>
        </row>
        <row r="44">
          <cell r="C44" t="str">
            <v>QC-485T </v>
          </cell>
        </row>
        <row r="44">
          <cell r="E44" t="str">
            <v>5/8"</v>
          </cell>
        </row>
        <row r="44">
          <cell r="M44">
            <v>176.289156626506</v>
          </cell>
        </row>
        <row r="45">
          <cell r="A45" t="str">
            <v>AIR047</v>
          </cell>
        </row>
        <row r="45">
          <cell r="C45" t="str">
            <v>QC-487T</v>
          </cell>
        </row>
        <row r="45">
          <cell r="E45" t="str">
            <v>7/8"</v>
          </cell>
        </row>
        <row r="45">
          <cell r="M45">
            <v>181.122891566265</v>
          </cell>
        </row>
        <row r="46">
          <cell r="A46" t="str">
            <v>AIR048</v>
          </cell>
        </row>
        <row r="46">
          <cell r="C46" t="str">
            <v>QC-489T</v>
          </cell>
        </row>
        <row r="46">
          <cell r="E46" t="str">
            <v>11/8"</v>
          </cell>
        </row>
        <row r="46">
          <cell r="M46">
            <v>184.10843373494</v>
          </cell>
        </row>
        <row r="47">
          <cell r="A47" t="str">
            <v>AIR049</v>
          </cell>
        </row>
        <row r="47">
          <cell r="C47" t="str">
            <v>QC-4811T</v>
          </cell>
        </row>
        <row r="47">
          <cell r="E47" t="str">
            <v>13/8"</v>
          </cell>
        </row>
        <row r="47">
          <cell r="M47">
            <v>189.084337349398</v>
          </cell>
        </row>
        <row r="48">
          <cell r="A48" t="str">
            <v>AIR050</v>
          </cell>
        </row>
        <row r="48">
          <cell r="C48" t="str">
            <v>QC-4813T</v>
          </cell>
        </row>
        <row r="48">
          <cell r="E48" t="str">
            <v>15/8"</v>
          </cell>
        </row>
        <row r="48">
          <cell r="M48">
            <v>189.084337349398</v>
          </cell>
        </row>
        <row r="49">
          <cell r="A49" t="str">
            <v>AIR051</v>
          </cell>
        </row>
        <row r="49">
          <cell r="C49" t="str">
            <v>QC-4817T</v>
          </cell>
        </row>
        <row r="49">
          <cell r="E49" t="str">
            <v>21/8"</v>
          </cell>
        </row>
        <row r="49">
          <cell r="M49">
            <v>199.036144578313</v>
          </cell>
        </row>
        <row r="50">
          <cell r="A50" t="str">
            <v>AIR052</v>
          </cell>
        </row>
        <row r="50">
          <cell r="C50" t="str">
            <v>QC-4821T</v>
          </cell>
        </row>
        <row r="50">
          <cell r="E50" t="str">
            <v>2 5/8"</v>
          </cell>
        </row>
        <row r="50">
          <cell r="M50">
            <v>206.002409638554</v>
          </cell>
        </row>
        <row r="51">
          <cell r="A51" t="str">
            <v>AIR053</v>
          </cell>
        </row>
        <row r="51">
          <cell r="C51" t="str">
            <v>QC-4825T</v>
          </cell>
        </row>
        <row r="51">
          <cell r="E51" t="str">
            <v>3 1/8"</v>
          </cell>
        </row>
        <row r="51">
          <cell r="M51">
            <v>218.939759036145</v>
          </cell>
        </row>
        <row r="52">
          <cell r="A52" t="str">
            <v>AIR054</v>
          </cell>
        </row>
        <row r="52">
          <cell r="C52" t="str">
            <v>QC-9611T (2 CORES)</v>
          </cell>
        </row>
        <row r="52">
          <cell r="E52" t="str">
            <v>13/8"</v>
          </cell>
        </row>
        <row r="52">
          <cell r="M52">
            <v>238.843373493976</v>
          </cell>
        </row>
        <row r="53">
          <cell r="A53" t="str">
            <v>AIR055</v>
          </cell>
        </row>
        <row r="53">
          <cell r="C53" t="str">
            <v>QC-9613T (2CORES)</v>
          </cell>
        </row>
        <row r="53">
          <cell r="E53" t="str">
            <v>15/8"</v>
          </cell>
        </row>
        <row r="53">
          <cell r="M53">
            <v>264.718072289157</v>
          </cell>
        </row>
        <row r="54">
          <cell r="A54" t="str">
            <v>AIR056</v>
          </cell>
        </row>
        <row r="54">
          <cell r="C54" t="str">
            <v>QC-9617T (2CORES)</v>
          </cell>
        </row>
        <row r="54">
          <cell r="E54" t="str">
            <v>21/8"</v>
          </cell>
        </row>
        <row r="54">
          <cell r="M54">
            <v>264.718072289157</v>
          </cell>
        </row>
        <row r="55">
          <cell r="A55" t="str">
            <v>AIR057</v>
          </cell>
        </row>
        <row r="55">
          <cell r="C55" t="str">
            <v>QC-9621T (2CORES)</v>
          </cell>
        </row>
        <row r="55">
          <cell r="E55" t="str">
            <v>2 5/8"</v>
          </cell>
        </row>
        <row r="55">
          <cell r="M55">
            <v>245.363523057748</v>
          </cell>
        </row>
        <row r="56">
          <cell r="A56" t="str">
            <v>AIR058</v>
          </cell>
        </row>
        <row r="56">
          <cell r="C56" t="str">
            <v>BLR/STAS-9625T (2CORES)</v>
          </cell>
        </row>
        <row r="56">
          <cell r="E56" t="str">
            <v>3 1/8"</v>
          </cell>
        </row>
        <row r="56">
          <cell r="M56">
            <v>299.412131283756</v>
          </cell>
        </row>
        <row r="57">
          <cell r="A57" t="str">
            <v>AIR058.1</v>
          </cell>
        </row>
        <row r="57">
          <cell r="C57" t="str">
            <v>QC 20034 (4 1/8") 2CORE</v>
          </cell>
        </row>
        <row r="57">
          <cell r="E57" t="str">
            <v>4 1/8"</v>
          </cell>
        </row>
        <row r="57">
          <cell r="M57">
            <v>493.300789364354</v>
          </cell>
        </row>
        <row r="58">
          <cell r="A58" t="str">
            <v>AIR068</v>
          </cell>
        </row>
        <row r="58">
          <cell r="C58" t="str">
            <v>1 3/8" (11658) 5200 oil separator</v>
          </cell>
        </row>
        <row r="58">
          <cell r="E58" t="str">
            <v>13/8"</v>
          </cell>
        </row>
        <row r="58">
          <cell r="M58">
            <v>428.693234476367</v>
          </cell>
        </row>
        <row r="59">
          <cell r="A59" t="str">
            <v>AIR069</v>
          </cell>
        </row>
        <row r="59">
          <cell r="C59" t="str">
            <v>1 5/8" (13658) 5200 oil separator</v>
          </cell>
        </row>
        <row r="59">
          <cell r="E59" t="str">
            <v>15/8"</v>
          </cell>
        </row>
        <row r="59">
          <cell r="M59">
            <v>501.417979610751</v>
          </cell>
        </row>
        <row r="60">
          <cell r="A60" t="str">
            <v>AIR070</v>
          </cell>
        </row>
        <row r="60">
          <cell r="C60" t="str">
            <v>2 1/8"  5200 oil separator (152mm)</v>
          </cell>
        </row>
        <row r="60">
          <cell r="E60" t="str">
            <v>21/8"</v>
          </cell>
        </row>
        <row r="60">
          <cell r="M60" t="str">
            <v>~</v>
          </cell>
        </row>
        <row r="61">
          <cell r="A61" t="str">
            <v>AIR071</v>
          </cell>
        </row>
        <row r="61">
          <cell r="C61" t="str">
            <v>2 1/8"  5200 oil separator (219mm)</v>
          </cell>
        </row>
        <row r="61">
          <cell r="E61" t="str">
            <v>21/8"</v>
          </cell>
        </row>
        <row r="61">
          <cell r="M61" t="str">
            <v>~</v>
          </cell>
        </row>
        <row r="62">
          <cell r="A62" t="str">
            <v>AIR079</v>
          </cell>
        </row>
        <row r="62">
          <cell r="C62" t="str">
            <v>BLR/HSA-2407</v>
          </cell>
        </row>
        <row r="62">
          <cell r="E62" t="str">
            <v>Suction 7/8" Liquid 1/2"</v>
          </cell>
        </row>
        <row r="62">
          <cell r="M62">
            <v>179.224791666667</v>
          </cell>
        </row>
        <row r="63">
          <cell r="A63" t="str">
            <v>AIR080</v>
          </cell>
        </row>
        <row r="63">
          <cell r="C63" t="str">
            <v>BLR/HSA-2411</v>
          </cell>
        </row>
        <row r="63">
          <cell r="E63" t="str">
            <v>Suction 1-1/8" Liquid 5/8"</v>
          </cell>
        </row>
        <row r="63">
          <cell r="M63">
            <v>222.245625</v>
          </cell>
        </row>
        <row r="64">
          <cell r="A64" t="str">
            <v>AIR081</v>
          </cell>
        </row>
        <row r="64">
          <cell r="C64" t="str">
            <v>BLR/HSA-2413</v>
          </cell>
        </row>
        <row r="64">
          <cell r="E64" t="str">
            <v>Suction 1-3/8" Liquid 3/4"</v>
          </cell>
        </row>
        <row r="64">
          <cell r="M64">
            <v>258.125</v>
          </cell>
        </row>
        <row r="65">
          <cell r="A65" t="str">
            <v>AIR082</v>
          </cell>
        </row>
        <row r="65">
          <cell r="C65" t="str">
            <v>BLR/HSA-2415</v>
          </cell>
        </row>
        <row r="65">
          <cell r="E65" t="str">
            <v>Suction 1-5/8" Liquid 7/8"</v>
          </cell>
        </row>
        <row r="65">
          <cell r="M65">
            <v>408.697916666667</v>
          </cell>
        </row>
        <row r="66">
          <cell r="A66" t="str">
            <v>AIR083</v>
          </cell>
        </row>
        <row r="66">
          <cell r="C66" t="str">
            <v>BLR/HSA-2417 / QC-4410</v>
          </cell>
        </row>
        <row r="66">
          <cell r="E66" t="str">
            <v>Suction 2-1/8" Liquid 7/8"</v>
          </cell>
        </row>
        <row r="66">
          <cell r="M66">
            <v>433.825212121212</v>
          </cell>
        </row>
        <row r="67">
          <cell r="A67" t="str">
            <v>AIR084</v>
          </cell>
        </row>
        <row r="67">
          <cell r="C67" t="str">
            <v>BLR/HSA-2421</v>
          </cell>
        </row>
        <row r="67">
          <cell r="E67" t="str">
            <v>Suction 2-5/8"  Liquid 7/8"</v>
          </cell>
        </row>
        <row r="67">
          <cell r="M67">
            <v>798.724791666667</v>
          </cell>
        </row>
        <row r="68">
          <cell r="A68" t="str">
            <v>AIR085</v>
          </cell>
        </row>
        <row r="68">
          <cell r="C68" t="str">
            <v>F-6611Q (7lit , total vol 19.8lit)</v>
          </cell>
        </row>
        <row r="68">
          <cell r="E68" t="str">
            <v>1 3/8"</v>
          </cell>
        </row>
        <row r="68">
          <cell r="M68">
            <v>799.473983739837</v>
          </cell>
        </row>
        <row r="69">
          <cell r="A69" t="str">
            <v>AIR086</v>
          </cell>
        </row>
        <row r="69">
          <cell r="C69" t="str">
            <v>F-6613Q (7lit , total vol 19.8lit)</v>
          </cell>
        </row>
        <row r="69">
          <cell r="E69" t="str">
            <v>1 5/8"</v>
          </cell>
        </row>
        <row r="69">
          <cell r="M69">
            <v>820.795528455285</v>
          </cell>
        </row>
        <row r="70">
          <cell r="A70" t="str">
            <v>AIR087</v>
          </cell>
        </row>
        <row r="70">
          <cell r="C70" t="str">
            <v>2 1/8" Oil storage separator (7.6l)</v>
          </cell>
        </row>
        <row r="70">
          <cell r="E70" t="str">
            <v>21/8"</v>
          </cell>
        </row>
        <row r="70">
          <cell r="M70" t="str">
            <v>~</v>
          </cell>
        </row>
        <row r="71">
          <cell r="A71" t="str">
            <v>AIR088</v>
          </cell>
        </row>
        <row r="71">
          <cell r="C71" t="str">
            <v>2 1/8" Oil storage separator (9.2l)</v>
          </cell>
        </row>
        <row r="71">
          <cell r="E71" t="str">
            <v>21/8"</v>
          </cell>
        </row>
        <row r="71">
          <cell r="M71" t="str">
            <v>~</v>
          </cell>
        </row>
        <row r="72">
          <cell r="A72" t="str">
            <v>AIR088.2</v>
          </cell>
        </row>
        <row r="72">
          <cell r="C72" t="str">
            <v>F-8625Q (15lit , total 79lit)</v>
          </cell>
        </row>
        <row r="72">
          <cell r="E72" t="str">
            <v>3 1/8"</v>
          </cell>
        </row>
        <row r="72">
          <cell r="M72">
            <v>2516.61382113821</v>
          </cell>
        </row>
        <row r="73">
          <cell r="A73" t="str">
            <v>AIR088.3</v>
          </cell>
        </row>
        <row r="73">
          <cell r="C73" t="str">
            <v>OFD 053 OIL FILTER (3/8")</v>
          </cell>
        </row>
        <row r="73">
          <cell r="E73" t="str">
            <v>3/8"</v>
          </cell>
        </row>
        <row r="73">
          <cell r="M73">
            <v>31.0964705882353</v>
          </cell>
        </row>
        <row r="74">
          <cell r="A74" t="str">
            <v>AIR088.4</v>
          </cell>
        </row>
        <row r="74">
          <cell r="C74" t="str">
            <v>OFD-084 OIL FILTER (1/2")</v>
          </cell>
        </row>
        <row r="74">
          <cell r="E74" t="str">
            <v>1/2"</v>
          </cell>
        </row>
        <row r="74">
          <cell r="M74">
            <v>38.8705882352941</v>
          </cell>
        </row>
        <row r="75">
          <cell r="A75" t="str">
            <v>AIR088.5</v>
          </cell>
        </row>
        <row r="75">
          <cell r="C75" t="str">
            <v>OFD-085 OIL FILTER (5/8")</v>
          </cell>
        </row>
        <row r="75">
          <cell r="E75" t="str">
            <v>5/8"</v>
          </cell>
        </row>
        <row r="75">
          <cell r="M75">
            <v>39.8423529411765</v>
          </cell>
        </row>
        <row r="76">
          <cell r="A76" t="str">
            <v>AIR088.6</v>
          </cell>
        </row>
        <row r="76">
          <cell r="C76" t="str">
            <v>SFT-48Y OIL FILTER CORE </v>
          </cell>
          <cell r="D76" t="str">
            <v>OIL FILTER CORE WASHABLE</v>
          </cell>
        </row>
        <row r="76">
          <cell r="M76">
            <v>80.8080808080808</v>
          </cell>
        </row>
        <row r="78">
          <cell r="A78" t="str">
            <v>AIR088.7</v>
          </cell>
        </row>
        <row r="78">
          <cell r="C78" t="str">
            <v>Bitzer screw oil filter ZF3060W</v>
          </cell>
        </row>
        <row r="78">
          <cell r="M78">
            <v>212.652844231792</v>
          </cell>
        </row>
        <row r="79">
          <cell r="A79" t="str">
            <v>AIR088.8</v>
          </cell>
        </row>
        <row r="79">
          <cell r="C79" t="str">
            <v>Refcomp screw oil filter 700358mp</v>
          </cell>
        </row>
        <row r="79">
          <cell r="M79">
            <v>243.460243460243</v>
          </cell>
        </row>
        <row r="80">
          <cell r="A80" t="str">
            <v>AIR088.9</v>
          </cell>
        </row>
        <row r="80">
          <cell r="C80" t="str">
            <v>QCF-100 SUCTION FILTER CORE</v>
          </cell>
        </row>
        <row r="80">
          <cell r="E80" t="str">
            <v>SFT-100G</v>
          </cell>
        </row>
        <row r="80">
          <cell r="M80">
            <v>97.1764705882353</v>
          </cell>
        </row>
        <row r="81">
          <cell r="A81" t="str">
            <v>AIR088.10</v>
          </cell>
        </row>
        <row r="81">
          <cell r="C81" t="str">
            <v>BLR/F48 SUCTION FILTER CORE</v>
          </cell>
        </row>
        <row r="81">
          <cell r="M81">
            <v>38.71875</v>
          </cell>
        </row>
        <row r="82">
          <cell r="A82" t="str">
            <v>AIR088.11</v>
          </cell>
        </row>
        <row r="82">
          <cell r="C82" t="str">
            <v>BITZER screw oil filter shell ZF3072 c/w 7/8" connector</v>
          </cell>
        </row>
        <row r="82">
          <cell r="M82">
            <v>641.711229946524</v>
          </cell>
        </row>
        <row r="83">
          <cell r="A83" t="str">
            <v>AIR089</v>
          </cell>
        </row>
        <row r="83">
          <cell r="C83" t="str">
            <v>163S BURNED FILTER DRIER</v>
          </cell>
        </row>
        <row r="83">
          <cell r="M83">
            <v>44.0209411764706</v>
          </cell>
        </row>
        <row r="84">
          <cell r="A84" t="str">
            <v>AIR089.1</v>
          </cell>
        </row>
        <row r="84">
          <cell r="C84" t="str">
            <v>164S BURNED FILTER DRIER</v>
          </cell>
        </row>
        <row r="84">
          <cell r="M84">
            <v>45.1870588235294</v>
          </cell>
        </row>
        <row r="85">
          <cell r="A85" t="str">
            <v>AIR089.2</v>
          </cell>
        </row>
        <row r="85">
          <cell r="C85" t="str">
            <v>165S BURNED FILTER DRIER</v>
          </cell>
        </row>
        <row r="85">
          <cell r="M85">
            <v>45.6729411764706</v>
          </cell>
        </row>
        <row r="86">
          <cell r="A86" t="str">
            <v>AIR089.3</v>
          </cell>
        </row>
        <row r="86">
          <cell r="C86" t="str">
            <v>305S BURNED FILTER DRIER</v>
          </cell>
        </row>
        <row r="86">
          <cell r="M86">
            <v>69.9670588235294</v>
          </cell>
        </row>
        <row r="87">
          <cell r="A87" t="str">
            <v>AIR089.4</v>
          </cell>
        </row>
        <row r="87">
          <cell r="C87" t="str">
            <v>306S BURNED FILTER DRIER</v>
          </cell>
        </row>
        <row r="87">
          <cell r="M87">
            <v>71.4247058823529</v>
          </cell>
        </row>
        <row r="88">
          <cell r="A88" t="str">
            <v>AIR090</v>
          </cell>
        </row>
        <row r="88">
          <cell r="C88" t="str">
            <v>CYF-29L OIL SEPARATOR </v>
          </cell>
        </row>
        <row r="88">
          <cell r="E88" t="str">
            <v>15/8" (30hp-40hp) c/w heater &amp; optical level switch</v>
          </cell>
        </row>
        <row r="88">
          <cell r="M88">
            <v>1540.40404040404</v>
          </cell>
        </row>
        <row r="89">
          <cell r="A89" t="str">
            <v>AIR090.1</v>
          </cell>
        </row>
        <row r="89">
          <cell r="C89" t="str">
            <v>CYF-40L OIL SEPARATOR </v>
          </cell>
        </row>
        <row r="89">
          <cell r="E89" t="str">
            <v>15/8" (40hp-50hp) c/w heater &amp; optical level switch</v>
          </cell>
        </row>
        <row r="89">
          <cell r="M89">
            <v>3345.9595959596</v>
          </cell>
        </row>
        <row r="90">
          <cell r="A90" t="str">
            <v>AIR090.2</v>
          </cell>
        </row>
        <row r="90">
          <cell r="C90" t="str">
            <v>CYF-60L OIL SEPARATOR </v>
          </cell>
        </row>
        <row r="90">
          <cell r="E90" t="str">
            <v>21/8" (60hp-80hp) c/w heater &amp; optical level switch</v>
          </cell>
        </row>
        <row r="90">
          <cell r="M90">
            <v>3598.48484848485</v>
          </cell>
        </row>
        <row r="91">
          <cell r="A91" t="str">
            <v>AIR090.3</v>
          </cell>
        </row>
        <row r="91">
          <cell r="C91" t="str">
            <v>CYF-90L OIL SEPARATOR </v>
          </cell>
        </row>
        <row r="91">
          <cell r="E91" t="str">
            <v>21/8" (90hp-125hp) c/w heater &amp; optical level switch</v>
          </cell>
        </row>
        <row r="91">
          <cell r="M91">
            <v>3080.80808080808</v>
          </cell>
        </row>
        <row r="92">
          <cell r="A92" t="str">
            <v>AIR091</v>
          </cell>
        </row>
        <row r="92">
          <cell r="C92" t="str">
            <v>Oil level regulator 5500-03205 </v>
          </cell>
        </row>
        <row r="92">
          <cell r="M92">
            <v>291.529411764706</v>
          </cell>
        </row>
        <row r="93">
          <cell r="A93" t="str">
            <v>AIR092</v>
          </cell>
        </row>
        <row r="93">
          <cell r="C93" t="str">
            <v>FSP-02 Oil level adapter (4fc - 4cc)</v>
          </cell>
        </row>
        <row r="93">
          <cell r="M93">
            <v>97.7517106549365</v>
          </cell>
        </row>
        <row r="94">
          <cell r="A94" t="str">
            <v>AIR092.1</v>
          </cell>
        </row>
        <row r="94">
          <cell r="C94" t="str">
            <v>FSP-04 Oil level adapter (10hp-15hp sanyo)</v>
          </cell>
        </row>
        <row r="94">
          <cell r="M94">
            <v>99.81384</v>
          </cell>
        </row>
        <row r="95">
          <cell r="A95" t="str">
            <v>AIR092.2</v>
          </cell>
        </row>
        <row r="95">
          <cell r="C95" t="str">
            <v>FSP-05 Oil level adapter (Copeland zb15-114,zfi23-81)1 1/4" rotalock</v>
          </cell>
        </row>
        <row r="95">
          <cell r="M95">
            <v>99.81384</v>
          </cell>
        </row>
        <row r="96">
          <cell r="A96" t="str">
            <v>AIR092.3</v>
          </cell>
        </row>
        <row r="96">
          <cell r="C96" t="str">
            <v>FSP-06 Oil level adapter (Copeland zb130-220,zfi96-140)1 3/4" rotalock</v>
          </cell>
        </row>
        <row r="96">
          <cell r="M96">
            <v>180</v>
          </cell>
        </row>
        <row r="97">
          <cell r="A97" t="str">
            <v>AIR094</v>
          </cell>
        </row>
        <row r="97">
          <cell r="C97" t="str">
            <v>FCV-30</v>
          </cell>
        </row>
        <row r="97">
          <cell r="E97" t="str">
            <v>30psi</v>
          </cell>
        </row>
        <row r="97">
          <cell r="M97">
            <v>109.74</v>
          </cell>
        </row>
        <row r="98">
          <cell r="A98" t="str">
            <v>AIR095</v>
          </cell>
        </row>
        <row r="98">
          <cell r="C98" t="str">
            <v>F-S1 (vertical)</v>
          </cell>
        </row>
        <row r="98">
          <cell r="E98" t="str">
            <v>1/4"</v>
          </cell>
        </row>
        <row r="98">
          <cell r="M98">
            <v>24.0963855421687</v>
          </cell>
        </row>
        <row r="99">
          <cell r="A99" t="str">
            <v>AIR097</v>
          </cell>
        </row>
        <row r="99">
          <cell r="C99" t="str">
            <v>F-S3 (vertical)</v>
          </cell>
        </row>
        <row r="99">
          <cell r="E99" t="str">
            <v>3/8"</v>
          </cell>
        </row>
        <row r="99">
          <cell r="M99">
            <v>24.0963855421687</v>
          </cell>
        </row>
        <row r="100">
          <cell r="A100" t="str">
            <v>AIR099</v>
          </cell>
        </row>
        <row r="100">
          <cell r="C100" t="str">
            <v>ZHJT01</v>
          </cell>
        </row>
        <row r="100">
          <cell r="M100">
            <v>9.736475</v>
          </cell>
        </row>
        <row r="101">
          <cell r="A101" t="str">
            <v>AIR100</v>
          </cell>
        </row>
        <row r="101">
          <cell r="C101" t="str">
            <v>ZHJT02</v>
          </cell>
        </row>
        <row r="101">
          <cell r="M101">
            <v>11.4779583333333</v>
          </cell>
        </row>
        <row r="102">
          <cell r="A102" t="str">
            <v>AIR101</v>
          </cell>
        </row>
        <row r="102">
          <cell r="C102" t="str">
            <v>ZHJT03</v>
          </cell>
        </row>
        <row r="102">
          <cell r="M102">
            <v>13.77355</v>
          </cell>
        </row>
        <row r="103">
          <cell r="A103" t="str">
            <v>AIR102</v>
          </cell>
        </row>
        <row r="103">
          <cell r="C103" t="str">
            <v>ZHJT04</v>
          </cell>
        </row>
        <row r="103">
          <cell r="M103">
            <v>17.2565166666667</v>
          </cell>
        </row>
        <row r="104">
          <cell r="A104" t="str">
            <v>AIR103</v>
          </cell>
        </row>
        <row r="104">
          <cell r="C104" t="str">
            <v>JT01 (1/4") NUT FITTING</v>
          </cell>
        </row>
        <row r="104">
          <cell r="M104">
            <v>3.82407407407407</v>
          </cell>
        </row>
        <row r="105">
          <cell r="A105" t="str">
            <v>AIR103.1</v>
          </cell>
        </row>
        <row r="105">
          <cell r="C105" t="str">
            <v>JT02 (3/8") NUT FITTING</v>
          </cell>
        </row>
        <row r="105">
          <cell r="M105">
            <v>6.50092592592593</v>
          </cell>
        </row>
        <row r="106">
          <cell r="A106" t="str">
            <v>AIR103.2</v>
          </cell>
        </row>
        <row r="106">
          <cell r="C106" t="str">
            <v>JT03 (1/2") NUT FITTING</v>
          </cell>
        </row>
        <row r="106">
          <cell r="M106">
            <v>7.64814814814815</v>
          </cell>
        </row>
        <row r="107">
          <cell r="A107" t="str">
            <v>AIR103.3</v>
          </cell>
        </row>
        <row r="107">
          <cell r="C107" t="str">
            <v>JT04 (5/8") NUT FITTING</v>
          </cell>
        </row>
        <row r="107">
          <cell r="M107">
            <v>10.7074074074074</v>
          </cell>
        </row>
        <row r="108">
          <cell r="A108" t="str">
            <v>AIR104</v>
          </cell>
        </row>
        <row r="108">
          <cell r="C108" t="str">
            <v>GPF45-060-11 (6L/MIN)</v>
          </cell>
        </row>
        <row r="108">
          <cell r="E108" t="str">
            <v>Oil-flow relay                                </v>
          </cell>
        </row>
        <row r="108">
          <cell r="M108">
            <v>673.400673400673</v>
          </cell>
        </row>
        <row r="109">
          <cell r="A109" t="str">
            <v>AIR105</v>
          </cell>
        </row>
        <row r="109">
          <cell r="C109" t="str">
            <v>GPF45-100-11 (10L/MIN)</v>
          </cell>
        </row>
        <row r="109">
          <cell r="E109" t="str">
            <v>Oil-flow relay                                </v>
          </cell>
        </row>
        <row r="109">
          <cell r="M109">
            <v>673.400673400673</v>
          </cell>
        </row>
        <row r="110">
          <cell r="A110" t="str">
            <v>AIR106</v>
          </cell>
        </row>
        <row r="110">
          <cell r="C110" t="str">
            <v>Oil flow connector 5/8"</v>
          </cell>
        </row>
        <row r="110">
          <cell r="M110">
            <v>47.3484848484848</v>
          </cell>
        </row>
        <row r="111">
          <cell r="A111" t="str">
            <v>AIR107</v>
          </cell>
        </row>
        <row r="111">
          <cell r="C111" t="str">
            <v>Oil flow connector 7/8"</v>
          </cell>
        </row>
        <row r="111">
          <cell r="M111">
            <v>50.5050505050505</v>
          </cell>
        </row>
        <row r="112">
          <cell r="A112" t="str">
            <v>AIR108</v>
          </cell>
        </row>
        <row r="112">
          <cell r="C112" t="str">
            <v>OUT69 Y( 4.5k ,AC110-230V)（Used for Refcomp screw) </v>
          </cell>
        </row>
        <row r="112">
          <cell r="M112">
            <v>852.272727272727</v>
          </cell>
        </row>
        <row r="113">
          <cell r="A113" t="str">
            <v>AIR109</v>
          </cell>
        </row>
        <row r="113">
          <cell r="C113" t="str">
            <v>OUT69 Y( 11.4k ,AC110-230V)（Used for Refcomp screw) </v>
          </cell>
        </row>
        <row r="113">
          <cell r="M113">
            <v>852.272727272727</v>
          </cell>
        </row>
        <row r="114">
          <cell r="A114" t="str">
            <v>AIR110</v>
          </cell>
        </row>
        <row r="114">
          <cell r="C114" t="str">
            <v>SE-E1(115/230VAC,Dual supply)(Used fro bitzer screw)</v>
          </cell>
        </row>
        <row r="114">
          <cell r="M114">
            <v>719.69696969697</v>
          </cell>
        </row>
        <row r="115">
          <cell r="A115" t="str">
            <v>AIR111</v>
          </cell>
        </row>
        <row r="115">
          <cell r="C115" t="str">
            <v>OUT571 (AC110-230V,Dual supply) DP-II</v>
          </cell>
        </row>
        <row r="115">
          <cell r="E115" t="str">
            <v>Include: Machine Head(0.65bar/M20x1.5)</v>
          </cell>
        </row>
        <row r="115">
          <cell r="M115">
            <v>418.560606060606</v>
          </cell>
        </row>
        <row r="116">
          <cell r="A116" t="str">
            <v>AIR112</v>
          </cell>
        </row>
        <row r="116">
          <cell r="C116" t="str">
            <v>INT276 LC Kriwan delta p II</v>
          </cell>
        </row>
        <row r="116">
          <cell r="E116" t="str">
            <v>INT276 LC oil level monitoring</v>
          </cell>
        </row>
        <row r="116">
          <cell r="M116" t="str">
            <v>~</v>
          </cell>
        </row>
        <row r="117">
          <cell r="A117" t="str">
            <v>AIR113</v>
          </cell>
        </row>
        <row r="117">
          <cell r="C117" t="str">
            <v>OLC-276 (115/230,Dual supply)</v>
          </cell>
          <cell r="D117" t="str">
            <v> Optical Level Switch                        </v>
          </cell>
          <cell r="E117" t="str">
            <v>Include: M20x1.5 (Monitoring glass prism  )                                                           </v>
          </cell>
        </row>
        <row r="117">
          <cell r="M117">
            <v>284.090909090909</v>
          </cell>
        </row>
        <row r="118">
          <cell r="A118" t="str">
            <v>AIR114</v>
          </cell>
        </row>
        <row r="118">
          <cell r="C118" t="str">
            <v>OLC-278 (115/230,Dual supply)</v>
          </cell>
          <cell r="D118" t="str">
            <v> Optical Level Switch                        </v>
          </cell>
          <cell r="E118" t="str">
            <v>Include: M20x1.5 (Monitoring glass prism  )                                                           </v>
          </cell>
        </row>
        <row r="118">
          <cell r="M118">
            <v>309.75</v>
          </cell>
        </row>
        <row r="119">
          <cell r="A119" t="str">
            <v>AIR115</v>
          </cell>
        </row>
        <row r="119">
          <cell r="C119" t="str">
            <v>OUT280 (AC230V)</v>
          </cell>
          <cell r="D119" t="str">
            <v>Oil Level Regulator    </v>
          </cell>
        </row>
        <row r="119">
          <cell r="M119">
            <v>633.608815426997</v>
          </cell>
        </row>
        <row r="120">
          <cell r="A120" t="str">
            <v>AIR115.01</v>
          </cell>
        </row>
        <row r="120">
          <cell r="C120" t="str">
            <v>OUT360R-114-36 (Copeland oil protection Zfi23-81)</v>
          </cell>
          <cell r="D120" t="str">
            <v>Oil Level Regulator COPELAND</v>
          </cell>
          <cell r="E120" t="str">
            <v>(Copeland zb15-114,zfi23-81)1 1/4" rotalock</v>
          </cell>
        </row>
        <row r="120">
          <cell r="M120">
            <v>495.867768595041</v>
          </cell>
        </row>
        <row r="121">
          <cell r="A121" t="str">
            <v>AIR115.02</v>
          </cell>
        </row>
        <row r="121">
          <cell r="C121" t="str">
            <v>OUT360R-134-40 (Copeland oil protection Zfi96-140)</v>
          </cell>
          <cell r="D121" t="str">
            <v>Oil Level Regulator COPELAND</v>
          </cell>
          <cell r="E121" t="str">
            <v>(Copeland zb130-220,zfi96-140)1 3/4" rotalock</v>
          </cell>
        </row>
        <row r="121">
          <cell r="M121">
            <v>550.964187327824</v>
          </cell>
        </row>
        <row r="122">
          <cell r="A122" t="str">
            <v>AIR115.03</v>
          </cell>
        </row>
        <row r="122">
          <cell r="C122" t="str">
            <v>OUT360R-F34 (Bitzer oil protetion)</v>
          </cell>
          <cell r="D122" t="str">
            <v>Oil Level Protection BITZER 3/4hole</v>
          </cell>
        </row>
        <row r="122">
          <cell r="M122">
            <v>484.848484848485</v>
          </cell>
        </row>
        <row r="123">
          <cell r="A123" t="str">
            <v>AIR115.04</v>
          </cell>
        </row>
        <row r="123">
          <cell r="C123" t="str">
            <v>OUT360R-D1-168(Screw Oil separator level protection)</v>
          </cell>
        </row>
        <row r="123">
          <cell r="M123">
            <v>530.30303030303</v>
          </cell>
        </row>
        <row r="124">
          <cell r="A124" t="str">
            <v>AIR116</v>
          </cell>
        </row>
        <row r="124">
          <cell r="C124" t="str">
            <v>OUT680A-12/F34</v>
          </cell>
          <cell r="D124" t="str">
            <v>Oil Level Regulator  BITZER </v>
          </cell>
        </row>
        <row r="124">
          <cell r="M124">
            <v>943.526170798898</v>
          </cell>
        </row>
        <row r="125">
          <cell r="A125" t="str">
            <v>AIR116.1</v>
          </cell>
        </row>
        <row r="125">
          <cell r="C125" t="str">
            <v>OUT680R-11/114-36</v>
          </cell>
          <cell r="D125" t="str">
            <v>Oil Level Regulator COPELAND</v>
          </cell>
        </row>
        <row r="125">
          <cell r="M125">
            <v>906.33608815427</v>
          </cell>
        </row>
        <row r="126">
          <cell r="A126" t="str">
            <v>AIR116.2</v>
          </cell>
        </row>
        <row r="126">
          <cell r="C126" t="str">
            <v>GPF4710</v>
          </cell>
          <cell r="D126" t="str">
            <v>OIL FLOW CONTROL BITZER SCREW</v>
          </cell>
        </row>
        <row r="126">
          <cell r="M126">
            <v>1515.15151515152</v>
          </cell>
        </row>
        <row r="127">
          <cell r="A127" t="str">
            <v>AIR116.3</v>
          </cell>
        </row>
        <row r="127">
          <cell r="C127" t="str">
            <v>GDP20R</v>
          </cell>
          <cell r="D127" t="str">
            <v>OIL PRESSURE CONTROL BITZER SCREW</v>
          </cell>
        </row>
        <row r="127">
          <cell r="M127">
            <v>984.848484848485</v>
          </cell>
        </row>
        <row r="128">
          <cell r="A128" t="str">
            <v>AIR116.4</v>
          </cell>
        </row>
        <row r="128">
          <cell r="C128" t="str">
            <v>PTC110 (02D512S46)</v>
          </cell>
          <cell r="D128" t="str">
            <v>PTC SENSOR BITZER SCREW</v>
          </cell>
        </row>
        <row r="128">
          <cell r="M128">
            <v>246.212121212121</v>
          </cell>
        </row>
        <row r="129">
          <cell r="A129" t="str">
            <v>AIR116.5</v>
          </cell>
        </row>
        <row r="129">
          <cell r="C129" t="str">
            <v>PTC140 (02D512S36)</v>
          </cell>
          <cell r="D129" t="str">
            <v>PTC SENSOR BITZER SCREW</v>
          </cell>
        </row>
        <row r="129">
          <cell r="M129">
            <v>151.515151515152</v>
          </cell>
        </row>
        <row r="130">
          <cell r="A130" t="str">
            <v>AIR118</v>
          </cell>
        </row>
        <row r="130">
          <cell r="C130" t="str">
            <v>CM-2203</v>
          </cell>
        </row>
        <row r="130">
          <cell r="E130" t="str">
            <v>3/8"</v>
          </cell>
        </row>
        <row r="130">
          <cell r="M130">
            <v>81.2784</v>
          </cell>
        </row>
        <row r="131">
          <cell r="A131" t="str">
            <v>AIR119</v>
          </cell>
        </row>
        <row r="131">
          <cell r="C131" t="str">
            <v>CM-2204</v>
          </cell>
        </row>
        <row r="131">
          <cell r="E131" t="str">
            <v>1/2"</v>
          </cell>
        </row>
        <row r="131">
          <cell r="M131">
            <v>88.2168</v>
          </cell>
        </row>
        <row r="132">
          <cell r="A132" t="str">
            <v>AIR120</v>
          </cell>
        </row>
        <row r="132">
          <cell r="C132" t="str">
            <v>CM-2205</v>
          </cell>
        </row>
        <row r="132">
          <cell r="E132" t="str">
            <v>5/8"</v>
          </cell>
        </row>
        <row r="132">
          <cell r="M132">
            <v>91.1904</v>
          </cell>
        </row>
        <row r="133">
          <cell r="A133" t="str">
            <v>AIR121</v>
          </cell>
        </row>
        <row r="133">
          <cell r="C133" t="str">
            <v>CM-2305</v>
          </cell>
        </row>
        <row r="133">
          <cell r="E133" t="str">
            <v>5/8"</v>
          </cell>
        </row>
        <row r="133">
          <cell r="M133">
            <v>204.1872</v>
          </cell>
        </row>
        <row r="134">
          <cell r="A134" t="str">
            <v>AIR122</v>
          </cell>
        </row>
        <row r="134">
          <cell r="C134" t="str">
            <v>CM-2307</v>
          </cell>
        </row>
        <row r="134">
          <cell r="E134" t="str">
            <v>7/8"</v>
          </cell>
        </row>
        <row r="134">
          <cell r="M134">
            <v>215.0904</v>
          </cell>
        </row>
        <row r="135">
          <cell r="A135" t="str">
            <v>AIR123</v>
          </cell>
        </row>
        <row r="135">
          <cell r="C135" t="str">
            <v>CM-2311</v>
          </cell>
        </row>
        <row r="135">
          <cell r="E135" t="str">
            <v>1-1/8"</v>
          </cell>
        </row>
        <row r="135">
          <cell r="M135">
            <v>220.0464</v>
          </cell>
        </row>
        <row r="136">
          <cell r="A136" t="str">
            <v>AIR124</v>
          </cell>
        </row>
        <row r="136">
          <cell r="C136" t="str">
            <v>CM-2411</v>
          </cell>
        </row>
        <row r="136">
          <cell r="E136" t="str">
            <v>1-1/8"</v>
          </cell>
        </row>
        <row r="136">
          <cell r="M136">
            <v>277.536</v>
          </cell>
        </row>
        <row r="137">
          <cell r="A137" t="str">
            <v>AIR125</v>
          </cell>
        </row>
        <row r="137">
          <cell r="C137" t="str">
            <v>CM-2413</v>
          </cell>
        </row>
        <row r="137">
          <cell r="E137" t="str">
            <v>1-3/8"</v>
          </cell>
        </row>
        <row r="137">
          <cell r="M137">
            <v>337.008</v>
          </cell>
        </row>
        <row r="138">
          <cell r="A138" t="str">
            <v>AIR126</v>
          </cell>
        </row>
        <row r="138">
          <cell r="C138" t="str">
            <v>CM-2415</v>
          </cell>
        </row>
        <row r="138">
          <cell r="E138" t="str">
            <v>1-5/8"</v>
          </cell>
        </row>
        <row r="138">
          <cell r="M138">
            <v>344.9376</v>
          </cell>
        </row>
        <row r="139">
          <cell r="A139" t="str">
            <v>AIR127</v>
          </cell>
        </row>
        <row r="139">
          <cell r="C139" t="str">
            <v>eco adaptor</v>
          </cell>
        </row>
        <row r="139">
          <cell r="M139">
            <v>80</v>
          </cell>
        </row>
        <row r="140">
          <cell r="A140" t="str">
            <v>AIR128</v>
          </cell>
        </row>
        <row r="140">
          <cell r="C140" t="str">
            <v>7/8" Oil storage separator (3.9l)</v>
          </cell>
        </row>
        <row r="140">
          <cell r="E140" t="str">
            <v>7/8 (580mmh * 102mmd)</v>
          </cell>
        </row>
        <row r="140">
          <cell r="M140">
            <v>413.943705857914</v>
          </cell>
        </row>
        <row r="141">
          <cell r="A141" t="str">
            <v>AIR129</v>
          </cell>
        </row>
        <row r="141">
          <cell r="C141" t="str">
            <v>1 1/8" Oil storage separator (3.9l)</v>
          </cell>
        </row>
        <row r="141">
          <cell r="E141" t="str">
            <v>1-1/8</v>
          </cell>
        </row>
        <row r="141">
          <cell r="M141">
            <v>416.088491898629</v>
          </cell>
        </row>
        <row r="142">
          <cell r="A142" t="str">
            <v>AIR130</v>
          </cell>
        </row>
        <row r="142">
          <cell r="C142" t="str">
            <v>1 1/8" Oil storage separator (7.6l)</v>
          </cell>
        </row>
        <row r="142">
          <cell r="E142" t="str">
            <v>1-1/8</v>
          </cell>
        </row>
        <row r="142">
          <cell r="M142">
            <v>730.94308267553</v>
          </cell>
        </row>
        <row r="143">
          <cell r="A143" t="str">
            <v>AIR131</v>
          </cell>
        </row>
        <row r="143">
          <cell r="C143" t="str">
            <v>1 3/8" Oil storage separator (7.6l)</v>
          </cell>
        </row>
        <row r="143">
          <cell r="E143" t="str">
            <v>1-3/8</v>
          </cell>
        </row>
        <row r="143">
          <cell r="M143">
            <v>787.565434150395</v>
          </cell>
        </row>
        <row r="144">
          <cell r="A144" t="str">
            <v>AIR132</v>
          </cell>
        </row>
        <row r="144">
          <cell r="C144" t="str">
            <v>1 5/8" Oil storage separator (7.6l)</v>
          </cell>
        </row>
        <row r="144">
          <cell r="E144" t="str">
            <v>1-5/8</v>
          </cell>
        </row>
        <row r="144">
          <cell r="M144">
            <v>806.439551308683</v>
          </cell>
        </row>
        <row r="145">
          <cell r="A145" t="str">
            <v>AIR133</v>
          </cell>
        </row>
        <row r="145">
          <cell r="C145" t="str">
            <v>2 1/8" Oil storage separator (7.6l)</v>
          </cell>
        </row>
        <row r="145">
          <cell r="E145" t="str">
            <v>2-1/8</v>
          </cell>
        </row>
        <row r="145">
          <cell r="M145">
            <v>899.094308267553</v>
          </cell>
        </row>
        <row r="146">
          <cell r="A146" t="str">
            <v>AIR134</v>
          </cell>
        </row>
        <row r="146">
          <cell r="C146" t="str">
            <v>2 1/8" Oil storage separator (9.2l)</v>
          </cell>
        </row>
        <row r="146">
          <cell r="E146" t="str">
            <v>2-1/8</v>
          </cell>
        </row>
        <row r="146">
          <cell r="M146">
            <v>1181.34815122559</v>
          </cell>
        </row>
        <row r="147">
          <cell r="A147" t="str">
            <v>AIR140</v>
          </cell>
        </row>
        <row r="147">
          <cell r="C147" t="str">
            <v>LNO-25KWA OIL COOLER</v>
          </cell>
          <cell r="D147" t="str">
            <v>Oil COOLER</v>
          </cell>
          <cell r="E147" t="str">
            <v>HL</v>
          </cell>
        </row>
        <row r="147">
          <cell r="M147">
            <v>2432.60188087774</v>
          </cell>
        </row>
        <row r="148">
          <cell r="A148" t="str">
            <v>AIR141</v>
          </cell>
        </row>
        <row r="148">
          <cell r="C148" t="str">
            <v>LNO-45KWA OIL COOLER</v>
          </cell>
        </row>
        <row r="148">
          <cell r="E148" t="str">
            <v>HL</v>
          </cell>
        </row>
        <row r="148">
          <cell r="M148">
            <v>3899.68652037618</v>
          </cell>
        </row>
      </sheetData>
      <sheetData sheetId="19">
        <row r="8">
          <cell r="A8" t="str">
            <v>ITEM CODE</v>
          </cell>
          <cell r="B8" t="str">
            <v>PRODUCT</v>
          </cell>
          <cell r="C8" t="str">
            <v>Spec.</v>
          </cell>
          <cell r="D8" t="str">
            <v>DESCRIPTION</v>
          </cell>
        </row>
        <row r="8">
          <cell r="J8" t="str">
            <v>(RM) </v>
          </cell>
        </row>
        <row r="9">
          <cell r="A9" t="str">
            <v>HUB001</v>
          </cell>
          <cell r="B9" t="str">
            <v>AH-D-04</v>
          </cell>
          <cell r="C9" t="str">
            <v>1/4"</v>
          </cell>
        </row>
        <row r="9">
          <cell r="J9">
            <v>31.8354166666667</v>
          </cell>
        </row>
        <row r="10">
          <cell r="A10" t="str">
            <v>HUB002</v>
          </cell>
          <cell r="B10" t="str">
            <v>AH-D-06</v>
          </cell>
          <cell r="C10" t="str">
            <v>3/8"</v>
          </cell>
        </row>
        <row r="10">
          <cell r="J10">
            <v>48.1833333333333</v>
          </cell>
        </row>
        <row r="11">
          <cell r="A11" t="str">
            <v>HUB003</v>
          </cell>
          <cell r="B11" t="str">
            <v>AH-D-08</v>
          </cell>
          <cell r="C11" t="str">
            <v>1/2"</v>
          </cell>
        </row>
        <row r="11">
          <cell r="J11">
            <v>71.4145833333333</v>
          </cell>
        </row>
        <row r="12">
          <cell r="A12" t="str">
            <v>HUB004</v>
          </cell>
          <cell r="B12" t="str">
            <v>AH-D-10</v>
          </cell>
          <cell r="C12" t="str">
            <v>5/8"</v>
          </cell>
        </row>
        <row r="12">
          <cell r="J12">
            <v>90.34375</v>
          </cell>
        </row>
        <row r="13">
          <cell r="A13" t="str">
            <v>HUB005</v>
          </cell>
          <cell r="B13" t="str">
            <v>AH-D-12</v>
          </cell>
          <cell r="C13" t="str">
            <v>3/4"</v>
          </cell>
        </row>
        <row r="13">
          <cell r="J13" t="str">
            <v>~</v>
          </cell>
        </row>
        <row r="14">
          <cell r="A14" t="str">
            <v>HUB005.12</v>
          </cell>
          <cell r="B14" t="str">
            <v>3/4" (HS) TWO WAY VALVE</v>
          </cell>
          <cell r="C14" t="str">
            <v>3/4"</v>
          </cell>
        </row>
        <row r="14">
          <cell r="J14">
            <v>113.636363636364</v>
          </cell>
        </row>
        <row r="15">
          <cell r="A15" t="str">
            <v>HUB005.13</v>
          </cell>
          <cell r="B15" t="str">
            <v>1" (HS) TWO WAY VALVE</v>
          </cell>
          <cell r="C15" t="str">
            <v>1"</v>
          </cell>
        </row>
        <row r="15">
          <cell r="J15" t="str">
            <v>~</v>
          </cell>
        </row>
        <row r="16">
          <cell r="A16" t="str">
            <v>HUB005.14</v>
          </cell>
          <cell r="B16" t="str">
            <v>1/2" (HS) THREE WAY VALVE</v>
          </cell>
          <cell r="C16" t="str">
            <v>1/2"</v>
          </cell>
        </row>
        <row r="16">
          <cell r="J16" t="str">
            <v>~</v>
          </cell>
        </row>
        <row r="17">
          <cell r="A17" t="str">
            <v>HUB005.15</v>
          </cell>
          <cell r="B17" t="str">
            <v>3/4" (HS) THREE WAY VALVE</v>
          </cell>
          <cell r="C17" t="str">
            <v>3/4"</v>
          </cell>
        </row>
        <row r="17">
          <cell r="J17">
            <v>129.166666666667</v>
          </cell>
        </row>
        <row r="18">
          <cell r="A18" t="str">
            <v>HUB005.16</v>
          </cell>
          <cell r="B18" t="str">
            <v>1" (HS) THREE WAY VALVE</v>
          </cell>
          <cell r="C18" t="str">
            <v>1"</v>
          </cell>
        </row>
        <row r="18">
          <cell r="J18" t="str">
            <v>~</v>
          </cell>
        </row>
        <row r="19">
          <cell r="A19" t="str">
            <v>HUB005.17</v>
          </cell>
          <cell r="B19" t="str">
            <v>DF/F-02-215 (2 way valve)</v>
          </cell>
          <cell r="C19" t="str">
            <v>1/2"</v>
          </cell>
        </row>
        <row r="19">
          <cell r="J19">
            <v>108.585858585859</v>
          </cell>
        </row>
        <row r="20">
          <cell r="A20" t="str">
            <v>HUB005.18</v>
          </cell>
          <cell r="B20" t="str">
            <v>DF/F-02-220 (2 way valve)</v>
          </cell>
          <cell r="C20" t="str">
            <v>3/4"</v>
          </cell>
        </row>
        <row r="20">
          <cell r="J20">
            <v>108.585858585859</v>
          </cell>
        </row>
        <row r="21">
          <cell r="A21" t="str">
            <v>HUB005.19</v>
          </cell>
          <cell r="B21" t="str">
            <v>DF/F-03-220 (3 way valve)</v>
          </cell>
          <cell r="C21" t="str">
            <v>1/2"</v>
          </cell>
        </row>
        <row r="21">
          <cell r="J21">
            <v>132.575757575758</v>
          </cell>
        </row>
        <row r="22">
          <cell r="A22" t="str">
            <v>HUB005.20</v>
          </cell>
          <cell r="B22" t="str">
            <v>DF/F-03-220 (3 way valve)</v>
          </cell>
          <cell r="C22" t="str">
            <v>3/4"</v>
          </cell>
        </row>
        <row r="22">
          <cell r="J22">
            <v>132.575757575758</v>
          </cell>
        </row>
        <row r="23">
          <cell r="A23" t="str">
            <v>HUB005.21</v>
          </cell>
          <cell r="B23" t="str">
            <v>SNYCOM MOTOR 230V</v>
          </cell>
        </row>
        <row r="23">
          <cell r="J23">
            <v>54.858934169279</v>
          </cell>
        </row>
        <row r="24">
          <cell r="A24" t="str">
            <v>HUB005.25</v>
          </cell>
          <cell r="B24" t="str">
            <v>DQF-B-215</v>
          </cell>
          <cell r="C24" t="str">
            <v>1/2"</v>
          </cell>
        </row>
        <row r="24">
          <cell r="J24" t="str">
            <v>~</v>
          </cell>
        </row>
        <row r="25">
          <cell r="A25" t="str">
            <v>HUB005.26</v>
          </cell>
          <cell r="B25" t="str">
            <v>DQF-B-220</v>
          </cell>
          <cell r="C25" t="str">
            <v>3/4"</v>
          </cell>
        </row>
        <row r="25">
          <cell r="J25" t="str">
            <v>~</v>
          </cell>
        </row>
        <row r="26">
          <cell r="A26" t="str">
            <v>HUB005.27</v>
          </cell>
          <cell r="B26" t="str">
            <v>DQF-B-225</v>
          </cell>
          <cell r="C26" t="str">
            <v>1"</v>
          </cell>
        </row>
        <row r="26">
          <cell r="J26">
            <v>196.969696969697</v>
          </cell>
        </row>
        <row r="27">
          <cell r="A27" t="str">
            <v>HUB005.28</v>
          </cell>
          <cell r="B27" t="str">
            <v>DQF-B-232</v>
          </cell>
          <cell r="C27" t="str">
            <v>1 1/4"</v>
          </cell>
        </row>
        <row r="27">
          <cell r="J27">
            <v>258.838383838384</v>
          </cell>
        </row>
        <row r="28">
          <cell r="A28" t="str">
            <v>HUB005.29</v>
          </cell>
          <cell r="B28" t="str">
            <v>DQF-B-240</v>
          </cell>
          <cell r="C28" t="str">
            <v>1 1/2"</v>
          </cell>
        </row>
        <row r="28">
          <cell r="J28">
            <v>347.222222222222</v>
          </cell>
        </row>
        <row r="29">
          <cell r="A29" t="str">
            <v>HUB005.30</v>
          </cell>
          <cell r="B29" t="str">
            <v>DQF-D-232</v>
          </cell>
          <cell r="C29" t="str">
            <v>1 1/4"</v>
          </cell>
        </row>
        <row r="29">
          <cell r="J29">
            <v>527.777777777778</v>
          </cell>
        </row>
        <row r="30">
          <cell r="A30" t="str">
            <v>HUB005.31</v>
          </cell>
          <cell r="B30" t="str">
            <v>DQF-D-240</v>
          </cell>
          <cell r="C30" t="str">
            <v>1 1/2"</v>
          </cell>
        </row>
        <row r="30">
          <cell r="J30">
            <v>621.212121212121</v>
          </cell>
        </row>
        <row r="31">
          <cell r="A31" t="str">
            <v>HUB005.32</v>
          </cell>
          <cell r="B31" t="str">
            <v>DQF-D-250</v>
          </cell>
          <cell r="C31" t="str">
            <v>2"</v>
          </cell>
        </row>
        <row r="31">
          <cell r="J31">
            <v>756.944444444444</v>
          </cell>
        </row>
        <row r="32">
          <cell r="A32" t="str">
            <v>HUB005.33</v>
          </cell>
          <cell r="B32" t="str">
            <v>DQF-B-315</v>
          </cell>
          <cell r="C32" t="str">
            <v>1/2"</v>
          </cell>
        </row>
        <row r="32">
          <cell r="J32" t="str">
            <v>~</v>
          </cell>
        </row>
        <row r="33">
          <cell r="A33" t="str">
            <v>HUB005.34</v>
          </cell>
          <cell r="B33" t="str">
            <v>DQF-B-320</v>
          </cell>
          <cell r="C33" t="str">
            <v>3/4"</v>
          </cell>
        </row>
        <row r="33">
          <cell r="J33" t="str">
            <v>~</v>
          </cell>
        </row>
        <row r="34">
          <cell r="A34" t="str">
            <v>HUB005.35</v>
          </cell>
          <cell r="B34" t="str">
            <v>DQF-B-325</v>
          </cell>
          <cell r="C34" t="str">
            <v>1"</v>
          </cell>
        </row>
        <row r="34">
          <cell r="J34">
            <v>222.222222222222</v>
          </cell>
        </row>
        <row r="35">
          <cell r="A35" t="str">
            <v>HUB005.36</v>
          </cell>
          <cell r="B35" t="str">
            <v>DQF-B-332</v>
          </cell>
          <cell r="C35" t="str">
            <v>1 1/4"</v>
          </cell>
        </row>
        <row r="35">
          <cell r="J35">
            <v>277.777777777778</v>
          </cell>
        </row>
        <row r="36">
          <cell r="A36" t="str">
            <v>HUB005.37</v>
          </cell>
          <cell r="B36" t="str">
            <v>DQF-B-340</v>
          </cell>
          <cell r="C36" t="str">
            <v>1 1/2"</v>
          </cell>
        </row>
        <row r="36">
          <cell r="J36">
            <v>378.787878787879</v>
          </cell>
        </row>
        <row r="37">
          <cell r="A37" t="str">
            <v>HUB005.38</v>
          </cell>
          <cell r="B37" t="str">
            <v>DQF-D-332</v>
          </cell>
          <cell r="C37" t="str">
            <v>1 1/4"</v>
          </cell>
        </row>
        <row r="37">
          <cell r="J37">
            <v>555.555555555556</v>
          </cell>
        </row>
        <row r="38">
          <cell r="A38" t="str">
            <v>HUB005.39</v>
          </cell>
          <cell r="B38" t="str">
            <v>DQF-D-340</v>
          </cell>
          <cell r="C38" t="str">
            <v>1 1/2"</v>
          </cell>
        </row>
        <row r="38">
          <cell r="J38">
            <v>656.565656565657</v>
          </cell>
        </row>
        <row r="39">
          <cell r="A39" t="str">
            <v>HUB005.40</v>
          </cell>
          <cell r="B39" t="str">
            <v>DQF-D-350</v>
          </cell>
          <cell r="C39" t="str">
            <v>2"</v>
          </cell>
        </row>
        <row r="39">
          <cell r="J39">
            <v>820.707070707071</v>
          </cell>
        </row>
        <row r="40">
          <cell r="A40" t="str">
            <v>HUB005.41</v>
          </cell>
          <cell r="B40" t="str">
            <v>DQF-B (small motor)</v>
          </cell>
        </row>
        <row r="40">
          <cell r="J40">
            <v>83.3333333333333</v>
          </cell>
        </row>
        <row r="41">
          <cell r="A41" t="str">
            <v>HUB005.42</v>
          </cell>
          <cell r="B41" t="str">
            <v>DQF-DK (big motor)</v>
          </cell>
        </row>
        <row r="41">
          <cell r="J41">
            <v>361.111111111111</v>
          </cell>
        </row>
        <row r="42">
          <cell r="A42" t="str">
            <v>HUB006</v>
          </cell>
          <cell r="B42" t="str">
            <v>V 01 (V01-V06) MT22,MT28</v>
          </cell>
          <cell r="C42" t="str">
            <v>3/8"</v>
          </cell>
        </row>
        <row r="42">
          <cell r="J42">
            <v>32.265625</v>
          </cell>
        </row>
        <row r="43">
          <cell r="A43" t="str">
            <v>HUB007</v>
          </cell>
          <cell r="B43" t="str">
            <v>V 02 (V02 -V04) MT80~MT125</v>
          </cell>
          <cell r="C43" t="str">
            <v>1 1/8"</v>
          </cell>
        </row>
        <row r="43">
          <cell r="J43">
            <v>93.2118055555555</v>
          </cell>
        </row>
        <row r="44">
          <cell r="A44" t="str">
            <v>HUB008</v>
          </cell>
          <cell r="B44" t="str">
            <v>V 03 (1 3/8")</v>
          </cell>
          <cell r="C44" t="str">
            <v>1 3/8"</v>
          </cell>
        </row>
        <row r="44">
          <cell r="J44">
            <v>96.796875</v>
          </cell>
        </row>
        <row r="45">
          <cell r="A45" t="str">
            <v>HUB009</v>
          </cell>
          <cell r="B45" t="str">
            <v>V 04 (V04 -V07) MT44~MT80</v>
          </cell>
          <cell r="C45" t="str">
            <v>3/4"</v>
          </cell>
        </row>
        <row r="45">
          <cell r="J45">
            <v>59.1536458333333</v>
          </cell>
        </row>
        <row r="46">
          <cell r="A46" t="str">
            <v>HUB010</v>
          </cell>
          <cell r="B46" t="str">
            <v>V 05 (V05-V02) MT 100~MT160</v>
          </cell>
          <cell r="C46" t="str">
            <v>7/8"</v>
          </cell>
        </row>
        <row r="46">
          <cell r="J46">
            <v>59.1536458333333</v>
          </cell>
        </row>
        <row r="47">
          <cell r="A47" t="str">
            <v>HUB011</v>
          </cell>
          <cell r="B47" t="str">
            <v>V 06 (V06-V09) MT32~MT40</v>
          </cell>
          <cell r="C47" t="str">
            <v>1/2"</v>
          </cell>
        </row>
        <row r="47">
          <cell r="J47">
            <v>32.265625</v>
          </cell>
        </row>
        <row r="48">
          <cell r="A48" t="str">
            <v>HUB012</v>
          </cell>
          <cell r="B48" t="str">
            <v>V 07 (V04 -V07) MT44~MT72</v>
          </cell>
          <cell r="C48" t="str">
            <v>7/8"</v>
          </cell>
        </row>
        <row r="48">
          <cell r="J48">
            <v>60.9461805555556</v>
          </cell>
        </row>
        <row r="49">
          <cell r="A49" t="str">
            <v>HUB013</v>
          </cell>
          <cell r="B49" t="str">
            <v>V 08 (RECEIVER TANK) </v>
          </cell>
          <cell r="C49" t="str">
            <v>5/8"</v>
          </cell>
        </row>
        <row r="49">
          <cell r="J49">
            <v>34.0581597222222</v>
          </cell>
        </row>
        <row r="50">
          <cell r="A50" t="str">
            <v>HUB014</v>
          </cell>
          <cell r="B50" t="str">
            <v>V 09 (V06-V09) MT32~MT40</v>
          </cell>
          <cell r="C50" t="str">
            <v>5/8"</v>
          </cell>
        </row>
        <row r="50">
          <cell r="J50">
            <v>34.0581597222222</v>
          </cell>
        </row>
        <row r="51">
          <cell r="A51" t="str">
            <v>HUB014.1</v>
          </cell>
          <cell r="B51" t="str">
            <v>V 38 (1 5/8") </v>
          </cell>
          <cell r="C51" t="str">
            <v>1 5/8"</v>
          </cell>
        </row>
        <row r="51">
          <cell r="J51">
            <v>156.7335</v>
          </cell>
        </row>
        <row r="52">
          <cell r="A52" t="str">
            <v>HUB014.2</v>
          </cell>
          <cell r="B52" t="str">
            <v>V 39 (2 1/8") VALVE</v>
          </cell>
          <cell r="C52" t="str">
            <v>2 1/8"</v>
          </cell>
        </row>
        <row r="52">
          <cell r="J52">
            <v>233.86125</v>
          </cell>
        </row>
        <row r="53">
          <cell r="A53" t="str">
            <v>HUB015</v>
          </cell>
          <cell r="B53" t="str">
            <v>FW1 Rotalock Connection For V01/V06/V08</v>
          </cell>
          <cell r="C53" t="str">
            <v>22mm(d) x 32mmlgth</v>
          </cell>
        </row>
        <row r="53">
          <cell r="J53">
            <v>5.1625</v>
          </cell>
        </row>
        <row r="54">
          <cell r="A54" t="str">
            <v>HUB016</v>
          </cell>
          <cell r="B54" t="str">
            <v>FW2 Rotalock Connection For V04/V05/V09</v>
          </cell>
          <cell r="C54" t="str">
            <v>28mm(d) x 32mmlgth</v>
          </cell>
        </row>
        <row r="54">
          <cell r="J54" t="str">
            <v>~</v>
          </cell>
        </row>
        <row r="55">
          <cell r="A55" t="str">
            <v>HUB017</v>
          </cell>
          <cell r="B55" t="str">
            <v>FW3 Rotalock Connection For V02/V03/V07</v>
          </cell>
          <cell r="C55" t="str">
            <v>41mm(d) x 32mmlgth</v>
          </cell>
        </row>
        <row r="55">
          <cell r="J55" t="str">
            <v>~</v>
          </cell>
        </row>
        <row r="56">
          <cell r="A56" t="str">
            <v>HUB018</v>
          </cell>
          <cell r="B56" t="str">
            <v>FW4(90MM)Rotalock Connection For V04/V05/V09</v>
          </cell>
          <cell r="C56" t="str">
            <v>28mm(d) x 90mmlgth</v>
          </cell>
        </row>
        <row r="56">
          <cell r="J56" t="str">
            <v>~</v>
          </cell>
        </row>
        <row r="57">
          <cell r="A57" t="str">
            <v>HUB019</v>
          </cell>
          <cell r="B57" t="str">
            <v>FW5(90MM) Rotalock Connection For V02/V03/V07</v>
          </cell>
          <cell r="C57" t="str">
            <v>41mm(d) x 90mmlgth</v>
          </cell>
        </row>
        <row r="57">
          <cell r="J57" t="str">
            <v>~</v>
          </cell>
        </row>
        <row r="58">
          <cell r="A58" t="str">
            <v>HUB019.1</v>
          </cell>
          <cell r="B58" t="str">
            <v>PW1 Connection,1 1/4" 16mm</v>
          </cell>
        </row>
        <row r="58">
          <cell r="J58">
            <v>7.57166666666667</v>
          </cell>
        </row>
        <row r="59">
          <cell r="A59" t="str">
            <v>HUB019.2</v>
          </cell>
          <cell r="B59" t="str">
            <v>PW2 Connection, 1 1/4" 22mm </v>
          </cell>
        </row>
        <row r="59">
          <cell r="J59">
            <v>12.0458333333333</v>
          </cell>
        </row>
        <row r="60">
          <cell r="A60" t="str">
            <v>HUB019.3</v>
          </cell>
          <cell r="B60" t="str">
            <v>PW3 Connection 1 3/4" 26mm</v>
          </cell>
        </row>
        <row r="60">
          <cell r="J60">
            <v>15.0572916666667</v>
          </cell>
        </row>
        <row r="61">
          <cell r="A61" t="str">
            <v>HUB019.4</v>
          </cell>
          <cell r="B61" t="str">
            <v>PW3-1 Connection 1 3/4" 28mm</v>
          </cell>
        </row>
        <row r="61">
          <cell r="J61">
            <v>15.0572916666667</v>
          </cell>
        </row>
        <row r="62">
          <cell r="A62" t="str">
            <v>HUB020</v>
          </cell>
          <cell r="B62" t="str">
            <v>SA-602</v>
          </cell>
          <cell r="C62" t="str">
            <v>1/4"</v>
          </cell>
        </row>
        <row r="62">
          <cell r="J62">
            <v>20.1515151515152</v>
          </cell>
        </row>
        <row r="63">
          <cell r="A63" t="str">
            <v>HUB021</v>
          </cell>
          <cell r="B63" t="str">
            <v>SA-603</v>
          </cell>
          <cell r="C63" t="str">
            <v>3/8"</v>
          </cell>
        </row>
        <row r="63">
          <cell r="J63">
            <v>26.2121212121212</v>
          </cell>
        </row>
        <row r="64">
          <cell r="A64" t="str">
            <v>HUB022</v>
          </cell>
          <cell r="B64" t="str">
            <v>SA-604</v>
          </cell>
          <cell r="C64" t="str">
            <v>1/2"</v>
          </cell>
        </row>
        <row r="64">
          <cell r="J64">
            <v>32.5757575757576</v>
          </cell>
        </row>
        <row r="65">
          <cell r="A65" t="str">
            <v>HUB023</v>
          </cell>
          <cell r="B65" t="str">
            <v>SA-605</v>
          </cell>
          <cell r="C65" t="str">
            <v>5/8"</v>
          </cell>
        </row>
        <row r="65">
          <cell r="J65">
            <v>48.4848484848485</v>
          </cell>
        </row>
        <row r="66">
          <cell r="A66" t="str">
            <v>HUB024</v>
          </cell>
          <cell r="B66" t="str">
            <v>SA-606</v>
          </cell>
          <cell r="C66" t="str">
            <v>3/4"</v>
          </cell>
        </row>
        <row r="66">
          <cell r="J66">
            <v>65.9090909090909</v>
          </cell>
        </row>
        <row r="67">
          <cell r="A67" t="str">
            <v>HUB025</v>
          </cell>
          <cell r="B67" t="str">
            <v>SA-607 welding</v>
          </cell>
          <cell r="C67" t="str">
            <v>7/8"</v>
          </cell>
        </row>
        <row r="67">
          <cell r="J67">
            <v>110.606060606061</v>
          </cell>
        </row>
        <row r="68">
          <cell r="A68" t="str">
            <v>HUB025.1</v>
          </cell>
          <cell r="B68" t="str">
            <v>2 HOLE  DISTRIBUTOR</v>
          </cell>
          <cell r="C68" t="str">
            <v>5/8" * 1/4"</v>
          </cell>
        </row>
        <row r="68">
          <cell r="J68">
            <v>18.5185185185185</v>
          </cell>
        </row>
        <row r="69">
          <cell r="A69" t="str">
            <v>HUB025.2</v>
          </cell>
          <cell r="B69" t="str">
            <v>3 HOLE  DISTRIBUTOR</v>
          </cell>
          <cell r="C69" t="str">
            <v>5/8" * 1/4"</v>
          </cell>
        </row>
        <row r="69">
          <cell r="J69">
            <v>18.5185185185185</v>
          </cell>
        </row>
        <row r="70">
          <cell r="A70" t="str">
            <v>HUB025.3</v>
          </cell>
          <cell r="B70" t="str">
            <v>4 HOLE  DISTRIBUTOR</v>
          </cell>
          <cell r="C70" t="str">
            <v>5/8" * 1/4"</v>
          </cell>
        </row>
        <row r="70">
          <cell r="J70">
            <v>18.5185185185185</v>
          </cell>
        </row>
        <row r="71">
          <cell r="A71" t="str">
            <v>HUB025.4</v>
          </cell>
          <cell r="B71" t="str">
            <v>5 HOLE  DISTRIBUTOR</v>
          </cell>
          <cell r="C71" t="str">
            <v>5/8" * 1/4"</v>
          </cell>
        </row>
        <row r="71">
          <cell r="J71">
            <v>18.5185185185185</v>
          </cell>
        </row>
        <row r="72">
          <cell r="A72" t="str">
            <v>HUB025.5</v>
          </cell>
          <cell r="B72" t="str">
            <v>6 HOLE  DISTRIBUTOR</v>
          </cell>
          <cell r="C72" t="str">
            <v>5/8" * 1/4"</v>
          </cell>
        </row>
        <row r="72">
          <cell r="J72">
            <v>18.5185185185185</v>
          </cell>
        </row>
        <row r="73">
          <cell r="A73" t="str">
            <v>HUB025.6</v>
          </cell>
          <cell r="B73" t="str">
            <v>7 HOLE  DISTRIBUTOR</v>
          </cell>
          <cell r="C73" t="str">
            <v>5/8" * 1/4"</v>
          </cell>
        </row>
        <row r="73">
          <cell r="J73">
            <v>18.5185185185185</v>
          </cell>
        </row>
        <row r="74">
          <cell r="A74" t="str">
            <v>HUB025.7</v>
          </cell>
          <cell r="B74" t="str">
            <v>8 HOLE  DISTRIBUTOR</v>
          </cell>
          <cell r="C74" t="str">
            <v>5/8" * 1/4"</v>
          </cell>
        </row>
        <row r="74">
          <cell r="J74">
            <v>18.5185185185185</v>
          </cell>
        </row>
        <row r="75">
          <cell r="A75" t="str">
            <v>HUB025.8</v>
          </cell>
          <cell r="B75" t="str">
            <v>9 HOLE  DISTRIBUTOR</v>
          </cell>
          <cell r="C75" t="str">
            <v>5/8" * 1/4"</v>
          </cell>
        </row>
        <row r="75">
          <cell r="J75">
            <v>18.5185185185185</v>
          </cell>
        </row>
        <row r="76">
          <cell r="A76" t="str">
            <v>HUB025.9</v>
          </cell>
          <cell r="B76" t="str">
            <v>10 HOLE  DISTRIBUTOR</v>
          </cell>
          <cell r="C76" t="str">
            <v>3/4" * 1/4"</v>
          </cell>
        </row>
        <row r="76">
          <cell r="J76">
            <v>30.3030303030303</v>
          </cell>
        </row>
        <row r="77">
          <cell r="A77" t="str">
            <v>HUB025.10</v>
          </cell>
          <cell r="B77" t="str">
            <v>11 HOLE  DISTRIBUTOR</v>
          </cell>
          <cell r="C77" t="str">
            <v>3/4" * 1/4"</v>
          </cell>
        </row>
        <row r="77">
          <cell r="J77">
            <v>30.3030303030303</v>
          </cell>
        </row>
        <row r="78">
          <cell r="A78" t="str">
            <v>HUB025.11</v>
          </cell>
          <cell r="B78" t="str">
            <v>12 HOLE  DISTRIBUTOR</v>
          </cell>
          <cell r="C78" t="str">
            <v>3/4" * 1/4"</v>
          </cell>
        </row>
        <row r="78">
          <cell r="J78">
            <v>30.3030303030303</v>
          </cell>
        </row>
        <row r="79">
          <cell r="A79" t="str">
            <v>HUB025.12</v>
          </cell>
          <cell r="B79" t="str">
            <v>14 HOLE  DISTRIBUTOR</v>
          </cell>
          <cell r="C79" t="str">
            <v>3/4" * 1/4"</v>
          </cell>
        </row>
        <row r="79">
          <cell r="J79">
            <v>58.9225589225589</v>
          </cell>
        </row>
        <row r="80">
          <cell r="A80" t="str">
            <v>HUB025.13</v>
          </cell>
          <cell r="B80" t="str">
            <v>16 HOLE  DISTRIBUTOR</v>
          </cell>
          <cell r="C80" t="str">
            <v>3/4" * 1/4"</v>
          </cell>
        </row>
        <row r="80">
          <cell r="J80">
            <v>58.9225589225589</v>
          </cell>
        </row>
        <row r="81">
          <cell r="A81" t="str">
            <v>HUB025.14</v>
          </cell>
          <cell r="B81" t="str">
            <v>18 HOLE  DISTRIBUTOR</v>
          </cell>
          <cell r="C81" t="str">
            <v>3/4" * 1/4"</v>
          </cell>
        </row>
        <row r="81">
          <cell r="J81">
            <v>58.9225589225589</v>
          </cell>
        </row>
        <row r="82">
          <cell r="A82" t="str">
            <v>HUB025.15</v>
          </cell>
          <cell r="B82" t="str">
            <v>20 HOLE  DISTRIBUTOR</v>
          </cell>
          <cell r="C82" t="str">
            <v>3/4" * 1/4"</v>
          </cell>
        </row>
        <row r="82">
          <cell r="J82">
            <v>80.8080808080808</v>
          </cell>
        </row>
        <row r="83">
          <cell r="A83" t="str">
            <v>HUB025.16</v>
          </cell>
          <cell r="B83" t="str">
            <v>22 HOLE  DISTRIBUTOR</v>
          </cell>
          <cell r="C83" t="str">
            <v>7/8" * 1/4"</v>
          </cell>
        </row>
        <row r="83">
          <cell r="J83">
            <v>80.8080808080808</v>
          </cell>
        </row>
        <row r="84">
          <cell r="A84" t="str">
            <v>HUB025.17</v>
          </cell>
          <cell r="B84" t="str">
            <v>24 HOLE  DISTRIBUTOR</v>
          </cell>
          <cell r="C84" t="str">
            <v>7/8" * 1/4"</v>
          </cell>
        </row>
        <row r="84">
          <cell r="J84">
            <v>92.5925925925926</v>
          </cell>
        </row>
        <row r="85">
          <cell r="A85" t="str">
            <v>HUB026</v>
          </cell>
          <cell r="B85" t="str">
            <v>SU-04 (1/4" ACCESS VALVE 60mm)</v>
          </cell>
          <cell r="C85" t="str">
            <v>60mm</v>
          </cell>
        </row>
        <row r="85">
          <cell r="J85">
            <v>5.23257918552036</v>
          </cell>
        </row>
        <row r="86">
          <cell r="A86" t="str">
            <v>HUB027.1</v>
          </cell>
          <cell r="B86" t="str">
            <v>SU-06 (3/8" ACCESS VALVE 100mm)</v>
          </cell>
          <cell r="C86" t="str">
            <v>100MM</v>
          </cell>
        </row>
        <row r="86">
          <cell r="J86">
            <v>8.9078431372549</v>
          </cell>
        </row>
        <row r="87">
          <cell r="A87" t="str">
            <v>HUB027.2</v>
          </cell>
          <cell r="B87" t="str">
            <v>1/4" OR 5/16" VALVE CORE REMOVER (R22,R410A,R404A,R407C)</v>
          </cell>
        </row>
        <row r="87">
          <cell r="J87">
            <v>53.030303030303</v>
          </cell>
        </row>
        <row r="88">
          <cell r="A88" t="str">
            <v>HUB026.1</v>
          </cell>
          <cell r="B88" t="str">
            <v>1/4" flare nut caster</v>
          </cell>
        </row>
        <row r="88">
          <cell r="J88">
            <v>3.44166666666667</v>
          </cell>
        </row>
        <row r="89">
          <cell r="A89" t="str">
            <v>HUB026.2</v>
          </cell>
          <cell r="B89" t="str">
            <v>3/8" flare nut caster</v>
          </cell>
        </row>
        <row r="89">
          <cell r="J89">
            <v>6.88333333333333</v>
          </cell>
        </row>
        <row r="90">
          <cell r="A90" t="str">
            <v>HUB026.3</v>
          </cell>
          <cell r="B90" t="str">
            <v>1/2" flare nut caster</v>
          </cell>
        </row>
        <row r="90">
          <cell r="J90">
            <v>8.60416666666667</v>
          </cell>
        </row>
        <row r="91">
          <cell r="A91" t="str">
            <v>HUB026.4</v>
          </cell>
          <cell r="B91" t="str">
            <v>5/8" flare nut caster</v>
          </cell>
        </row>
        <row r="91">
          <cell r="J91">
            <v>11.1854166666667</v>
          </cell>
        </row>
        <row r="92">
          <cell r="A92" t="str">
            <v>HUB026.5</v>
          </cell>
          <cell r="B92" t="str">
            <v>3/4" flare nut caster</v>
          </cell>
        </row>
        <row r="92">
          <cell r="J92">
            <v>22.2384615384615</v>
          </cell>
        </row>
        <row r="93">
          <cell r="A93" t="str">
            <v>HUB026.6</v>
          </cell>
          <cell r="B93" t="str">
            <v>1/4" cap nut</v>
          </cell>
        </row>
        <row r="93">
          <cell r="J93">
            <v>3.75454545454545</v>
          </cell>
        </row>
        <row r="94">
          <cell r="A94" t="str">
            <v>HUB026.7</v>
          </cell>
          <cell r="B94" t="str">
            <v>1/8" NPT PLUG</v>
          </cell>
        </row>
        <row r="94">
          <cell r="J94">
            <v>1.9359375</v>
          </cell>
        </row>
        <row r="95">
          <cell r="A95" t="str">
            <v>HUB026.8</v>
          </cell>
          <cell r="B95" t="str">
            <v>1/4" NPT PLUG</v>
          </cell>
        </row>
        <row r="95">
          <cell r="J95">
            <v>3.2265625</v>
          </cell>
        </row>
        <row r="96">
          <cell r="A96" t="str">
            <v>HUB026.9</v>
          </cell>
          <cell r="B96" t="str">
            <v>3/8" NPT PLUG</v>
          </cell>
        </row>
        <row r="96">
          <cell r="J96">
            <v>5.8078125</v>
          </cell>
        </row>
        <row r="97">
          <cell r="A97" t="str">
            <v>HUB026.10</v>
          </cell>
          <cell r="B97" t="str">
            <v>1/2" NPT PLUG</v>
          </cell>
        </row>
        <row r="97">
          <cell r="J97">
            <v>9.98083333333333</v>
          </cell>
        </row>
        <row r="98">
          <cell r="A98" t="str">
            <v>HUB026.11</v>
          </cell>
          <cell r="B98" t="str">
            <v>3/4" NPT PLUG</v>
          </cell>
        </row>
        <row r="98">
          <cell r="J98">
            <v>12.6194444444444</v>
          </cell>
        </row>
        <row r="99">
          <cell r="A99" t="str">
            <v>HUB026.12</v>
          </cell>
          <cell r="B99" t="str">
            <v>1" NPT PLUG</v>
          </cell>
        </row>
        <row r="99">
          <cell r="J99">
            <v>19.0496603550077</v>
          </cell>
        </row>
        <row r="100">
          <cell r="A100" t="str">
            <v>HUB026.13</v>
          </cell>
          <cell r="B100" t="str">
            <v>1/4x1/8 NPT UNION</v>
          </cell>
        </row>
        <row r="100">
          <cell r="J100">
            <v>4.13</v>
          </cell>
        </row>
        <row r="101">
          <cell r="A101" t="str">
            <v>HUB026.14</v>
          </cell>
          <cell r="B101" t="str">
            <v>1/4x1/4 NPT UNION</v>
          </cell>
        </row>
        <row r="101">
          <cell r="J101">
            <v>5.1625</v>
          </cell>
        </row>
        <row r="102">
          <cell r="A102" t="str">
            <v>HUB026.15</v>
          </cell>
          <cell r="B102" t="str">
            <v>1/4x3/8 NPT UNION</v>
          </cell>
        </row>
        <row r="102">
          <cell r="J102">
            <v>6.91775</v>
          </cell>
        </row>
        <row r="103">
          <cell r="A103" t="str">
            <v>HUB026.16</v>
          </cell>
          <cell r="B103" t="str">
            <v>1/4x1/2 NPT UNION</v>
          </cell>
        </row>
        <row r="103">
          <cell r="J103">
            <v>10.9445</v>
          </cell>
        </row>
        <row r="104">
          <cell r="A104" t="str">
            <v>HUB026.17</v>
          </cell>
          <cell r="B104" t="str">
            <v>3/8x1/4 NPT UNION</v>
          </cell>
        </row>
        <row r="104">
          <cell r="J104">
            <v>10.9445</v>
          </cell>
        </row>
        <row r="105">
          <cell r="A105" t="str">
            <v>HUB026.18</v>
          </cell>
          <cell r="B105" t="str">
            <v>1/2 NPT X 3/8 FLARE FEMALE UNION</v>
          </cell>
        </row>
        <row r="105">
          <cell r="J105">
            <v>7.95025</v>
          </cell>
        </row>
        <row r="106">
          <cell r="A106" t="str">
            <v>HUB026.19</v>
          </cell>
          <cell r="B106" t="str">
            <v>3/8 x 1/4 NPT ELBOW (OS)</v>
          </cell>
        </row>
        <row r="106">
          <cell r="J106">
            <v>16.52</v>
          </cell>
        </row>
        <row r="107">
          <cell r="A107" t="str">
            <v>HUB026.20</v>
          </cell>
          <cell r="B107" t="str">
            <v>1/4 BRASS NUT (OS)</v>
          </cell>
        </row>
        <row r="107">
          <cell r="J107">
            <v>3.85274029651841</v>
          </cell>
        </row>
        <row r="108">
          <cell r="A108" t="str">
            <v>HUB026.21</v>
          </cell>
          <cell r="B108" t="str">
            <v>3/8 BRASS NUT (OS)</v>
          </cell>
        </row>
        <row r="108">
          <cell r="J108">
            <v>7.15508912210561</v>
          </cell>
        </row>
        <row r="109">
          <cell r="A109" t="str">
            <v>HUB026.22</v>
          </cell>
          <cell r="B109" t="str">
            <v>1/4 WELDING ACCESS VALVE</v>
          </cell>
        </row>
        <row r="109">
          <cell r="J109">
            <v>4.50545454545454</v>
          </cell>
        </row>
        <row r="110">
          <cell r="A110" t="str">
            <v>HUB027</v>
          </cell>
          <cell r="B110" t="str">
            <v>AH-627-04*02 (1/8npt x 1/4" union c/w core)</v>
          </cell>
          <cell r="C110" t="str">
            <v>1/4" Tube O.D. in, 1/8" Pipe Thd in.</v>
          </cell>
        </row>
        <row r="110">
          <cell r="J110">
            <v>5.25636363636364</v>
          </cell>
        </row>
        <row r="111">
          <cell r="A111" t="str">
            <v>HUB028</v>
          </cell>
          <cell r="B111" t="str">
            <v>AH-627-04*04 (1/4npt x 1/4" union c/w core)</v>
          </cell>
          <cell r="C111" t="str">
            <v>1/4" Tube O.D. in, 1/4" Pipe Thd in.</v>
          </cell>
        </row>
        <row r="111">
          <cell r="J111">
            <v>6.10113636363636</v>
          </cell>
        </row>
        <row r="112">
          <cell r="A112" t="str">
            <v>HUB028.1</v>
          </cell>
          <cell r="B112" t="str">
            <v>1/8npt x 1/4" npt fitting union c/w lock</v>
          </cell>
        </row>
        <row r="112">
          <cell r="J112">
            <v>25.599173553719</v>
          </cell>
        </row>
        <row r="113">
          <cell r="A113" t="str">
            <v>HUB028.2</v>
          </cell>
          <cell r="B113" t="str">
            <v>1/4npt x 1/4" npt fitting union c/w lock</v>
          </cell>
        </row>
        <row r="114">
          <cell r="A114" t="str">
            <v>HUB029</v>
          </cell>
          <cell r="B114" t="str">
            <v>UT-221</v>
          </cell>
          <cell r="C114" t="str">
            <v>1/8" NPT, 1/4" SAE, 1/4" SAE</v>
          </cell>
        </row>
        <row r="114">
          <cell r="J114">
            <v>7.32136363636364</v>
          </cell>
        </row>
        <row r="115">
          <cell r="A115" t="str">
            <v>HUB030</v>
          </cell>
          <cell r="B115" t="str">
            <v>UT-222</v>
          </cell>
          <cell r="C115" t="str">
            <v>1/4" NPT, 1/4" SAE, 1/4" SAE</v>
          </cell>
        </row>
        <row r="115">
          <cell r="J115">
            <v>7.50909090909091</v>
          </cell>
        </row>
        <row r="116">
          <cell r="A116" t="str">
            <v>HUB031</v>
          </cell>
          <cell r="B116" t="str">
            <v>RV-04×04</v>
          </cell>
          <cell r="C116" t="str">
            <v>1/4" NPT * 1/4" SAE</v>
          </cell>
        </row>
        <row r="116">
          <cell r="J116">
            <v>35.6681818181818</v>
          </cell>
        </row>
        <row r="117">
          <cell r="A117" t="str">
            <v>HUB032</v>
          </cell>
          <cell r="B117" t="str">
            <v>RV-04×06</v>
          </cell>
          <cell r="C117" t="str">
            <v>1/4" NPT * 3/8" SAE</v>
          </cell>
        </row>
        <row r="117">
          <cell r="J117">
            <v>36.6068181818182</v>
          </cell>
        </row>
        <row r="118">
          <cell r="A118" t="str">
            <v>HUB033</v>
          </cell>
          <cell r="B118" t="str">
            <v>RV-06×04</v>
          </cell>
          <cell r="C118" t="str">
            <v>3/8" NPT * 1/4" SAE</v>
          </cell>
        </row>
        <row r="118">
          <cell r="J118">
            <v>36.6068181818182</v>
          </cell>
        </row>
        <row r="119">
          <cell r="A119" t="str">
            <v>HUB034</v>
          </cell>
          <cell r="B119" t="str">
            <v>RV-06×06</v>
          </cell>
          <cell r="C119" t="str">
            <v>3/8" NPT * 3/8" SAE</v>
          </cell>
        </row>
        <row r="119">
          <cell r="J119">
            <v>42.2386363636364</v>
          </cell>
        </row>
        <row r="120">
          <cell r="A120" t="str">
            <v>HUB035</v>
          </cell>
          <cell r="B120" t="str">
            <v>RV-08×08</v>
          </cell>
          <cell r="C120" t="str">
            <v>1/2" NPT * 1/2" SAE</v>
          </cell>
        </row>
        <row r="120">
          <cell r="J120">
            <v>42.2386363636364</v>
          </cell>
        </row>
        <row r="121">
          <cell r="A121" t="str">
            <v>HUB036</v>
          </cell>
          <cell r="B121" t="str">
            <v>RV-12×10</v>
          </cell>
          <cell r="C121" t="str">
            <v>3/4" NPT * 5/8" SAE</v>
          </cell>
        </row>
        <row r="121">
          <cell r="J121">
            <v>84.4772727272727</v>
          </cell>
        </row>
        <row r="122">
          <cell r="A122" t="str">
            <v>HUB037</v>
          </cell>
          <cell r="B122" t="str">
            <v>RV-12×12</v>
          </cell>
          <cell r="C122" t="str">
            <v>3/4" NPT * 3/4" SAE</v>
          </cell>
        </row>
        <row r="122">
          <cell r="J122">
            <v>86.3545454545454</v>
          </cell>
        </row>
        <row r="123">
          <cell r="A123" t="str">
            <v>HUB038</v>
          </cell>
          <cell r="B123" t="str">
            <v>AH-466</v>
          </cell>
          <cell r="C123" t="str">
            <v>1/4" SAE Without Gauge</v>
          </cell>
        </row>
        <row r="123">
          <cell r="J123">
            <v>22.8010416666667</v>
          </cell>
        </row>
        <row r="124">
          <cell r="A124" t="str">
            <v>HUB039</v>
          </cell>
          <cell r="B124" t="str">
            <v>AH-467</v>
          </cell>
          <cell r="C124" t="str">
            <v>1/4" SAE Without Gauge</v>
          </cell>
        </row>
        <row r="124">
          <cell r="J124">
            <v>23.23125</v>
          </cell>
        </row>
        <row r="125">
          <cell r="A125" t="str">
            <v>HUB040</v>
          </cell>
          <cell r="B125" t="str">
            <v>AH-468</v>
          </cell>
          <cell r="C125" t="str">
            <v>1/4" SAE Without Gauge</v>
          </cell>
        </row>
        <row r="125">
          <cell r="J125" t="str">
            <v>~</v>
          </cell>
        </row>
        <row r="126">
          <cell r="A126" t="str">
            <v>HUB041</v>
          </cell>
          <cell r="B126" t="str">
            <v>RG-BS</v>
          </cell>
          <cell r="C126" t="str">
            <v>For R22, R134, R404</v>
          </cell>
        </row>
        <row r="126">
          <cell r="J126">
            <v>21.5104166666667</v>
          </cell>
        </row>
        <row r="127">
          <cell r="A127" t="str">
            <v>HUB042</v>
          </cell>
          <cell r="B127" t="str">
            <v>RG-RS</v>
          </cell>
          <cell r="C127" t="str">
            <v>For R22, R134, R404</v>
          </cell>
        </row>
        <row r="127">
          <cell r="J127">
            <v>24.0916666666667</v>
          </cell>
        </row>
        <row r="128">
          <cell r="A128" t="str">
            <v>HUB043</v>
          </cell>
          <cell r="B128" t="str">
            <v>RG-410a-500aY70</v>
          </cell>
          <cell r="C128" t="str">
            <v>For R410A</v>
          </cell>
        </row>
        <row r="128">
          <cell r="J128">
            <v>21.5104166666667</v>
          </cell>
        </row>
        <row r="129">
          <cell r="A129" t="str">
            <v>HUB044</v>
          </cell>
          <cell r="B129" t="str">
            <v>RG-410a-800aY71</v>
          </cell>
          <cell r="C129" t="str">
            <v>For R410A</v>
          </cell>
        </row>
        <row r="129">
          <cell r="J129">
            <v>21.5104166666667</v>
          </cell>
        </row>
        <row r="130">
          <cell r="A130" t="str">
            <v>HUB044.1</v>
          </cell>
          <cell r="B130" t="str">
            <v>RUBBER GAUGE COVER</v>
          </cell>
        </row>
        <row r="130">
          <cell r="J130">
            <v>4.30208333333333</v>
          </cell>
        </row>
        <row r="131">
          <cell r="A131" t="str">
            <v>HUB044.2</v>
          </cell>
          <cell r="B131" t="str">
            <v>VMG-2-R22-B VALUE MANIFOLD GAUGE SET</v>
          </cell>
        </row>
        <row r="131">
          <cell r="J131">
            <v>206.612126696833</v>
          </cell>
        </row>
        <row r="132">
          <cell r="A132" t="str">
            <v>HUB044.3</v>
          </cell>
          <cell r="B132" t="str">
            <v>VRM2-B-0101I VALUE DIGITAL MANIFOLD GAUGE SET</v>
          </cell>
          <cell r="C132" t="str">
            <v>ALL KIND REF GAS</v>
          </cell>
        </row>
        <row r="132">
          <cell r="J132">
            <v>971.764705882353</v>
          </cell>
        </row>
        <row r="133">
          <cell r="A133" t="str">
            <v>HUB044.4</v>
          </cell>
          <cell r="B133" t="str">
            <v>VRM2-B-0401 VALUE MANIFOLD GAUGE SET</v>
          </cell>
        </row>
        <row r="133">
          <cell r="J133">
            <v>299.004524886878</v>
          </cell>
        </row>
        <row r="134">
          <cell r="A134" t="str">
            <v>HUB044.5</v>
          </cell>
          <cell r="B134" t="str">
            <v>VEF-1 VALUE ELECTRIC FLARING TOOL</v>
          </cell>
          <cell r="C134" t="str">
            <v>1/4 - 3/4</v>
          </cell>
        </row>
        <row r="134">
          <cell r="J134">
            <v>1046.51583710407</v>
          </cell>
        </row>
        <row r="135">
          <cell r="A135" t="str">
            <v>HUB044.6</v>
          </cell>
          <cell r="B135" t="str">
            <v>VALUE DRAIN PUMP M1</v>
          </cell>
        </row>
        <row r="135">
          <cell r="J135">
            <v>194.352941176471</v>
          </cell>
        </row>
        <row r="136">
          <cell r="A136" t="str">
            <v>HUB044.7</v>
          </cell>
          <cell r="B136" t="str">
            <v>Electronic refrigerant scale VES-100B </v>
          </cell>
        </row>
        <row r="136">
          <cell r="J136">
            <v>844.68778280543</v>
          </cell>
        </row>
        <row r="137">
          <cell r="A137" t="str">
            <v>HUB044.8</v>
          </cell>
          <cell r="B137" t="str">
            <v>Electronic refrigerant scale VES-50B </v>
          </cell>
        </row>
        <row r="137">
          <cell r="J137">
            <v>760.069502262444</v>
          </cell>
        </row>
        <row r="138">
          <cell r="A138" t="str">
            <v>HUB044.9</v>
          </cell>
          <cell r="B138" t="str">
            <v>Vaccum gauge VMV-1</v>
          </cell>
        </row>
        <row r="138">
          <cell r="J138">
            <v>560.633484162896</v>
          </cell>
        </row>
        <row r="139">
          <cell r="A139" t="str">
            <v>HUB044.10</v>
          </cell>
          <cell r="B139" t="str">
            <v>Sound meter VMS-1</v>
          </cell>
        </row>
        <row r="139">
          <cell r="J139">
            <v>226.645429864253</v>
          </cell>
        </row>
        <row r="140">
          <cell r="A140" t="str">
            <v>HUB048</v>
          </cell>
          <cell r="B140" t="str">
            <v>REPAIR KIT (RUBBER)</v>
          </cell>
        </row>
        <row r="140">
          <cell r="J140">
            <v>6.68088235294118</v>
          </cell>
        </row>
        <row r="141">
          <cell r="A141" t="str">
            <v>HUB049</v>
          </cell>
          <cell r="B141" t="str">
            <v>AH-560G C/W hose 1.5m</v>
          </cell>
        </row>
        <row r="141">
          <cell r="J141">
            <v>179.402714932127</v>
          </cell>
        </row>
        <row r="142">
          <cell r="A142" t="str">
            <v>HUB049.01</v>
          </cell>
          <cell r="B142" t="str">
            <v>AH-336-RYB(R22,507)</v>
          </cell>
          <cell r="C142" t="str">
            <v>3-36" Set</v>
          </cell>
        </row>
        <row r="142">
          <cell r="J142">
            <v>33.2019607843137</v>
          </cell>
        </row>
        <row r="143">
          <cell r="A143" t="str">
            <v>HUB050</v>
          </cell>
          <cell r="B143" t="str">
            <v>AH-360-RYB(R22,507)</v>
          </cell>
          <cell r="C143" t="str">
            <v>3-60" Set</v>
          </cell>
        </row>
        <row r="143">
          <cell r="J143">
            <v>76.9313725490196</v>
          </cell>
        </row>
        <row r="144">
          <cell r="A144" t="str">
            <v>HUB051</v>
          </cell>
          <cell r="B144" t="str">
            <v>AH-372-RYB(R22,507)</v>
          </cell>
          <cell r="C144" t="str">
            <v>3-72" Set</v>
          </cell>
        </row>
        <row r="144">
          <cell r="J144">
            <v>83.4098039215686</v>
          </cell>
        </row>
        <row r="145">
          <cell r="A145" t="str">
            <v>HUB052</v>
          </cell>
          <cell r="B145" t="str">
            <v>AH-396-RYB(R22,507)</v>
          </cell>
          <cell r="C145" t="str">
            <v>3-96" Set</v>
          </cell>
        </row>
        <row r="145">
          <cell r="J145">
            <v>97.1764705882353</v>
          </cell>
        </row>
        <row r="146">
          <cell r="A146" t="str">
            <v>HUB053</v>
          </cell>
          <cell r="B146" t="str">
            <v>AHA-20ft-RYB(R22,507) per lgth</v>
          </cell>
          <cell r="C146" t="str">
            <v>3-20FT Set</v>
          </cell>
        </row>
        <row r="146">
          <cell r="J146">
            <v>369.270588235294</v>
          </cell>
        </row>
        <row r="147">
          <cell r="A147" t="str">
            <v>HUB058</v>
          </cell>
          <cell r="B147" t="str">
            <v>R-04*05 (R134A)</v>
          </cell>
          <cell r="C147" t="str">
            <v>1/4" SAE(F) * 5/16"</v>
          </cell>
        </row>
        <row r="147">
          <cell r="J147">
            <v>4.69318181818182</v>
          </cell>
        </row>
        <row r="150">
          <cell r="A150" t="str">
            <v>HUB46.1</v>
          </cell>
          <cell r="B150" t="str">
            <v>SN1-04</v>
          </cell>
          <cell r="C150" t="str">
            <v>1/4"</v>
          </cell>
        </row>
        <row r="150">
          <cell r="J150">
            <v>2.15886363636364</v>
          </cell>
        </row>
        <row r="151">
          <cell r="A151" t="str">
            <v>HUB46.2</v>
          </cell>
          <cell r="B151" t="str">
            <v>SN1-05</v>
          </cell>
          <cell r="C151" t="str">
            <v>5/16"</v>
          </cell>
        </row>
        <row r="151">
          <cell r="J151">
            <v>2.90977272727273</v>
          </cell>
        </row>
        <row r="152">
          <cell r="A152" t="str">
            <v>HUB46.3</v>
          </cell>
          <cell r="B152" t="str">
            <v>SN1-06</v>
          </cell>
          <cell r="C152" t="str">
            <v>3/8"</v>
          </cell>
        </row>
        <row r="152">
          <cell r="J152">
            <v>4.78704545454545</v>
          </cell>
        </row>
        <row r="153">
          <cell r="A153" t="str">
            <v>HUB46.4</v>
          </cell>
          <cell r="B153" t="str">
            <v>SN1-08</v>
          </cell>
          <cell r="C153" t="str">
            <v>1/2"</v>
          </cell>
        </row>
        <row r="153">
          <cell r="J153">
            <v>7.69681818181818</v>
          </cell>
        </row>
        <row r="154">
          <cell r="A154" t="str">
            <v>HUB46.5</v>
          </cell>
          <cell r="B154" t="str">
            <v>SN1-10</v>
          </cell>
          <cell r="C154" t="str">
            <v>5/8"</v>
          </cell>
        </row>
        <row r="154">
          <cell r="J154">
            <v>9.76181818181818</v>
          </cell>
        </row>
        <row r="155">
          <cell r="A155" t="str">
            <v>HUB46.6</v>
          </cell>
          <cell r="B155" t="str">
            <v>SN1-12</v>
          </cell>
          <cell r="C155" t="str">
            <v>3/4"</v>
          </cell>
        </row>
        <row r="155">
          <cell r="J155">
            <v>17.4774090909091</v>
          </cell>
        </row>
        <row r="156">
          <cell r="A156" t="str">
            <v>HUB46.7</v>
          </cell>
          <cell r="B156" t="str">
            <v>SN2-04</v>
          </cell>
          <cell r="C156" t="str">
            <v>1/4"</v>
          </cell>
        </row>
        <row r="156">
          <cell r="J156">
            <v>2.14009090909091</v>
          </cell>
        </row>
        <row r="157">
          <cell r="A157" t="str">
            <v>HUB46.8</v>
          </cell>
          <cell r="B157" t="str">
            <v>SN2-05</v>
          </cell>
          <cell r="C157" t="str">
            <v>5/16"</v>
          </cell>
        </row>
        <row r="157">
          <cell r="J157">
            <v>2.29027272727273</v>
          </cell>
        </row>
        <row r="158">
          <cell r="A158" t="str">
            <v>HUB46.9</v>
          </cell>
          <cell r="B158" t="str">
            <v>SN2-06</v>
          </cell>
          <cell r="C158" t="str">
            <v>3/8"</v>
          </cell>
        </row>
        <row r="158">
          <cell r="J158">
            <v>4.14877272727273</v>
          </cell>
        </row>
        <row r="159">
          <cell r="A159" t="str">
            <v>HUB46.10</v>
          </cell>
          <cell r="B159" t="str">
            <v>SN2-08</v>
          </cell>
          <cell r="C159" t="str">
            <v>1/2"</v>
          </cell>
        </row>
        <row r="159">
          <cell r="J159">
            <v>5.80077272727273</v>
          </cell>
        </row>
        <row r="160">
          <cell r="A160" t="str">
            <v>HUB46.11</v>
          </cell>
          <cell r="B160" t="str">
            <v>SN2-10</v>
          </cell>
          <cell r="C160" t="str">
            <v>5/8"</v>
          </cell>
        </row>
        <row r="160">
          <cell r="J160">
            <v>7.07731818181818</v>
          </cell>
        </row>
        <row r="161">
          <cell r="A161" t="str">
            <v>HUB46.12</v>
          </cell>
          <cell r="B161" t="str">
            <v>SN2-12</v>
          </cell>
          <cell r="C161" t="str">
            <v>3/4"</v>
          </cell>
        </row>
        <row r="161">
          <cell r="J161">
            <v>12.4463181818182</v>
          </cell>
        </row>
        <row r="162">
          <cell r="A162" t="str">
            <v>HUB46.13</v>
          </cell>
          <cell r="B162" t="str">
            <v>CN3-04</v>
          </cell>
          <cell r="C162" t="str">
            <v>1/4"</v>
          </cell>
        </row>
        <row r="162">
          <cell r="J162">
            <v>2.25272727272727</v>
          </cell>
        </row>
        <row r="163">
          <cell r="A163" t="str">
            <v>HUB46.14</v>
          </cell>
          <cell r="B163" t="str">
            <v>CN3-05</v>
          </cell>
          <cell r="C163" t="str">
            <v>5/16"</v>
          </cell>
        </row>
        <row r="163">
          <cell r="J163">
            <v>2.478</v>
          </cell>
        </row>
        <row r="164">
          <cell r="A164" t="str">
            <v>HUB46.15</v>
          </cell>
          <cell r="B164" t="str">
            <v>CN3-06</v>
          </cell>
          <cell r="C164" t="str">
            <v>3/8"</v>
          </cell>
        </row>
        <row r="164">
          <cell r="J164">
            <v>4.24263636363636</v>
          </cell>
        </row>
        <row r="165">
          <cell r="A165" t="str">
            <v>HUB46.16</v>
          </cell>
          <cell r="B165" t="str">
            <v>CN3-08</v>
          </cell>
          <cell r="C165" t="str">
            <v>1/2"</v>
          </cell>
        </row>
        <row r="165">
          <cell r="J165">
            <v>6.195</v>
          </cell>
        </row>
        <row r="166">
          <cell r="A166" t="str">
            <v>HUB46.17</v>
          </cell>
          <cell r="B166" t="str">
            <v>CN3-10</v>
          </cell>
          <cell r="C166" t="str">
            <v>5/8"</v>
          </cell>
        </row>
        <row r="166">
          <cell r="J166">
            <v>7.67804545454545</v>
          </cell>
        </row>
        <row r="167">
          <cell r="A167" t="str">
            <v>HUB46.18</v>
          </cell>
          <cell r="B167" t="str">
            <v>CN3-12</v>
          </cell>
          <cell r="C167" t="str">
            <v>3/4"</v>
          </cell>
        </row>
        <row r="167">
          <cell r="J167">
            <v>13.6102272727273</v>
          </cell>
        </row>
        <row r="168">
          <cell r="A168" t="str">
            <v>HUB062</v>
          </cell>
          <cell r="B168" t="str">
            <v>AH-900MM</v>
          </cell>
          <cell r="C168" t="str">
            <v>1/4"</v>
          </cell>
        </row>
        <row r="168">
          <cell r="J168">
            <v>11.9134615384615</v>
          </cell>
        </row>
        <row r="169">
          <cell r="A169" t="str">
            <v>HUB063</v>
          </cell>
          <cell r="B169" t="str">
            <v>AH-1200MM</v>
          </cell>
          <cell r="C169" t="str">
            <v>1/4"</v>
          </cell>
        </row>
        <row r="169">
          <cell r="J169">
            <v>15.4875</v>
          </cell>
        </row>
        <row r="170">
          <cell r="A170" t="str">
            <v>HUB45.3</v>
          </cell>
          <cell r="B170" t="str">
            <v>N-04</v>
          </cell>
          <cell r="C170" t="str">
            <v>1/4"</v>
          </cell>
        </row>
        <row r="170">
          <cell r="J170">
            <v>2.065</v>
          </cell>
        </row>
        <row r="171">
          <cell r="A171" t="str">
            <v>HUB45.4</v>
          </cell>
          <cell r="B171" t="str">
            <v>N-06</v>
          </cell>
          <cell r="C171" t="str">
            <v>3/8"</v>
          </cell>
        </row>
        <row r="171">
          <cell r="J171">
            <v>3.75454545454545</v>
          </cell>
        </row>
        <row r="172">
          <cell r="A172" t="str">
            <v>HUB45.5</v>
          </cell>
          <cell r="B172" t="str">
            <v>N-08</v>
          </cell>
          <cell r="C172" t="str">
            <v>1/2"</v>
          </cell>
        </row>
        <row r="172">
          <cell r="J172">
            <v>4.97477272727273</v>
          </cell>
        </row>
        <row r="173">
          <cell r="A173" t="str">
            <v>HUB45.6</v>
          </cell>
          <cell r="B173" t="str">
            <v>N-10</v>
          </cell>
          <cell r="C173" t="str">
            <v>5/8"</v>
          </cell>
        </row>
        <row r="173">
          <cell r="J173">
            <v>6.00727272727273</v>
          </cell>
        </row>
        <row r="174">
          <cell r="A174" t="str">
            <v>HUB45.7</v>
          </cell>
          <cell r="B174" t="str">
            <v>N-12</v>
          </cell>
          <cell r="C174" t="str">
            <v>3/4"</v>
          </cell>
        </row>
        <row r="174">
          <cell r="J174">
            <v>10.325</v>
          </cell>
        </row>
        <row r="175">
          <cell r="A175" t="str">
            <v>HUB45.8</v>
          </cell>
          <cell r="B175" t="str">
            <v>N-14</v>
          </cell>
          <cell r="C175" t="str">
            <v>7/8"</v>
          </cell>
        </row>
        <row r="175">
          <cell r="J175">
            <v>16.4261363636364</v>
          </cell>
        </row>
        <row r="176">
          <cell r="A176" t="str">
            <v>HUB45.9</v>
          </cell>
          <cell r="B176" t="str">
            <v>U-04</v>
          </cell>
          <cell r="C176" t="str">
            <v>1/4"</v>
          </cell>
        </row>
        <row r="176">
          <cell r="J176">
            <v>2.34659090909091</v>
          </cell>
        </row>
        <row r="177">
          <cell r="A177" t="str">
            <v>HUB45.10</v>
          </cell>
          <cell r="B177" t="str">
            <v>U-05</v>
          </cell>
          <cell r="C177" t="str">
            <v>5/16"</v>
          </cell>
        </row>
        <row r="177">
          <cell r="J177">
            <v>5.72568181818182</v>
          </cell>
        </row>
        <row r="178">
          <cell r="A178" t="str">
            <v>HUB45.11</v>
          </cell>
          <cell r="B178" t="str">
            <v>U-06</v>
          </cell>
          <cell r="C178" t="str">
            <v>3/8"</v>
          </cell>
        </row>
        <row r="178">
          <cell r="J178">
            <v>9.38636363636363</v>
          </cell>
        </row>
        <row r="179">
          <cell r="A179" t="str">
            <v>HUB45.12</v>
          </cell>
          <cell r="B179" t="str">
            <v>U-08</v>
          </cell>
          <cell r="C179" t="str">
            <v>1/2"</v>
          </cell>
        </row>
        <row r="179">
          <cell r="J179">
            <v>14.0795454545455</v>
          </cell>
        </row>
        <row r="180">
          <cell r="A180" t="str">
            <v>HUB45.13</v>
          </cell>
          <cell r="B180" t="str">
            <v>U-10</v>
          </cell>
          <cell r="C180" t="str">
            <v>5/8"</v>
          </cell>
        </row>
        <row r="180">
          <cell r="J180">
            <v>14.0795454545455</v>
          </cell>
        </row>
        <row r="181">
          <cell r="A181" t="str">
            <v>HUB45.14</v>
          </cell>
          <cell r="B181" t="str">
            <v>U-12</v>
          </cell>
          <cell r="C181" t="str">
            <v>3/4"</v>
          </cell>
        </row>
        <row r="181">
          <cell r="J181">
            <v>32.8522727272727</v>
          </cell>
        </row>
        <row r="182">
          <cell r="A182" t="str">
            <v>HUB45.15</v>
          </cell>
          <cell r="B182" t="str">
            <v>SV-04x04</v>
          </cell>
          <cell r="C182" t="str">
            <v>1/4" SAE</v>
          </cell>
        </row>
        <row r="182">
          <cell r="J182">
            <v>39.4227272727273</v>
          </cell>
        </row>
        <row r="183">
          <cell r="A183" t="str">
            <v>HUB45.16</v>
          </cell>
          <cell r="B183" t="str">
            <v>SV-06x06</v>
          </cell>
          <cell r="C183" t="str">
            <v>3/8" SAE</v>
          </cell>
        </row>
        <row r="183">
          <cell r="J183">
            <v>45.5238636363636</v>
          </cell>
        </row>
        <row r="184">
          <cell r="A184" t="str">
            <v>HUB45.17</v>
          </cell>
          <cell r="B184" t="str">
            <v>SV-08x08</v>
          </cell>
          <cell r="C184" t="str">
            <v>1/2" SAE</v>
          </cell>
        </row>
        <row r="184">
          <cell r="J184">
            <v>48.8090909090909</v>
          </cell>
        </row>
        <row r="185">
          <cell r="A185" t="str">
            <v>HUB45.18</v>
          </cell>
          <cell r="B185" t="str">
            <v>SV-10x10</v>
          </cell>
          <cell r="C185" t="str">
            <v>5/8" SAE</v>
          </cell>
        </row>
        <row r="185">
          <cell r="J185">
            <v>51.625</v>
          </cell>
        </row>
        <row r="186">
          <cell r="A186" t="str">
            <v>HUB45.19</v>
          </cell>
          <cell r="B186" t="str">
            <v>SV-12x12</v>
          </cell>
          <cell r="C186" t="str">
            <v>3/4" SAE</v>
          </cell>
        </row>
        <row r="186">
          <cell r="J186">
            <v>66.6431818181818</v>
          </cell>
        </row>
        <row r="187">
          <cell r="A187" t="str">
            <v>HUB45.20</v>
          </cell>
          <cell r="B187" t="str">
            <v>SV-14x14</v>
          </cell>
          <cell r="C187" t="str">
            <v>7/8"welding</v>
          </cell>
        </row>
        <row r="187">
          <cell r="J187">
            <v>85.4159090909091</v>
          </cell>
        </row>
        <row r="188">
          <cell r="A188" t="str">
            <v>HUB064</v>
          </cell>
          <cell r="B188" t="str">
            <v>AH-632 HUB</v>
          </cell>
          <cell r="C188" t="str">
            <v>A/C 220V</v>
          </cell>
        </row>
        <row r="188">
          <cell r="J188">
            <v>76.9313725490196</v>
          </cell>
        </row>
        <row r="189">
          <cell r="A189" t="str">
            <v>HUB064.1</v>
          </cell>
          <cell r="B189" t="str">
            <v>WA-632 CHINA</v>
          </cell>
          <cell r="C189" t="str">
            <v>A/C 220V</v>
          </cell>
        </row>
        <row r="189">
          <cell r="J189">
            <v>51.8554529249716</v>
          </cell>
        </row>
        <row r="190">
          <cell r="A190" t="str">
            <v>HUB064.2</v>
          </cell>
          <cell r="B190" t="str">
            <v>SK-11 CHINA</v>
          </cell>
        </row>
        <row r="190">
          <cell r="J190">
            <v>62.226543509966</v>
          </cell>
        </row>
        <row r="191">
          <cell r="A191" t="str">
            <v>HUB065</v>
          </cell>
          <cell r="B191" t="str">
            <v>AH-634</v>
          </cell>
          <cell r="C191" t="str">
            <v>A/C 220V</v>
          </cell>
        </row>
        <row r="191">
          <cell r="J191">
            <v>688.333333333333</v>
          </cell>
        </row>
        <row r="192">
          <cell r="A192" t="str">
            <v>HUB065.1</v>
          </cell>
          <cell r="B192" t="str">
            <v>WA-634 Square type big</v>
          </cell>
          <cell r="C192" t="str">
            <v>A/C 220V</v>
          </cell>
        </row>
        <row r="192">
          <cell r="J192">
            <v>149.502616295785</v>
          </cell>
        </row>
        <row r="193">
          <cell r="A193" t="str">
            <v>HUB066</v>
          </cell>
          <cell r="B193" t="str">
            <v>AH-1238S</v>
          </cell>
        </row>
        <row r="193">
          <cell r="J193">
            <v>194.352941176471</v>
          </cell>
        </row>
        <row r="194">
          <cell r="A194" t="str">
            <v>HUB067</v>
          </cell>
          <cell r="B194" t="str">
            <v>AH-1238N</v>
          </cell>
        </row>
        <row r="194">
          <cell r="J194">
            <v>170.058823529412</v>
          </cell>
        </row>
        <row r="195">
          <cell r="A195" t="str">
            <v>HUB067.1</v>
          </cell>
          <cell r="B195" t="str">
            <v>AH-1230S</v>
          </cell>
        </row>
        <row r="195">
          <cell r="J195">
            <v>204.880392156863</v>
          </cell>
        </row>
        <row r="196">
          <cell r="A196" t="str">
            <v>HUB067.2</v>
          </cell>
          <cell r="B196" t="str">
            <v>AH-1230N</v>
          </cell>
        </row>
        <row r="196">
          <cell r="J196">
            <v>188.68431372549</v>
          </cell>
        </row>
        <row r="197">
          <cell r="A197" t="str">
            <v>HUB067.3</v>
          </cell>
          <cell r="B197" t="str">
            <v>HS-1140</v>
          </cell>
        </row>
        <row r="197">
          <cell r="J197">
            <v>124.777183600713</v>
          </cell>
        </row>
        <row r="198">
          <cell r="A198" t="str">
            <v>HUB068</v>
          </cell>
          <cell r="B198" t="str">
            <v>AH-838</v>
          </cell>
          <cell r="C198" t="str">
            <v>AH-838A
AH-838B
AH-838C
AH-838D</v>
          </cell>
        </row>
        <row r="198">
          <cell r="J198">
            <v>273.713725490196</v>
          </cell>
        </row>
        <row r="199">
          <cell r="A199" t="str">
            <v>HUB069</v>
          </cell>
          <cell r="B199" t="str">
            <v>AH-1178</v>
          </cell>
          <cell r="C199" t="str">
            <v>Safety Latches &amp; Inside Release Handles</v>
          </cell>
        </row>
        <row r="199">
          <cell r="J199">
            <v>141.71568627451</v>
          </cell>
        </row>
        <row r="200">
          <cell r="A200" t="str">
            <v>HUB069.1</v>
          </cell>
          <cell r="B200" t="str">
            <v>HS-1178A</v>
          </cell>
          <cell r="C200" t="str">
            <v>Safety Latches &amp; Inside Release Handles</v>
          </cell>
        </row>
        <row r="200">
          <cell r="J200">
            <v>89.4506562955761</v>
          </cell>
        </row>
        <row r="201">
          <cell r="A201" t="str">
            <v>HUB069.10</v>
          </cell>
          <cell r="B201" t="str">
            <v>HS-1178S (short thickness)</v>
          </cell>
          <cell r="C201" t="str">
            <v>Safety Latches &amp; Inside Release Handles</v>
          </cell>
        </row>
        <row r="201">
          <cell r="J201">
            <v>83.9904528837729</v>
          </cell>
        </row>
        <row r="202">
          <cell r="A202" t="str">
            <v>HUB069.2</v>
          </cell>
          <cell r="B202" t="str">
            <v>HS-1178B DOUBLE HANDLE</v>
          </cell>
          <cell r="C202" t="str">
            <v>Safety Latches &amp; Inside Release Handles 45-70mm</v>
          </cell>
        </row>
        <row r="202">
          <cell r="J202">
            <v>269.360269360269</v>
          </cell>
        </row>
        <row r="203">
          <cell r="A203" t="str">
            <v>HUB070</v>
          </cell>
          <cell r="B203" t="str">
            <v>AH-1460</v>
          </cell>
        </row>
        <row r="203">
          <cell r="J203" t="str">
            <v>~</v>
          </cell>
        </row>
        <row r="204">
          <cell r="A204" t="str">
            <v>HUB070.1</v>
          </cell>
          <cell r="B204" t="str">
            <v>HS-1460C</v>
          </cell>
        </row>
        <row r="204">
          <cell r="J204">
            <v>80.8080808080808</v>
          </cell>
        </row>
        <row r="205">
          <cell r="A205" t="str">
            <v>HUB071</v>
          </cell>
          <cell r="B205" t="str">
            <v>AH-1179</v>
          </cell>
          <cell r="C205" t="str">
            <v>Safety Latches &amp; Inside Release Handles</v>
          </cell>
        </row>
        <row r="205">
          <cell r="J205">
            <v>242.941176470588</v>
          </cell>
        </row>
        <row r="206">
          <cell r="A206" t="str">
            <v>HUB071.1</v>
          </cell>
          <cell r="B206" t="str">
            <v>HS-1179</v>
          </cell>
          <cell r="C206" t="str">
            <v>Safety Latches &amp; Inside Release Handles</v>
          </cell>
        </row>
        <row r="206">
          <cell r="J206">
            <v>237.67082590612</v>
          </cell>
        </row>
        <row r="207">
          <cell r="A207" t="str">
            <v>HUB072</v>
          </cell>
          <cell r="B207" t="str">
            <v>AH-1450</v>
          </cell>
        </row>
        <row r="207">
          <cell r="J207">
            <v>224.31568627451</v>
          </cell>
        </row>
        <row r="208">
          <cell r="A208" t="str">
            <v>HUB073</v>
          </cell>
          <cell r="B208" t="str">
            <v>AH-1470</v>
          </cell>
        </row>
        <row r="208">
          <cell r="J208">
            <v>242.941176470588</v>
          </cell>
        </row>
        <row r="209">
          <cell r="A209" t="str">
            <v>HUB073.1</v>
          </cell>
          <cell r="B209" t="str">
            <v>HS-1470 (70mm)</v>
          </cell>
        </row>
        <row r="209">
          <cell r="J209">
            <v>124.453087019932</v>
          </cell>
        </row>
        <row r="210">
          <cell r="A210" t="str">
            <v>HUB074</v>
          </cell>
          <cell r="B210" t="str">
            <v>AH-1600</v>
          </cell>
        </row>
        <row r="210">
          <cell r="J210">
            <v>154.598930481283</v>
          </cell>
        </row>
        <row r="211">
          <cell r="A211" t="str">
            <v>HUB075</v>
          </cell>
          <cell r="B211" t="str">
            <v>AH-1132</v>
          </cell>
        </row>
        <row r="211">
          <cell r="J211">
            <v>49.4716577540107</v>
          </cell>
        </row>
        <row r="212">
          <cell r="A212" t="str">
            <v>HUB076</v>
          </cell>
          <cell r="B212" t="str">
            <v>AH-1334</v>
          </cell>
        </row>
        <row r="212">
          <cell r="J212">
            <v>48.5882352941176</v>
          </cell>
        </row>
        <row r="213">
          <cell r="A213" t="str">
            <v>HUB076.1</v>
          </cell>
          <cell r="B213" t="str">
            <v>HK-4001,4100</v>
          </cell>
        </row>
        <row r="213">
          <cell r="J213">
            <v>207.421811699887</v>
          </cell>
        </row>
        <row r="214">
          <cell r="A214" t="str">
            <v>HUB076.2</v>
          </cell>
          <cell r="B214" t="str">
            <v>HS-1191 HINGES (PER PAIR)</v>
          </cell>
        </row>
        <row r="214">
          <cell r="J214">
            <v>90.7470426187004</v>
          </cell>
        </row>
        <row r="215">
          <cell r="A215" t="str">
            <v>HUB076.3</v>
          </cell>
          <cell r="B215" t="str">
            <v>HS-1128 HINGES (PER PAIR) black</v>
          </cell>
        </row>
        <row r="215">
          <cell r="J215">
            <v>119.267541727435</v>
          </cell>
        </row>
        <row r="216">
          <cell r="A216" t="str">
            <v>HUB076.4</v>
          </cell>
          <cell r="B216" t="str">
            <v>HS-1199 HANDLE</v>
          </cell>
        </row>
        <row r="216">
          <cell r="J216">
            <v>162.048290390536</v>
          </cell>
        </row>
        <row r="217">
          <cell r="A217" t="str">
            <v>HUB077</v>
          </cell>
          <cell r="B217" t="str">
            <v>AH-1800</v>
          </cell>
          <cell r="C217" t="str">
            <v>ITALY DESIGN</v>
          </cell>
        </row>
        <row r="217">
          <cell r="J217">
            <v>185.51871657754</v>
          </cell>
        </row>
        <row r="218">
          <cell r="A218" t="str">
            <v>HUB078</v>
          </cell>
          <cell r="B218" t="str">
            <v>HS-1139 HINGES (PER PAIR)s/steel</v>
          </cell>
          <cell r="C218" t="str">
            <v>ITALY DESIGN</v>
          </cell>
        </row>
        <row r="218">
          <cell r="J218">
            <v>220.385674931129</v>
          </cell>
        </row>
        <row r="219">
          <cell r="A219" t="str">
            <v>HUB078.1</v>
          </cell>
          <cell r="B219" t="str">
            <v>HS-01 CONTENA LOCK ACC</v>
          </cell>
        </row>
        <row r="219">
          <cell r="J219">
            <v>388.915896937287</v>
          </cell>
        </row>
        <row r="220">
          <cell r="A220" t="str">
            <v>HUB079</v>
          </cell>
          <cell r="B220" t="str">
            <v>AH-1161S Camlift hinges c/w spring</v>
          </cell>
        </row>
        <row r="220">
          <cell r="J220">
            <v>252.658823529412</v>
          </cell>
        </row>
        <row r="221">
          <cell r="A221" t="str">
            <v>HUB080</v>
          </cell>
          <cell r="B221" t="str">
            <v>AH-1161N non camlift hinges</v>
          </cell>
        </row>
        <row r="221">
          <cell r="J221">
            <v>220.855614973262</v>
          </cell>
        </row>
        <row r="222">
          <cell r="A222" t="str">
            <v>HUB081</v>
          </cell>
          <cell r="B222" t="str">
            <v>AH-1161NCL Camlift hinges</v>
          </cell>
        </row>
        <row r="222">
          <cell r="J222">
            <v>220.855614973262</v>
          </cell>
        </row>
        <row r="223">
          <cell r="A223" t="str">
            <v>HUB081.1</v>
          </cell>
          <cell r="B223" t="str">
            <v>AH-1162</v>
          </cell>
        </row>
        <row r="223">
          <cell r="J223">
            <v>124.169934640523</v>
          </cell>
        </row>
        <row r="224">
          <cell r="A224" t="str">
            <v>HUB081.2</v>
          </cell>
          <cell r="B224" t="str">
            <v>HS-608-1</v>
          </cell>
        </row>
        <row r="224">
          <cell r="J224">
            <v>63.973063973064</v>
          </cell>
        </row>
        <row r="225">
          <cell r="A225" t="str">
            <v>HUB081.3</v>
          </cell>
          <cell r="B225" t="str">
            <v>HS-608-2</v>
          </cell>
        </row>
        <row r="225">
          <cell r="J225">
            <v>63.973063973064</v>
          </cell>
        </row>
        <row r="226">
          <cell r="A226" t="str">
            <v>HUB081.4</v>
          </cell>
          <cell r="B226" t="str">
            <v>TM-3.2</v>
          </cell>
        </row>
        <row r="226">
          <cell r="J226">
            <v>12.4458874458874</v>
          </cell>
        </row>
        <row r="227">
          <cell r="A227" t="str">
            <v>HUB081.5</v>
          </cell>
          <cell r="B227" t="str">
            <v>TM-4.0H </v>
          </cell>
        </row>
        <row r="227">
          <cell r="J227">
            <v>16.017316017316</v>
          </cell>
        </row>
        <row r="228">
          <cell r="A228" t="str">
            <v>HUB081.6</v>
          </cell>
          <cell r="B228" t="str">
            <v>TM-4.0L</v>
          </cell>
        </row>
        <row r="228">
          <cell r="J228">
            <v>18.3982683982684</v>
          </cell>
        </row>
        <row r="229">
          <cell r="A229" t="str">
            <v>HUB081.7</v>
          </cell>
          <cell r="B229" t="str">
            <v>TM-5.0</v>
          </cell>
        </row>
        <row r="229">
          <cell r="J229">
            <v>16.8831168831169</v>
          </cell>
        </row>
        <row r="230">
          <cell r="A230" t="str">
            <v>HUB081.8</v>
          </cell>
          <cell r="B230" t="str">
            <v>TM-5.0XL</v>
          </cell>
        </row>
        <row r="230">
          <cell r="J230">
            <v>18.2900432900433</v>
          </cell>
        </row>
        <row r="231">
          <cell r="A231" t="str">
            <v>HUB082</v>
          </cell>
          <cell r="B231" t="str">
            <v>AH-1500</v>
          </cell>
        </row>
        <row r="231">
          <cell r="J231">
            <v>39.235</v>
          </cell>
        </row>
        <row r="232">
          <cell r="A232" t="str">
            <v>HUB083</v>
          </cell>
          <cell r="B232" t="str">
            <v>AH-1332</v>
          </cell>
        </row>
        <row r="232">
          <cell r="J232">
            <v>30.975</v>
          </cell>
        </row>
        <row r="233">
          <cell r="A233" t="str">
            <v>HUB083.1</v>
          </cell>
          <cell r="B233" t="str">
            <v>AH-1336</v>
          </cell>
        </row>
        <row r="233">
          <cell r="J233">
            <v>30.975</v>
          </cell>
        </row>
        <row r="234">
          <cell r="A234" t="str">
            <v>HUB084</v>
          </cell>
          <cell r="B234" t="str">
            <v>AH-712</v>
          </cell>
        </row>
        <row r="234">
          <cell r="J234">
            <v>38.8705882352941</v>
          </cell>
        </row>
        <row r="235">
          <cell r="A235" t="str">
            <v>HUB085</v>
          </cell>
          <cell r="B235" t="str">
            <v>AH-711</v>
          </cell>
        </row>
        <row r="235">
          <cell r="J235">
            <v>41.1131221719457</v>
          </cell>
        </row>
        <row r="236">
          <cell r="A236" t="str">
            <v>HUB085.1</v>
          </cell>
          <cell r="B236" t="str">
            <v>AH-1300</v>
          </cell>
        </row>
        <row r="236">
          <cell r="J236">
            <v>39.7115384615385</v>
          </cell>
        </row>
        <row r="237">
          <cell r="A237" t="str">
            <v>HUB086</v>
          </cell>
          <cell r="B237" t="str">
            <v>AH-1200</v>
          </cell>
        </row>
        <row r="237">
          <cell r="J237">
            <v>68.8333333333333</v>
          </cell>
        </row>
        <row r="238">
          <cell r="A238" t="str">
            <v>HUB087</v>
          </cell>
          <cell r="B238" t="str">
            <v>AH-352</v>
          </cell>
        </row>
        <row r="238">
          <cell r="J238">
            <v>8.26</v>
          </cell>
        </row>
        <row r="239">
          <cell r="A239" t="str">
            <v>HUB088</v>
          </cell>
          <cell r="B239" t="str">
            <v>AH-351</v>
          </cell>
        </row>
        <row r="239">
          <cell r="J239">
            <v>13.93875</v>
          </cell>
        </row>
        <row r="240">
          <cell r="A240" t="str">
            <v>HUB089</v>
          </cell>
          <cell r="B240" t="str">
            <v>AH-102-04</v>
          </cell>
          <cell r="C240" t="str">
            <v>1/4"</v>
          </cell>
        </row>
        <row r="240">
          <cell r="J240">
            <v>3.44166666666667</v>
          </cell>
        </row>
        <row r="241">
          <cell r="A241" t="str">
            <v>HUB090</v>
          </cell>
          <cell r="B241" t="str">
            <v>AH-102-05</v>
          </cell>
          <cell r="C241" t="str">
            <v>5/16"</v>
          </cell>
        </row>
        <row r="241">
          <cell r="J241">
            <v>3.44166666666667</v>
          </cell>
        </row>
        <row r="242">
          <cell r="A242" t="str">
            <v>HUB091</v>
          </cell>
          <cell r="B242" t="str">
            <v>AH-102-06</v>
          </cell>
          <cell r="C242" t="str">
            <v>3/8"</v>
          </cell>
        </row>
        <row r="242">
          <cell r="J242">
            <v>3.871875</v>
          </cell>
        </row>
        <row r="243">
          <cell r="A243" t="str">
            <v>HUB092</v>
          </cell>
          <cell r="B243" t="str">
            <v>AH-102-08</v>
          </cell>
          <cell r="C243" t="str">
            <v>1/2"</v>
          </cell>
        </row>
        <row r="243">
          <cell r="J243">
            <v>4.30208333333333</v>
          </cell>
        </row>
        <row r="244">
          <cell r="A244" t="str">
            <v>HUB093</v>
          </cell>
          <cell r="B244" t="str">
            <v>AH-102-10</v>
          </cell>
          <cell r="C244" t="str">
            <v>5/8"</v>
          </cell>
        </row>
        <row r="244">
          <cell r="J244">
            <v>6.53916666666667</v>
          </cell>
        </row>
        <row r="245">
          <cell r="A245" t="str">
            <v>HUB094</v>
          </cell>
          <cell r="B245" t="str">
            <v>AH-102-12</v>
          </cell>
          <cell r="C245" t="str">
            <v>3/4"</v>
          </cell>
        </row>
        <row r="245">
          <cell r="J245">
            <v>7.91583333333333</v>
          </cell>
        </row>
        <row r="246">
          <cell r="A246" t="str">
            <v>HUB094.1</v>
          </cell>
          <cell r="B246" t="str">
            <v>Inner spring bender 3/8"</v>
          </cell>
          <cell r="C246" t="str">
            <v>3/8"</v>
          </cell>
        </row>
        <row r="246">
          <cell r="J246">
            <v>9.95523415977962</v>
          </cell>
        </row>
        <row r="247">
          <cell r="A247" t="str">
            <v>HUB094.2</v>
          </cell>
          <cell r="B247" t="str">
            <v>Inner spring bender 1/2"</v>
          </cell>
          <cell r="C247" t="str">
            <v>1/2"</v>
          </cell>
        </row>
        <row r="247">
          <cell r="J247">
            <v>11.3774104683196</v>
          </cell>
        </row>
        <row r="248">
          <cell r="A248" t="str">
            <v>HUB094.3</v>
          </cell>
          <cell r="B248" t="str">
            <v>Inner spring bender 5/8"</v>
          </cell>
          <cell r="C248" t="str">
            <v>5/8"</v>
          </cell>
        </row>
        <row r="248">
          <cell r="J248">
            <v>14.2217630853994</v>
          </cell>
        </row>
        <row r="249">
          <cell r="A249" t="str">
            <v>HUB094.4</v>
          </cell>
          <cell r="B249" t="str">
            <v>Inner spring bender 3/4"</v>
          </cell>
          <cell r="C249" t="str">
            <v>3/4"</v>
          </cell>
        </row>
        <row r="249">
          <cell r="J249">
            <v>17.0661157024794</v>
          </cell>
        </row>
        <row r="250">
          <cell r="A250" t="str">
            <v>HUB095</v>
          </cell>
          <cell r="B250" t="str">
            <v>AH-369</v>
          </cell>
        </row>
        <row r="250">
          <cell r="J250">
            <v>32.3921568627451</v>
          </cell>
        </row>
        <row r="251">
          <cell r="A251" t="str">
            <v>HUB096</v>
          </cell>
          <cell r="B251" t="str">
            <v>AH-368A-05-90</v>
          </cell>
        </row>
        <row r="251">
          <cell r="J251">
            <v>32.3921568627451</v>
          </cell>
        </row>
        <row r="252">
          <cell r="A252" t="str">
            <v>HUB097</v>
          </cell>
          <cell r="B252" t="str">
            <v>AH-368A-05-180</v>
          </cell>
        </row>
        <row r="252">
          <cell r="J252">
            <v>32.3921568627451</v>
          </cell>
        </row>
        <row r="253">
          <cell r="A253" t="str">
            <v>HUB098</v>
          </cell>
          <cell r="B253" t="str">
            <v>AH-364A-04</v>
          </cell>
          <cell r="C253" t="str">
            <v>1/4"</v>
          </cell>
        </row>
        <row r="253">
          <cell r="J253">
            <v>40.4901960784314</v>
          </cell>
        </row>
        <row r="254">
          <cell r="A254" t="str">
            <v>HUB099</v>
          </cell>
          <cell r="B254" t="str">
            <v>AH-364A-05</v>
          </cell>
          <cell r="C254" t="str">
            <v>5/16"</v>
          </cell>
        </row>
        <row r="254">
          <cell r="J254">
            <v>44.5392156862745</v>
          </cell>
        </row>
        <row r="255">
          <cell r="A255" t="str">
            <v>HUB100</v>
          </cell>
          <cell r="B255" t="str">
            <v>AH-364A-06</v>
          </cell>
          <cell r="C255" t="str">
            <v>3/8"</v>
          </cell>
        </row>
        <row r="255">
          <cell r="J255">
            <v>82.6</v>
          </cell>
        </row>
        <row r="256">
          <cell r="A256" t="str">
            <v>HUB101</v>
          </cell>
          <cell r="B256" t="str">
            <v>AH-364A-08</v>
          </cell>
          <cell r="C256" t="str">
            <v>1/2"</v>
          </cell>
        </row>
        <row r="256">
          <cell r="J256">
            <v>112.562745098039</v>
          </cell>
        </row>
        <row r="257">
          <cell r="A257" t="str">
            <v>HUB102</v>
          </cell>
          <cell r="B257" t="str">
            <v>AH-364A-10</v>
          </cell>
          <cell r="C257" t="str">
            <v>5/8"</v>
          </cell>
        </row>
        <row r="257">
          <cell r="J257">
            <v>121.470588235294</v>
          </cell>
        </row>
        <row r="258">
          <cell r="A258" t="str">
            <v>HUB103</v>
          </cell>
          <cell r="B258" t="str">
            <v>AH-364A-12</v>
          </cell>
          <cell r="C258" t="str">
            <v>3/4"</v>
          </cell>
        </row>
        <row r="258">
          <cell r="J258">
            <v>125.519607843137</v>
          </cell>
        </row>
        <row r="259">
          <cell r="A259" t="str">
            <v>HUB103.1</v>
          </cell>
          <cell r="B259" t="str">
            <v>AH-364A-14</v>
          </cell>
          <cell r="C259" t="str">
            <v>7/8"</v>
          </cell>
        </row>
        <row r="259">
          <cell r="J259" t="str">
            <v>~</v>
          </cell>
        </row>
        <row r="260">
          <cell r="A260" t="str">
            <v>HUB103.2</v>
          </cell>
          <cell r="B260" t="str">
            <v>CT-364A-06 TUBE BENDER</v>
          </cell>
          <cell r="C260" t="str">
            <v>3/8"</v>
          </cell>
        </row>
        <row r="260">
          <cell r="J260">
            <v>40.1555663587749</v>
          </cell>
        </row>
        <row r="261">
          <cell r="A261" t="str">
            <v>HUB103.3</v>
          </cell>
          <cell r="B261" t="str">
            <v>CT-364A-08 TUBE BENDER</v>
          </cell>
          <cell r="C261" t="str">
            <v>1/2"</v>
          </cell>
        </row>
        <row r="261">
          <cell r="J261">
            <v>50.8637173877816</v>
          </cell>
        </row>
        <row r="262">
          <cell r="A262" t="str">
            <v>HUB103.31</v>
          </cell>
          <cell r="B262" t="str">
            <v>CT-364A-10 TUBE BENDER</v>
          </cell>
          <cell r="C262" t="str">
            <v>5/8"</v>
          </cell>
        </row>
        <row r="263">
          <cell r="A263" t="str">
            <v>HUB103.4</v>
          </cell>
          <cell r="B263" t="str">
            <v>CT-364A-12 TUBE BENDER</v>
          </cell>
          <cell r="C263" t="str">
            <v>3/4"</v>
          </cell>
        </row>
        <row r="263">
          <cell r="J263">
            <v>87.0037271106793</v>
          </cell>
        </row>
        <row r="264">
          <cell r="A264" t="str">
            <v>HUB103.5</v>
          </cell>
          <cell r="B264" t="str">
            <v>CT-364A-14 TUBE BENDER</v>
          </cell>
          <cell r="C264" t="str">
            <v>7/8"</v>
          </cell>
        </row>
        <row r="264">
          <cell r="J264">
            <v>109.728431372549</v>
          </cell>
        </row>
        <row r="265">
          <cell r="A265" t="str">
            <v>HUB104</v>
          </cell>
          <cell r="B265" t="str">
            <v>AH-193</v>
          </cell>
        </row>
        <row r="265">
          <cell r="J265">
            <v>19.4352941176471</v>
          </cell>
        </row>
        <row r="266">
          <cell r="A266" t="str">
            <v>HUB105</v>
          </cell>
          <cell r="B266" t="str">
            <v>AH-94</v>
          </cell>
        </row>
        <row r="266">
          <cell r="J266">
            <v>11.7421568627451</v>
          </cell>
        </row>
        <row r="267">
          <cell r="A267" t="str">
            <v>HUB106</v>
          </cell>
          <cell r="B267" t="str">
            <v>AH-95</v>
          </cell>
        </row>
        <row r="267">
          <cell r="J267">
            <v>14.171568627451</v>
          </cell>
        </row>
        <row r="268">
          <cell r="A268" t="str">
            <v>HUB107</v>
          </cell>
          <cell r="B268" t="str">
            <v>AH-96</v>
          </cell>
        </row>
        <row r="268">
          <cell r="J268">
            <v>21.8647058823529</v>
          </cell>
        </row>
        <row r="269">
          <cell r="A269" t="str">
            <v>HUB108</v>
          </cell>
          <cell r="B269" t="str">
            <v>AH-275</v>
          </cell>
        </row>
        <row r="269">
          <cell r="J269">
            <v>89.078431372549</v>
          </cell>
        </row>
        <row r="270">
          <cell r="A270" t="str">
            <v>HUB109</v>
          </cell>
          <cell r="B270" t="str">
            <v>CT-278</v>
          </cell>
        </row>
        <row r="270">
          <cell r="J270">
            <v>99.4890077243018</v>
          </cell>
        </row>
        <row r="271">
          <cell r="A271" t="str">
            <v>HUB110</v>
          </cell>
          <cell r="B271" t="str">
            <v>CT-806</v>
          </cell>
        </row>
        <row r="271">
          <cell r="J271">
            <v>89.126559714795</v>
          </cell>
        </row>
        <row r="272">
          <cell r="A272" t="str">
            <v>HUB111</v>
          </cell>
          <cell r="B272" t="str">
            <v>CT-100A</v>
          </cell>
          <cell r="C272" t="str">
            <v>3/8" ~ 1-1/8"</v>
          </cell>
        </row>
        <row r="272">
          <cell r="J272">
            <v>438.913725490196</v>
          </cell>
        </row>
        <row r="273">
          <cell r="A273" t="str">
            <v>HUB111.1</v>
          </cell>
          <cell r="B273" t="str">
            <v>CT-100AL</v>
          </cell>
          <cell r="C273" t="str">
            <v>3/8~1-5/8</v>
          </cell>
        </row>
        <row r="273">
          <cell r="J273">
            <v>882.686274509804</v>
          </cell>
        </row>
        <row r="274">
          <cell r="A274" t="str">
            <v>HUB112</v>
          </cell>
          <cell r="B274" t="str">
            <v>CT-300A</v>
          </cell>
          <cell r="C274" t="str">
            <v>3/8~1-1/8</v>
          </cell>
        </row>
        <row r="274">
          <cell r="J274">
            <v>858.392156862745</v>
          </cell>
        </row>
        <row r="275">
          <cell r="A275" t="str">
            <v>HUB113</v>
          </cell>
          <cell r="B275" t="str">
            <v>CT-300AL</v>
          </cell>
          <cell r="C275" t="str">
            <v>3/8~1-5/8</v>
          </cell>
        </row>
        <row r="275">
          <cell r="J275">
            <v>1218.75490196078</v>
          </cell>
        </row>
        <row r="276">
          <cell r="A276" t="str">
            <v>HUB114</v>
          </cell>
          <cell r="B276" t="str">
            <v>100A-01</v>
          </cell>
          <cell r="C276" t="str">
            <v>3/8"</v>
          </cell>
        </row>
        <row r="276">
          <cell r="J276">
            <v>106.010695187166</v>
          </cell>
        </row>
        <row r="277">
          <cell r="A277" t="str">
            <v>HUB115</v>
          </cell>
          <cell r="B277" t="str">
            <v>100A-02</v>
          </cell>
          <cell r="C277" t="str">
            <v> 1/2" </v>
          </cell>
        </row>
        <row r="277">
          <cell r="J277">
            <v>106.010695187166</v>
          </cell>
        </row>
        <row r="278">
          <cell r="A278" t="str">
            <v>HUB116</v>
          </cell>
          <cell r="B278" t="str">
            <v>100A-03</v>
          </cell>
          <cell r="C278" t="str">
            <v>5/8" </v>
          </cell>
        </row>
        <row r="278">
          <cell r="J278">
            <v>106.010695187166</v>
          </cell>
        </row>
        <row r="279">
          <cell r="A279" t="str">
            <v>HUB117</v>
          </cell>
          <cell r="B279" t="str">
            <v>100A-04</v>
          </cell>
          <cell r="C279" t="str">
            <v>3/4" </v>
          </cell>
        </row>
        <row r="279">
          <cell r="J279">
            <v>106.010695187166</v>
          </cell>
        </row>
        <row r="280">
          <cell r="A280" t="str">
            <v>HUB118</v>
          </cell>
          <cell r="B280" t="str">
            <v>100A-05</v>
          </cell>
          <cell r="C280" t="str">
            <v> 7/8" </v>
          </cell>
        </row>
        <row r="280">
          <cell r="J280">
            <v>106.010695187166</v>
          </cell>
        </row>
        <row r="281">
          <cell r="A281" t="str">
            <v>HUB119</v>
          </cell>
          <cell r="B281" t="str">
            <v>100A-07</v>
          </cell>
          <cell r="C281" t="str">
            <v>1-1/8"</v>
          </cell>
        </row>
        <row r="281">
          <cell r="J281">
            <v>176.68449197861</v>
          </cell>
        </row>
        <row r="282">
          <cell r="A282" t="str">
            <v>HUB120</v>
          </cell>
          <cell r="B282" t="str">
            <v>100A-09</v>
          </cell>
          <cell r="C282" t="str">
            <v>1 3/8"</v>
          </cell>
        </row>
        <row r="282">
          <cell r="J282">
            <v>176.68449197861</v>
          </cell>
        </row>
        <row r="283">
          <cell r="A283" t="str">
            <v>HUB121</v>
          </cell>
          <cell r="B283" t="str">
            <v>100A-11</v>
          </cell>
          <cell r="C283" t="str">
            <v>1 5/8"</v>
          </cell>
        </row>
        <row r="283">
          <cell r="J283">
            <v>176.68449197861</v>
          </cell>
        </row>
        <row r="284">
          <cell r="A284" t="str">
            <v>HUB121.1</v>
          </cell>
          <cell r="B284" t="str">
            <v>Hydraulic thimble</v>
          </cell>
        </row>
        <row r="284">
          <cell r="J284">
            <v>39.7540106951872</v>
          </cell>
        </row>
        <row r="285">
          <cell r="A285" t="str">
            <v>HUB122</v>
          </cell>
          <cell r="B285" t="str">
            <v>AH-E800AL</v>
          </cell>
          <cell r="C285" t="str">
            <v>1/4"~3/4"</v>
          </cell>
        </row>
        <row r="285">
          <cell r="J285">
            <v>911.963800904977</v>
          </cell>
        </row>
        <row r="286">
          <cell r="A286" t="str">
            <v>HUB123</v>
          </cell>
          <cell r="B286" t="str">
            <v>E800A-01</v>
          </cell>
          <cell r="C286" t="str">
            <v>1/4"</v>
          </cell>
        </row>
        <row r="286">
          <cell r="J286">
            <v>85.5152941176471</v>
          </cell>
        </row>
        <row r="287">
          <cell r="A287" t="str">
            <v>HUB124</v>
          </cell>
          <cell r="B287" t="str">
            <v>E800A-03</v>
          </cell>
          <cell r="C287" t="str">
            <v>3/8"</v>
          </cell>
        </row>
        <row r="287">
          <cell r="J287">
            <v>85.5152941176471</v>
          </cell>
        </row>
        <row r="288">
          <cell r="A288" t="str">
            <v>HUB125</v>
          </cell>
          <cell r="B288" t="str">
            <v>E800A-04</v>
          </cell>
          <cell r="C288" t="str">
            <v>1/2"</v>
          </cell>
        </row>
        <row r="288">
          <cell r="J288">
            <v>85.5152941176471</v>
          </cell>
        </row>
        <row r="289">
          <cell r="A289" t="str">
            <v>HUB126</v>
          </cell>
          <cell r="B289" t="str">
            <v>E800A-05</v>
          </cell>
          <cell r="C289" t="str">
            <v>5/8"</v>
          </cell>
        </row>
        <row r="289">
          <cell r="J289">
            <v>85.5152941176471</v>
          </cell>
        </row>
        <row r="290">
          <cell r="A290" t="str">
            <v>HUB127</v>
          </cell>
          <cell r="B290" t="str">
            <v>E800A-06</v>
          </cell>
          <cell r="C290" t="str">
            <v>3/4"</v>
          </cell>
        </row>
        <row r="290">
          <cell r="J290">
            <v>85.5152941176471</v>
          </cell>
        </row>
        <row r="291">
          <cell r="A291" t="str">
            <v>HUB127.1</v>
          </cell>
          <cell r="B291" t="str">
            <v>WK-T800 Tee-Extractor Sets (3/8"-1 1/4")</v>
          </cell>
          <cell r="C291" t="str">
            <v>Tee-Extractor Sets (3/8"-1 1/4")</v>
          </cell>
        </row>
        <row r="291">
          <cell r="J291">
            <v>1797.76470588235</v>
          </cell>
        </row>
        <row r="292">
          <cell r="A292" t="str">
            <v>HUB128</v>
          </cell>
          <cell r="B292" t="str">
            <v>AH-127/128 CUTTER WHEEL</v>
          </cell>
        </row>
        <row r="292">
          <cell r="J292">
            <v>2.86805555555556</v>
          </cell>
        </row>
        <row r="293">
          <cell r="A293" t="str">
            <v>HUB129</v>
          </cell>
          <cell r="B293" t="str">
            <v>AH-107/206 CUTTER WHEEL</v>
          </cell>
        </row>
        <row r="293">
          <cell r="J293">
            <v>3.2265625</v>
          </cell>
        </row>
        <row r="294">
          <cell r="A294" t="str">
            <v>HUB130</v>
          </cell>
          <cell r="B294" t="str">
            <v>AH-105/274 CUTTER WHEEL</v>
          </cell>
        </row>
        <row r="294">
          <cell r="J294">
            <v>3.2265625</v>
          </cell>
        </row>
        <row r="295">
          <cell r="A295" t="str">
            <v>HUB131</v>
          </cell>
          <cell r="B295" t="str">
            <v>AH-127</v>
          </cell>
          <cell r="C295" t="str">
            <v>For Φ1/8" to 5/8" </v>
          </cell>
        </row>
        <row r="295">
          <cell r="J295">
            <v>10.9323529411765</v>
          </cell>
        </row>
        <row r="296">
          <cell r="A296" t="str">
            <v>HUB132</v>
          </cell>
          <cell r="B296" t="str">
            <v>AH-128</v>
          </cell>
          <cell r="C296" t="str">
            <v>For Φ1/8" to 7/8" </v>
          </cell>
        </row>
        <row r="296">
          <cell r="J296">
            <v>10.5274509803922</v>
          </cell>
        </row>
        <row r="297">
          <cell r="A297" t="str">
            <v>HUB133</v>
          </cell>
          <cell r="B297" t="str">
            <v>AH-174</v>
          </cell>
          <cell r="C297" t="str">
            <v>For Φ1/8" to 1-1/8" (3-28mm)</v>
          </cell>
        </row>
        <row r="297">
          <cell r="J297">
            <v>14.5764705882353</v>
          </cell>
        </row>
        <row r="298">
          <cell r="A298" t="str">
            <v>HUB134</v>
          </cell>
          <cell r="B298" t="str">
            <v>AH-274</v>
          </cell>
          <cell r="C298" t="str">
            <v>For 1/8"-1 1/8"</v>
          </cell>
        </row>
        <row r="298">
          <cell r="J298">
            <v>23.8892156862745</v>
          </cell>
        </row>
        <row r="299">
          <cell r="A299" t="str">
            <v>HUB135</v>
          </cell>
          <cell r="B299" t="str">
            <v>AH-312</v>
          </cell>
          <cell r="C299" t="str">
            <v>For 1/4"-1-5/8"O.D.tubing </v>
          </cell>
        </row>
        <row r="299">
          <cell r="J299">
            <v>173.46</v>
          </cell>
        </row>
        <row r="300">
          <cell r="A300" t="str">
            <v>HUB136</v>
          </cell>
          <cell r="B300" t="str">
            <v>AH-105</v>
          </cell>
          <cell r="C300" t="str">
            <v>For 1/8"-1-3/8"O.D.tubing </v>
          </cell>
        </row>
        <row r="300">
          <cell r="J300">
            <v>20.2450980392157</v>
          </cell>
        </row>
        <row r="301">
          <cell r="A301" t="str">
            <v>HUB137</v>
          </cell>
          <cell r="B301" t="str">
            <v>AH-107</v>
          </cell>
          <cell r="C301" t="str">
            <v>For 1/4"-2"O.D tubing </v>
          </cell>
        </row>
        <row r="301">
          <cell r="J301">
            <v>45.3490196078431</v>
          </cell>
        </row>
        <row r="302">
          <cell r="A302" t="str">
            <v>HUB138</v>
          </cell>
          <cell r="B302" t="str">
            <v>AH-206</v>
          </cell>
          <cell r="C302" t="str">
            <v>For 3/8"-2-5/8"O.D.tubing </v>
          </cell>
        </row>
        <row r="302">
          <cell r="J302">
            <v>93.7017231134878</v>
          </cell>
        </row>
        <row r="303">
          <cell r="A303" t="str">
            <v>HUB139</v>
          </cell>
          <cell r="B303" t="str">
            <v>AH-532</v>
          </cell>
          <cell r="C303" t="str">
            <v>For Φ3/16" to 1-1/4" (5-32mm)</v>
          </cell>
        </row>
        <row r="303">
          <cell r="J303">
            <v>62.3549019607843</v>
          </cell>
        </row>
        <row r="304">
          <cell r="A304" t="str">
            <v>HUB140</v>
          </cell>
          <cell r="B304" t="str">
            <v>AH-650</v>
          </cell>
          <cell r="C304" t="str">
            <v>For Φ1/4" to 2" (6-50mm)</v>
          </cell>
        </row>
        <row r="304">
          <cell r="J304">
            <v>68.0235294117647</v>
          </cell>
        </row>
        <row r="305">
          <cell r="A305" t="str">
            <v>HUB141</v>
          </cell>
          <cell r="B305" t="str">
            <v>AH-201</v>
          </cell>
          <cell r="C305" t="str">
            <v>7" Can pinch off copper tubing instatly</v>
          </cell>
        </row>
        <row r="305">
          <cell r="J305">
            <v>17.0058823529412</v>
          </cell>
        </row>
        <row r="306">
          <cell r="A306" t="str">
            <v>HUB142</v>
          </cell>
          <cell r="B306" t="str">
            <v>AH-122</v>
          </cell>
          <cell r="C306" t="str">
            <v>1/4” , 3/8” , 3/16” , 5/16”</v>
          </cell>
        </row>
        <row r="306">
          <cell r="J306">
            <v>14.5764705882353</v>
          </cell>
        </row>
        <row r="307">
          <cell r="A307" t="str">
            <v>HUB143</v>
          </cell>
          <cell r="B307" t="str">
            <v>AH-123</v>
          </cell>
          <cell r="C307" t="str">
            <v>1/4” , 3/16” , 9/16” , 1/2”</v>
          </cell>
        </row>
        <row r="307">
          <cell r="J307">
            <v>21.0549019607843</v>
          </cell>
        </row>
        <row r="308">
          <cell r="A308" t="str">
            <v>HUB144</v>
          </cell>
          <cell r="B308" t="str">
            <v>AH-208 Plastic</v>
          </cell>
        </row>
        <row r="308">
          <cell r="J308">
            <v>10.6894117647059</v>
          </cell>
        </row>
        <row r="309">
          <cell r="A309" t="str">
            <v>HUB145</v>
          </cell>
          <cell r="B309" t="str">
            <v>AH-203</v>
          </cell>
        </row>
        <row r="309">
          <cell r="J309">
            <v>16.52</v>
          </cell>
        </row>
        <row r="310">
          <cell r="A310" t="str">
            <v>HUB146</v>
          </cell>
          <cell r="B310" t="str">
            <v>AH-207</v>
          </cell>
        </row>
        <row r="310">
          <cell r="J310">
            <v>14.0366013071895</v>
          </cell>
        </row>
        <row r="311">
          <cell r="A311" t="str">
            <v>HUB147</v>
          </cell>
          <cell r="B311" t="str">
            <v>AH-303</v>
          </cell>
        </row>
        <row r="311">
          <cell r="J311">
            <v>15.116339869281</v>
          </cell>
        </row>
        <row r="312">
          <cell r="A312" t="str">
            <v>HUB148</v>
          </cell>
          <cell r="B312" t="str">
            <v>AH-302</v>
          </cell>
        </row>
        <row r="312">
          <cell r="J312">
            <v>15.116339869281</v>
          </cell>
        </row>
        <row r="313">
          <cell r="B313" t="str">
            <v>DN-04</v>
          </cell>
          <cell r="C313" t="str">
            <v>1/4"</v>
          </cell>
        </row>
        <row r="313">
          <cell r="J313">
            <v>11.0625</v>
          </cell>
        </row>
        <row r="314">
          <cell r="B314" t="str">
            <v>DN-06</v>
          </cell>
          <cell r="C314" t="str">
            <v>3/8"</v>
          </cell>
        </row>
        <row r="314">
          <cell r="J314">
            <v>11.0625</v>
          </cell>
        </row>
        <row r="315">
          <cell r="B315" t="str">
            <v>DN-08</v>
          </cell>
          <cell r="C315" t="str">
            <v>1/2"</v>
          </cell>
        </row>
        <row r="315">
          <cell r="J315">
            <v>9.38780769230771</v>
          </cell>
        </row>
        <row r="316">
          <cell r="B316" t="str">
            <v>DN-10</v>
          </cell>
          <cell r="C316" t="str">
            <v>5/8"</v>
          </cell>
        </row>
        <row r="316">
          <cell r="J316">
            <v>11.0199519230769</v>
          </cell>
        </row>
        <row r="317">
          <cell r="B317" t="str">
            <v>DN-12</v>
          </cell>
          <cell r="C317" t="str">
            <v>3/4"</v>
          </cell>
        </row>
        <row r="317">
          <cell r="J317">
            <v>21.5854903846154</v>
          </cell>
        </row>
        <row r="318">
          <cell r="B318" t="str">
            <v>DN-14</v>
          </cell>
          <cell r="C318" t="str">
            <v>7/8"</v>
          </cell>
        </row>
        <row r="318">
          <cell r="J318">
            <v>26.6895576923077</v>
          </cell>
        </row>
        <row r="319">
          <cell r="A319" t="str">
            <v>HUB149</v>
          </cell>
          <cell r="B319" t="str">
            <v>AHK-052</v>
          </cell>
          <cell r="C319" t="str">
            <v>1/4"(Filter drier)</v>
          </cell>
        </row>
        <row r="319">
          <cell r="J319">
            <v>19.0111111111111</v>
          </cell>
        </row>
        <row r="320">
          <cell r="A320" t="str">
            <v>HUB150</v>
          </cell>
          <cell r="B320" t="str">
            <v>AHK-083</v>
          </cell>
          <cell r="C320" t="str">
            <v>3/8"(Filter drier)</v>
          </cell>
        </row>
        <row r="320">
          <cell r="J320">
            <v>26.2222222222222</v>
          </cell>
        </row>
        <row r="321">
          <cell r="A321" t="str">
            <v>HUB150.1</v>
          </cell>
          <cell r="B321" t="str">
            <v>AHK-052S</v>
          </cell>
          <cell r="C321" t="str">
            <v>1/4"(Filter drier)</v>
          </cell>
        </row>
        <row r="321">
          <cell r="J321">
            <v>15.719723183391</v>
          </cell>
        </row>
        <row r="322">
          <cell r="A322" t="str">
            <v>HUB150.2</v>
          </cell>
          <cell r="B322" t="str">
            <v>AHK-083S</v>
          </cell>
          <cell r="C322" t="str">
            <v>3/8"(Filter drier)</v>
          </cell>
        </row>
        <row r="322">
          <cell r="J322">
            <v>18.3941176470588</v>
          </cell>
        </row>
        <row r="323">
          <cell r="A323" t="str">
            <v>HUB151</v>
          </cell>
          <cell r="B323" t="str">
            <v>LFRG-500</v>
          </cell>
          <cell r="C323" t="str">
            <v>(0-500PSI)</v>
          </cell>
        </row>
        <row r="323">
          <cell r="J323">
            <v>30.9917355371901</v>
          </cell>
        </row>
        <row r="324">
          <cell r="A324" t="str">
            <v>HUB152</v>
          </cell>
          <cell r="B324" t="str">
            <v>LFRG-250</v>
          </cell>
          <cell r="C324" t="str">
            <v>(0-250PSI)</v>
          </cell>
        </row>
        <row r="324">
          <cell r="J324">
            <v>30.9917355371901</v>
          </cell>
        </row>
        <row r="325">
          <cell r="A325" t="str">
            <v>HUB153</v>
          </cell>
          <cell r="B325" t="str">
            <v>SFRG-500B</v>
          </cell>
          <cell r="C325" t="str">
            <v>(0-500PSI)</v>
          </cell>
        </row>
        <row r="325">
          <cell r="J325">
            <v>34.0909090909091</v>
          </cell>
        </row>
        <row r="326">
          <cell r="A326" t="str">
            <v>HUB154</v>
          </cell>
          <cell r="B326" t="str">
            <v>SFRG-250B</v>
          </cell>
          <cell r="C326" t="str">
            <v>(0-250PSI)</v>
          </cell>
        </row>
        <row r="326">
          <cell r="J326">
            <v>34.0909090909091</v>
          </cell>
        </row>
        <row r="327">
          <cell r="A327" t="str">
            <v>HUB155</v>
          </cell>
          <cell r="B327" t="str">
            <v>AH-701</v>
          </cell>
          <cell r="C327" t="str">
            <v>Flow Capacity Tons:1</v>
          </cell>
        </row>
        <row r="327">
          <cell r="J327">
            <v>499.041666666667</v>
          </cell>
        </row>
        <row r="328">
          <cell r="A328" t="str">
            <v>HUB156</v>
          </cell>
          <cell r="B328" t="str">
            <v>AH-702</v>
          </cell>
          <cell r="C328" t="str">
            <v>Flow Capacity Tons:2</v>
          </cell>
        </row>
        <row r="328">
          <cell r="J328">
            <v>602.291666666667</v>
          </cell>
        </row>
        <row r="329">
          <cell r="A329" t="str">
            <v>HUB157</v>
          </cell>
          <cell r="B329" t="str">
            <v>AH-703</v>
          </cell>
          <cell r="C329" t="str">
            <v>Flow Capacity Tons:3</v>
          </cell>
        </row>
        <row r="329">
          <cell r="J329">
            <v>921.307692307692</v>
          </cell>
        </row>
        <row r="330">
          <cell r="A330" t="str">
            <v>HUB158</v>
          </cell>
          <cell r="B330" t="str">
            <v>AH-705</v>
          </cell>
          <cell r="C330" t="str">
            <v>Flow Capacity Tons:5</v>
          </cell>
        </row>
        <row r="330">
          <cell r="J330">
            <v>1794.96153846154</v>
          </cell>
        </row>
      </sheetData>
      <sheetData sheetId="20">
        <row r="8">
          <cell r="L8" t="str">
            <v>(RM) </v>
          </cell>
        </row>
        <row r="9">
          <cell r="A9" t="str">
            <v>FI001</v>
          </cell>
          <cell r="B9" t="str">
            <v>100CP16A</v>
          </cell>
        </row>
        <row r="9">
          <cell r="D9" t="str">
            <v>5/8 COUPLING</v>
          </cell>
          <cell r="E9">
            <v>10.5</v>
          </cell>
        </row>
        <row r="9">
          <cell r="L9">
            <v>1.82041979010495</v>
          </cell>
        </row>
        <row r="10">
          <cell r="A10" t="str">
            <v>FI002</v>
          </cell>
          <cell r="B10" t="str">
            <v>100CP19A</v>
          </cell>
        </row>
        <row r="10">
          <cell r="D10" t="str">
            <v>3/4 COUPLING</v>
          </cell>
          <cell r="E10">
            <v>16.5</v>
          </cell>
        </row>
        <row r="10">
          <cell r="L10">
            <v>2.84689988339164</v>
          </cell>
        </row>
        <row r="11">
          <cell r="A11" t="str">
            <v> </v>
          </cell>
          <cell r="B11" t="str">
            <v>100CP22A</v>
          </cell>
        </row>
        <row r="11">
          <cell r="D11" t="str">
            <v>7/8 COUPLING</v>
          </cell>
          <cell r="E11">
            <v>23</v>
          </cell>
        </row>
        <row r="11">
          <cell r="L11">
            <v>3.93254705980343</v>
          </cell>
        </row>
        <row r="12">
          <cell r="A12" t="str">
            <v>FI004</v>
          </cell>
          <cell r="B12" t="str">
            <v>100CP28A</v>
          </cell>
        </row>
        <row r="12">
          <cell r="D12" t="str">
            <v>1-1/8 COUPLING</v>
          </cell>
          <cell r="E12">
            <v>47</v>
          </cell>
        </row>
        <row r="12">
          <cell r="L12">
            <v>6.65285690488089</v>
          </cell>
        </row>
        <row r="13">
          <cell r="A13" t="str">
            <v>FI005</v>
          </cell>
          <cell r="B13" t="str">
            <v>100CP35A</v>
          </cell>
        </row>
        <row r="13">
          <cell r="D13" t="str">
            <v>1-3/8 COUPLING</v>
          </cell>
          <cell r="E13">
            <v>63</v>
          </cell>
        </row>
        <row r="13">
          <cell r="L13">
            <v>8.97596757176967</v>
          </cell>
        </row>
        <row r="14">
          <cell r="A14" t="str">
            <v>FI006</v>
          </cell>
          <cell r="B14" t="str">
            <v>100CP42A</v>
          </cell>
        </row>
        <row r="14">
          <cell r="D14" t="str">
            <v>1-5/8 COUPLING</v>
          </cell>
          <cell r="E14">
            <v>97</v>
          </cell>
        </row>
        <row r="14">
          <cell r="L14">
            <v>13.7964795380088</v>
          </cell>
        </row>
        <row r="15">
          <cell r="A15" t="str">
            <v>FI007</v>
          </cell>
          <cell r="B15" t="str">
            <v>100CP54A</v>
          </cell>
        </row>
        <row r="15">
          <cell r="D15" t="str">
            <v>2-1/8 COUPLING</v>
          </cell>
          <cell r="E15">
            <v>178</v>
          </cell>
        </row>
        <row r="15">
          <cell r="L15">
            <v>25.304247876062</v>
          </cell>
        </row>
        <row r="16">
          <cell r="A16" t="str">
            <v>FI008</v>
          </cell>
          <cell r="B16" t="str">
            <v>100CP67A</v>
          </cell>
        </row>
        <row r="16">
          <cell r="D16" t="str">
            <v>2-5/8 COUPLING</v>
          </cell>
          <cell r="E16">
            <v>260</v>
          </cell>
        </row>
        <row r="16">
          <cell r="L16">
            <v>38.1146093619857</v>
          </cell>
        </row>
        <row r="17">
          <cell r="A17" t="str">
            <v>FI009</v>
          </cell>
          <cell r="B17" t="str">
            <v>100CP80A</v>
          </cell>
        </row>
        <row r="17">
          <cell r="D17" t="str">
            <v>3-1/8 COUPLING</v>
          </cell>
          <cell r="E17">
            <v>400</v>
          </cell>
        </row>
        <row r="17">
          <cell r="L17">
            <v>60.5201288244767</v>
          </cell>
        </row>
        <row r="18">
          <cell r="A18" t="str">
            <v>FI010</v>
          </cell>
        </row>
        <row r="18">
          <cell r="D18" t="str">
            <v>4-1/8 COUPLING</v>
          </cell>
          <cell r="E18">
            <v>880</v>
          </cell>
        </row>
        <row r="18">
          <cell r="L18">
            <v>132.18568493531</v>
          </cell>
        </row>
        <row r="19">
          <cell r="B19" t="str">
            <v>102CP06-03</v>
          </cell>
        </row>
        <row r="19">
          <cell r="D19" t="str">
            <v>1/4x1/8 REDUCER</v>
          </cell>
          <cell r="E19">
            <v>2.2</v>
          </cell>
        </row>
        <row r="19">
          <cell r="L19">
            <v>0.940068632350491</v>
          </cell>
        </row>
        <row r="20">
          <cell r="A20" t="str">
            <v>FI011</v>
          </cell>
          <cell r="B20" t="str">
            <v>102CP10-06</v>
          </cell>
        </row>
        <row r="20">
          <cell r="D20" t="str">
            <v>3/8x1/4 REDUCER</v>
          </cell>
          <cell r="E20">
            <v>3.8</v>
          </cell>
        </row>
        <row r="20">
          <cell r="L20">
            <v>1.10463568215892</v>
          </cell>
        </row>
        <row r="21">
          <cell r="A21" t="str">
            <v>FI012</v>
          </cell>
          <cell r="B21" t="str">
            <v>102CP13-10</v>
          </cell>
        </row>
        <row r="21">
          <cell r="D21" t="str">
            <v>1/2x3/8 REDUCER</v>
          </cell>
          <cell r="E21">
            <v>5.6</v>
          </cell>
        </row>
        <row r="21">
          <cell r="L21">
            <v>1.2983734799267</v>
          </cell>
        </row>
        <row r="22">
          <cell r="B22" t="str">
            <v>102CP13-06</v>
          </cell>
        </row>
        <row r="22">
          <cell r="D22" t="str">
            <v>1/2x1/4 REDUCER</v>
          </cell>
          <cell r="E22">
            <v>5.8</v>
          </cell>
        </row>
        <row r="22">
          <cell r="L22">
            <v>1.30690454772614</v>
          </cell>
        </row>
        <row r="23">
          <cell r="A23" t="str">
            <v>FI013</v>
          </cell>
          <cell r="B23" t="str">
            <v>102CP16-13</v>
          </cell>
        </row>
        <row r="23">
          <cell r="D23" t="str">
            <v>5/8x1/2 REDUCER</v>
          </cell>
          <cell r="E23">
            <v>10</v>
          </cell>
        </row>
        <row r="23">
          <cell r="L23">
            <v>1.98140929535232</v>
          </cell>
        </row>
        <row r="24">
          <cell r="A24" t="str">
            <v>FI014</v>
          </cell>
          <cell r="B24" t="str">
            <v>102CP16-10</v>
          </cell>
        </row>
        <row r="24">
          <cell r="D24" t="str">
            <v>5/8x3/8 REDUCER</v>
          </cell>
          <cell r="E24">
            <v>10.5</v>
          </cell>
        </row>
        <row r="24">
          <cell r="L24">
            <v>2.01305680493087</v>
          </cell>
        </row>
        <row r="25">
          <cell r="A25" t="str">
            <v>FI015</v>
          </cell>
          <cell r="B25" t="str">
            <v>102CP19-16</v>
          </cell>
        </row>
        <row r="25">
          <cell r="D25" t="str">
            <v>3/4x5/8 REDUCER</v>
          </cell>
          <cell r="E25">
            <v>16</v>
          </cell>
        </row>
        <row r="25">
          <cell r="L25">
            <v>2.93909045477261</v>
          </cell>
        </row>
        <row r="26">
          <cell r="A26" t="str">
            <v>FI016</v>
          </cell>
          <cell r="B26" t="str">
            <v>102CP19-13</v>
          </cell>
        </row>
        <row r="26">
          <cell r="D26" t="str">
            <v>3/4x1/2 REDUCER</v>
          </cell>
          <cell r="E26">
            <v>16</v>
          </cell>
        </row>
        <row r="26">
          <cell r="L26">
            <v>2.93909045477261</v>
          </cell>
        </row>
        <row r="27">
          <cell r="A27" t="str">
            <v>FI017</v>
          </cell>
          <cell r="B27" t="str">
            <v>102CP19-10</v>
          </cell>
        </row>
        <row r="27">
          <cell r="D27" t="str">
            <v>3/4x3/8 REDUCER</v>
          </cell>
          <cell r="E27">
            <v>16</v>
          </cell>
        </row>
        <row r="27">
          <cell r="L27">
            <v>2.93909045477261</v>
          </cell>
        </row>
        <row r="28">
          <cell r="A28" t="str">
            <v>FI018</v>
          </cell>
          <cell r="B28" t="str">
            <v>102CP22-19</v>
          </cell>
        </row>
        <row r="28">
          <cell r="D28" t="str">
            <v>7/8x3/4 REDUCER</v>
          </cell>
          <cell r="E28">
            <v>22</v>
          </cell>
        </row>
        <row r="28">
          <cell r="L28">
            <v>4.08940862901882</v>
          </cell>
        </row>
        <row r="29">
          <cell r="A29" t="str">
            <v>FI019</v>
          </cell>
          <cell r="B29" t="str">
            <v>102CP22-16</v>
          </cell>
        </row>
        <row r="29">
          <cell r="D29" t="str">
            <v>7/8x5/8 REDUCER</v>
          </cell>
          <cell r="E29">
            <v>22</v>
          </cell>
        </row>
        <row r="29">
          <cell r="L29">
            <v>4.08940862901882</v>
          </cell>
        </row>
        <row r="30">
          <cell r="A30" t="str">
            <v>FI020</v>
          </cell>
          <cell r="B30" t="str">
            <v>102CP22-13</v>
          </cell>
        </row>
        <row r="30">
          <cell r="D30" t="str">
            <v>7/8x1/2 REDUCER</v>
          </cell>
          <cell r="E30">
            <v>22</v>
          </cell>
        </row>
        <row r="30">
          <cell r="L30">
            <v>4.08940862901882</v>
          </cell>
        </row>
        <row r="31">
          <cell r="A31" t="str">
            <v>FI021</v>
          </cell>
          <cell r="B31" t="str">
            <v>102CP22-10</v>
          </cell>
        </row>
        <row r="31">
          <cell r="D31" t="str">
            <v>7/8x3/8  REDUCER</v>
          </cell>
          <cell r="E31">
            <v>22</v>
          </cell>
        </row>
        <row r="31">
          <cell r="L31">
            <v>4.08940862901882</v>
          </cell>
        </row>
        <row r="32">
          <cell r="A32" t="str">
            <v>FI022</v>
          </cell>
          <cell r="B32" t="str">
            <v>102CP28-22</v>
          </cell>
        </row>
        <row r="32">
          <cell r="D32" t="str">
            <v>1-1/8x7/8 REDUCER</v>
          </cell>
          <cell r="E32">
            <v>45</v>
          </cell>
        </row>
        <row r="32">
          <cell r="L32">
            <v>6.65056360708535</v>
          </cell>
        </row>
        <row r="33">
          <cell r="A33" t="str">
            <v>FI023</v>
          </cell>
          <cell r="B33" t="str">
            <v>102CP28-19</v>
          </cell>
        </row>
        <row r="33">
          <cell r="D33" t="str">
            <v>1-1/8x3/4 REDUCER</v>
          </cell>
          <cell r="E33">
            <v>38</v>
          </cell>
        </row>
        <row r="33">
          <cell r="L33">
            <v>6.2010772391582</v>
          </cell>
        </row>
        <row r="34">
          <cell r="A34" t="str">
            <v>FI024</v>
          </cell>
          <cell r="B34" t="str">
            <v>102CP28-16</v>
          </cell>
        </row>
        <row r="34">
          <cell r="D34" t="str">
            <v>1-1/8x5/8 REDUCER</v>
          </cell>
          <cell r="E34">
            <v>38</v>
          </cell>
        </row>
        <row r="34">
          <cell r="L34">
            <v>6.2010772391582</v>
          </cell>
        </row>
        <row r="35">
          <cell r="A35" t="str">
            <v>FI025</v>
          </cell>
          <cell r="B35" t="str">
            <v>102CP28-13</v>
          </cell>
        </row>
        <row r="35">
          <cell r="D35" t="str">
            <v>1-1/8x1/2 REDUCER</v>
          </cell>
          <cell r="E35">
            <v>35</v>
          </cell>
        </row>
        <row r="35">
          <cell r="L35">
            <v>6.11163862513188</v>
          </cell>
        </row>
        <row r="36">
          <cell r="A36" t="str">
            <v>FI026</v>
          </cell>
          <cell r="B36" t="str">
            <v>102CP35-28</v>
          </cell>
        </row>
        <row r="36">
          <cell r="D36" t="str">
            <v>1-3/8x1-1/8 REDUCER</v>
          </cell>
          <cell r="E36">
            <v>62</v>
          </cell>
        </row>
        <row r="36">
          <cell r="L36">
            <v>9.31308234771503</v>
          </cell>
        </row>
        <row r="37">
          <cell r="A37" t="str">
            <v>FI027</v>
          </cell>
          <cell r="B37" t="str">
            <v>102CP35-22</v>
          </cell>
        </row>
        <row r="37">
          <cell r="D37" t="str">
            <v>1-3/8x7/8 REDUCER</v>
          </cell>
          <cell r="E37">
            <v>52</v>
          </cell>
        </row>
        <row r="37">
          <cell r="L37">
            <v>8.76269087678383</v>
          </cell>
        </row>
        <row r="38">
          <cell r="A38" t="str">
            <v>FI028</v>
          </cell>
        </row>
        <row r="38">
          <cell r="D38" t="str">
            <v>1-3/8x3/4 REDUCER</v>
          </cell>
        </row>
        <row r="38">
          <cell r="L38">
            <v>5.72177799988895</v>
          </cell>
        </row>
        <row r="39">
          <cell r="A39" t="str">
            <v>FI028.01</v>
          </cell>
          <cell r="B39" t="str">
            <v>102CP35-16</v>
          </cell>
        </row>
        <row r="39">
          <cell r="D39" t="str">
            <v>1-3/8x5/8 REDUCER</v>
          </cell>
          <cell r="E39">
            <v>62</v>
          </cell>
        </row>
        <row r="39">
          <cell r="L39">
            <v>9.7144094619357</v>
          </cell>
        </row>
        <row r="40">
          <cell r="A40" t="str">
            <v>FI029</v>
          </cell>
          <cell r="B40" t="str">
            <v>102CP42-35</v>
          </cell>
        </row>
        <row r="40">
          <cell r="D40" t="str">
            <v>1-5/8x1-3/8 REDUCER</v>
          </cell>
          <cell r="E40">
            <v>90</v>
          </cell>
        </row>
        <row r="40">
          <cell r="L40">
            <v>13.7483202843023</v>
          </cell>
        </row>
        <row r="41">
          <cell r="A41" t="str">
            <v>FI030</v>
          </cell>
          <cell r="B41" t="str">
            <v>102CP42-28</v>
          </cell>
        </row>
        <row r="41">
          <cell r="D41" t="str">
            <v>1-5/8x1-1/8 REDUCER</v>
          </cell>
          <cell r="E41">
            <v>85</v>
          </cell>
        </row>
        <row r="41">
          <cell r="L41">
            <v>13.4731245488367</v>
          </cell>
        </row>
        <row r="42">
          <cell r="A42" t="str">
            <v>FI031</v>
          </cell>
          <cell r="B42" t="str">
            <v>102CP42-22</v>
          </cell>
        </row>
        <row r="42">
          <cell r="D42" t="str">
            <v>1-5/8x7/8 REDUCER</v>
          </cell>
          <cell r="E42">
            <v>81</v>
          </cell>
        </row>
        <row r="42">
          <cell r="L42">
            <v>13.2506746626687</v>
          </cell>
        </row>
        <row r="43">
          <cell r="A43" t="str">
            <v>FI032</v>
          </cell>
          <cell r="B43" t="str">
            <v>102CP42-16</v>
          </cell>
        </row>
        <row r="43">
          <cell r="D43" t="str">
            <v>1-5/8x5/8 REDUCER</v>
          </cell>
          <cell r="E43">
            <v>74</v>
          </cell>
        </row>
        <row r="43">
          <cell r="L43">
            <v>13.0993170081626</v>
          </cell>
        </row>
        <row r="44">
          <cell r="A44" t="str">
            <v>FI033</v>
          </cell>
          <cell r="B44" t="str">
            <v>102CP54-42</v>
          </cell>
        </row>
        <row r="44">
          <cell r="D44" t="str">
            <v>2-1/8x1-5/8 REDUCER</v>
          </cell>
          <cell r="E44">
            <v>152</v>
          </cell>
        </row>
        <row r="44">
          <cell r="L44">
            <v>23.7379254817036</v>
          </cell>
        </row>
        <row r="45">
          <cell r="A45" t="str">
            <v>FI034</v>
          </cell>
          <cell r="B45" t="str">
            <v>102CP54-35</v>
          </cell>
        </row>
        <row r="45">
          <cell r="D45" t="str">
            <v>2-1/8x1-3/8 REDUCER</v>
          </cell>
          <cell r="E45">
            <v>150</v>
          </cell>
        </row>
        <row r="45">
          <cell r="L45">
            <v>23.4948359153756</v>
          </cell>
        </row>
        <row r="46">
          <cell r="A46" t="str">
            <v>FI035</v>
          </cell>
          <cell r="B46" t="str">
            <v>102CP54-28</v>
          </cell>
        </row>
        <row r="46">
          <cell r="D46" t="str">
            <v>2-1/8x1-1/8 REDUCER</v>
          </cell>
          <cell r="E46">
            <v>144</v>
          </cell>
        </row>
        <row r="46">
          <cell r="L46">
            <v>23.6370203786995</v>
          </cell>
        </row>
        <row r="47">
          <cell r="B47" t="str">
            <v>102CP54-22</v>
          </cell>
        </row>
        <row r="47">
          <cell r="D47" t="str">
            <v>2-1/8x7/8 REDUCER</v>
          </cell>
          <cell r="E47">
            <v>140</v>
          </cell>
        </row>
        <row r="47">
          <cell r="L47">
            <v>23.437503470487</v>
          </cell>
        </row>
        <row r="48">
          <cell r="B48" t="str">
            <v>102CP54-16</v>
          </cell>
        </row>
        <row r="48">
          <cell r="D48" t="str">
            <v>2-1/8x5/8 REDUCER</v>
          </cell>
          <cell r="E48">
            <v>132</v>
          </cell>
        </row>
        <row r="48">
          <cell r="L48">
            <v>23.3021989005497</v>
          </cell>
        </row>
        <row r="49">
          <cell r="A49" t="str">
            <v>FI036</v>
          </cell>
          <cell r="B49" t="str">
            <v>102CP67-54</v>
          </cell>
        </row>
        <row r="49">
          <cell r="D49" t="str">
            <v>2-5/8x2-1/8 REDUCER</v>
          </cell>
          <cell r="E49">
            <v>285</v>
          </cell>
        </row>
        <row r="49">
          <cell r="L49">
            <v>43.2401299350325</v>
          </cell>
        </row>
        <row r="50">
          <cell r="A50" t="str">
            <v>FI037</v>
          </cell>
          <cell r="B50" t="str">
            <v>102CP67-42</v>
          </cell>
        </row>
        <row r="50">
          <cell r="D50" t="str">
            <v>2-5/8x1-5/8 REDUCER</v>
          </cell>
          <cell r="E50">
            <v>245</v>
          </cell>
        </row>
        <row r="50">
          <cell r="L50">
            <v>41.325226275751</v>
          </cell>
        </row>
        <row r="51">
          <cell r="B51" t="str">
            <v>102CP67-35</v>
          </cell>
        </row>
        <row r="51">
          <cell r="D51" t="str">
            <v>2-5/8x1-3/8 REDUCER</v>
          </cell>
          <cell r="E51">
            <v>245</v>
          </cell>
        </row>
        <row r="51">
          <cell r="L51">
            <v>41.8985507246377</v>
          </cell>
        </row>
        <row r="52">
          <cell r="B52" t="str">
            <v>102CP67-28</v>
          </cell>
        </row>
        <row r="52">
          <cell r="D52" t="str">
            <v>2-5/8x1-1/8 REDUCER</v>
          </cell>
          <cell r="E52">
            <v>245</v>
          </cell>
        </row>
        <row r="52">
          <cell r="L52">
            <v>42.185212949081</v>
          </cell>
        </row>
        <row r="53">
          <cell r="A53" t="str">
            <v>FI038</v>
          </cell>
          <cell r="B53" t="str">
            <v>102CP80-67</v>
          </cell>
        </row>
        <row r="53">
          <cell r="D53" t="str">
            <v>3-1/8x2-5/8 REDUCER</v>
          </cell>
          <cell r="E53">
            <v>410</v>
          </cell>
        </row>
        <row r="53">
          <cell r="L53">
            <v>65.9781775778777</v>
          </cell>
        </row>
        <row r="54">
          <cell r="A54" t="str">
            <v>FI039</v>
          </cell>
          <cell r="B54" t="str">
            <v>102CP80-54</v>
          </cell>
        </row>
        <row r="54">
          <cell r="D54" t="str">
            <v>3-1/8x2-1/8 REDUCER</v>
          </cell>
          <cell r="E54">
            <v>375</v>
          </cell>
        </row>
        <row r="54">
          <cell r="L54">
            <v>64.0518074296185</v>
          </cell>
        </row>
        <row r="55">
          <cell r="B55" t="str">
            <v>102CP80-42</v>
          </cell>
        </row>
        <row r="55">
          <cell r="D55" t="str">
            <v>3-1/8x1-5/8 REDUCER</v>
          </cell>
          <cell r="E55">
            <v>352</v>
          </cell>
        </row>
        <row r="55">
          <cell r="L55">
            <v>63.8362374368371</v>
          </cell>
        </row>
        <row r="56">
          <cell r="B56" t="str">
            <v>102CP80-35</v>
          </cell>
        </row>
        <row r="56">
          <cell r="D56" t="str">
            <v>3-1/8x1-3/8 REDUCER</v>
          </cell>
          <cell r="E56">
            <v>352</v>
          </cell>
        </row>
        <row r="56">
          <cell r="L56">
            <v>63.8362374368371</v>
          </cell>
        </row>
        <row r="57">
          <cell r="B57" t="str">
            <v>102CP92-80</v>
          </cell>
        </row>
        <row r="57">
          <cell r="D57" t="str">
            <v>3-5/8x3-1/8 REDUCER</v>
          </cell>
          <cell r="E57">
            <v>600</v>
          </cell>
        </row>
        <row r="57">
          <cell r="L57">
            <v>95.2865234049642</v>
          </cell>
        </row>
        <row r="58">
          <cell r="B58" t="str">
            <v>102CP92-67</v>
          </cell>
        </row>
        <row r="58">
          <cell r="D58" t="str">
            <v>3-5/8x2-5/8 REDUCER</v>
          </cell>
          <cell r="E58">
            <v>600</v>
          </cell>
        </row>
        <row r="58">
          <cell r="L58">
            <v>96.4331723027375</v>
          </cell>
        </row>
        <row r="59">
          <cell r="B59" t="str">
            <v>102CP92-54</v>
          </cell>
        </row>
        <row r="59">
          <cell r="D59" t="str">
            <v>3-5/8x2-1/8 REDUCER</v>
          </cell>
          <cell r="E59">
            <v>450</v>
          </cell>
        </row>
        <row r="59">
          <cell r="L59">
            <v>91.0439224832028</v>
          </cell>
        </row>
        <row r="60">
          <cell r="B60" t="str">
            <v>102CP105-92</v>
          </cell>
        </row>
        <row r="60">
          <cell r="D60" t="str">
            <v>4-1/8x3-5/8 REDUCER</v>
          </cell>
          <cell r="E60">
            <v>900</v>
          </cell>
        </row>
        <row r="60">
          <cell r="L60">
            <v>143.789771780776</v>
          </cell>
        </row>
        <row r="61">
          <cell r="B61" t="str">
            <v>102CP105-80</v>
          </cell>
        </row>
        <row r="61">
          <cell r="D61" t="str">
            <v>4-1/8x3-1/8 REDUCER</v>
          </cell>
          <cell r="E61">
            <v>900</v>
          </cell>
        </row>
        <row r="61">
          <cell r="L61">
            <v>143.789771780776</v>
          </cell>
        </row>
        <row r="62">
          <cell r="B62" t="str">
            <v>102CP105-67</v>
          </cell>
        </row>
        <row r="62">
          <cell r="D62" t="str">
            <v>4-1/8x2-5/8 REDUCER</v>
          </cell>
          <cell r="E62">
            <v>900</v>
          </cell>
        </row>
        <row r="62">
          <cell r="L62">
            <v>146.083069576323</v>
          </cell>
        </row>
        <row r="63">
          <cell r="B63" t="str">
            <v>102CP105-54</v>
          </cell>
        </row>
        <row r="63">
          <cell r="D63" t="str">
            <v>4-1/8x2-1/8 REDUCER</v>
          </cell>
          <cell r="E63">
            <v>900</v>
          </cell>
        </row>
        <row r="63">
          <cell r="L63">
            <v>149.523016269643</v>
          </cell>
        </row>
        <row r="64">
          <cell r="B64" t="str">
            <v>103EB06A</v>
          </cell>
        </row>
        <row r="64">
          <cell r="D64" t="str">
            <v>1/4  ELBOW</v>
          </cell>
          <cell r="E64">
            <v>3.5</v>
          </cell>
        </row>
        <row r="64">
          <cell r="L64">
            <v>1.11591870731301</v>
          </cell>
        </row>
        <row r="65">
          <cell r="A65" t="str">
            <v>FI046</v>
          </cell>
          <cell r="B65" t="str">
            <v>103EB10A</v>
          </cell>
        </row>
        <row r="65">
          <cell r="D65" t="str">
            <v>3/8  ELBOW</v>
          </cell>
          <cell r="E65">
            <v>6</v>
          </cell>
        </row>
        <row r="65">
          <cell r="L65">
            <v>1.53779376978178</v>
          </cell>
        </row>
        <row r="66">
          <cell r="A66" t="str">
            <v>FI047</v>
          </cell>
          <cell r="B66" t="str">
            <v>103EB13A</v>
          </cell>
        </row>
        <row r="66">
          <cell r="D66" t="str">
            <v>1/2  ELBOW</v>
          </cell>
          <cell r="E66">
            <v>9</v>
          </cell>
        </row>
        <row r="66">
          <cell r="L66">
            <v>1.97370381475929</v>
          </cell>
        </row>
        <row r="67">
          <cell r="A67" t="str">
            <v>FI048</v>
          </cell>
          <cell r="B67" t="str">
            <v>103EB16A</v>
          </cell>
        </row>
        <row r="67">
          <cell r="D67" t="str">
            <v>5/8  ELBOW</v>
          </cell>
          <cell r="E67">
            <v>15.2</v>
          </cell>
        </row>
        <row r="67">
          <cell r="L67">
            <v>2.69856938197568</v>
          </cell>
        </row>
        <row r="68">
          <cell r="A68" t="str">
            <v>FI049</v>
          </cell>
          <cell r="B68" t="str">
            <v>103EB19A</v>
          </cell>
        </row>
        <row r="68">
          <cell r="D68" t="str">
            <v>3/4  ELBOW</v>
          </cell>
          <cell r="E68">
            <v>26</v>
          </cell>
        </row>
        <row r="68">
          <cell r="L68">
            <v>4.59026486756622</v>
          </cell>
        </row>
        <row r="69">
          <cell r="A69" t="str">
            <v>FI050</v>
          </cell>
          <cell r="B69" t="str">
            <v>103EB22A</v>
          </cell>
        </row>
        <row r="69">
          <cell r="D69" t="str">
            <v>7/8  ELBOW</v>
          </cell>
          <cell r="E69">
            <v>34</v>
          </cell>
        </row>
        <row r="69">
          <cell r="L69">
            <v>5.03837525681604</v>
          </cell>
        </row>
        <row r="70">
          <cell r="A70" t="str">
            <v>FI051</v>
          </cell>
          <cell r="B70" t="str">
            <v>103EB28A</v>
          </cell>
        </row>
        <row r="70">
          <cell r="D70" t="str">
            <v>1-1/8 ELBOW</v>
          </cell>
          <cell r="E70">
            <v>70</v>
          </cell>
        </row>
        <row r="70">
          <cell r="L70">
            <v>10.31984007996</v>
          </cell>
        </row>
        <row r="71">
          <cell r="B71" t="str">
            <v>103EB35A</v>
          </cell>
        </row>
        <row r="71">
          <cell r="D71" t="str">
            <v>1-3/8 ELBOW</v>
          </cell>
          <cell r="E71">
            <v>102</v>
          </cell>
        </row>
        <row r="71">
          <cell r="L71">
            <v>15.4935199067133</v>
          </cell>
        </row>
        <row r="72">
          <cell r="B72" t="str">
            <v>103EB42A</v>
          </cell>
        </row>
        <row r="72">
          <cell r="D72" t="str">
            <v>1-5/8 ELBOW</v>
          </cell>
          <cell r="E72">
            <v>150</v>
          </cell>
        </row>
        <row r="72">
          <cell r="L72">
            <v>23.3801710255983</v>
          </cell>
        </row>
        <row r="73">
          <cell r="B73" t="str">
            <v>103EB54A</v>
          </cell>
        </row>
        <row r="73">
          <cell r="D73" t="str">
            <v>2-1/8 ELBOW</v>
          </cell>
          <cell r="E73">
            <v>290</v>
          </cell>
        </row>
        <row r="73">
          <cell r="L73">
            <v>45.5678271975124</v>
          </cell>
        </row>
        <row r="74">
          <cell r="B74" t="str">
            <v>103EB67A</v>
          </cell>
        </row>
        <row r="74">
          <cell r="D74" t="str">
            <v>2-5/8 ELBOW</v>
          </cell>
          <cell r="E74">
            <v>500</v>
          </cell>
        </row>
        <row r="74">
          <cell r="L74">
            <v>77.7427952690321</v>
          </cell>
        </row>
        <row r="75">
          <cell r="B75" t="str">
            <v>103EB80A</v>
          </cell>
        </row>
        <row r="75">
          <cell r="D75" t="str">
            <v>3-1/8 ELBOW</v>
          </cell>
          <cell r="E75">
            <v>780</v>
          </cell>
        </row>
        <row r="75">
          <cell r="L75">
            <v>126.911100005553</v>
          </cell>
        </row>
        <row r="76">
          <cell r="B76" t="str">
            <v>103EB92A</v>
          </cell>
        </row>
        <row r="76">
          <cell r="D76" t="str">
            <v>3-5/8 ELBOW</v>
          </cell>
          <cell r="E76">
            <v>1250</v>
          </cell>
        </row>
        <row r="76">
          <cell r="L76">
            <v>203.530179354767</v>
          </cell>
        </row>
        <row r="77">
          <cell r="B77" t="str">
            <v>103EB105A</v>
          </cell>
        </row>
        <row r="77">
          <cell r="D77" t="str">
            <v>4-1/8 ELBOW</v>
          </cell>
          <cell r="E77">
            <v>1540</v>
          </cell>
        </row>
        <row r="77">
          <cell r="L77">
            <v>250.244655450053</v>
          </cell>
        </row>
        <row r="78">
          <cell r="A78" t="str">
            <v>FI055</v>
          </cell>
          <cell r="B78" t="str">
            <v>105EB22A</v>
          </cell>
        </row>
        <row r="78">
          <cell r="D78" t="str">
            <v>7/8 LONG ELBOW</v>
          </cell>
          <cell r="E78">
            <v>52</v>
          </cell>
        </row>
        <row r="78">
          <cell r="L78">
            <v>7.63897495696596</v>
          </cell>
        </row>
        <row r="79">
          <cell r="A79" t="str">
            <v>FI056</v>
          </cell>
          <cell r="B79" t="str">
            <v>105EB28A</v>
          </cell>
        </row>
        <row r="79">
          <cell r="D79" t="str">
            <v>1-1/8 LONG ELBOW</v>
          </cell>
          <cell r="E79">
            <v>98</v>
          </cell>
        </row>
        <row r="79">
          <cell r="L79">
            <v>14.4340163251707</v>
          </cell>
        </row>
        <row r="80">
          <cell r="A80" t="str">
            <v>FI057</v>
          </cell>
          <cell r="B80" t="str">
            <v>105EB35A</v>
          </cell>
        </row>
        <row r="80">
          <cell r="D80" t="str">
            <v>1-3/8 LONG ELBOW</v>
          </cell>
          <cell r="E80">
            <v>165</v>
          </cell>
        </row>
        <row r="80">
          <cell r="L80">
            <v>24.5268199233717</v>
          </cell>
        </row>
        <row r="81">
          <cell r="A81" t="str">
            <v>FI058</v>
          </cell>
          <cell r="B81" t="str">
            <v>105EB42A</v>
          </cell>
        </row>
        <row r="81">
          <cell r="D81" t="str">
            <v>1-5/8 LONG ELBOW</v>
          </cell>
          <cell r="E81">
            <v>245</v>
          </cell>
        </row>
        <row r="81">
          <cell r="L81">
            <v>38.229274251763</v>
          </cell>
        </row>
        <row r="82">
          <cell r="A82" t="str">
            <v>FI059</v>
          </cell>
          <cell r="B82" t="str">
            <v>105EB54A</v>
          </cell>
        </row>
        <row r="82">
          <cell r="D82" t="str">
            <v>2-1/8 LONG ELBOW</v>
          </cell>
          <cell r="E82">
            <v>450</v>
          </cell>
        </row>
        <row r="82">
          <cell r="L82">
            <v>68.4549391970681</v>
          </cell>
        </row>
        <row r="83">
          <cell r="B83" t="str">
            <v>105EB67A</v>
          </cell>
        </row>
        <row r="83">
          <cell r="D83" t="str">
            <v>2-5/8 LONG ELBOW</v>
          </cell>
          <cell r="E83">
            <v>680</v>
          </cell>
        </row>
        <row r="83">
          <cell r="L83">
            <v>109.023377200289</v>
          </cell>
        </row>
        <row r="84">
          <cell r="B84" t="str">
            <v>105EB80A</v>
          </cell>
        </row>
        <row r="84">
          <cell r="D84" t="str">
            <v>3-1/8 LONG ELBOW</v>
          </cell>
          <cell r="E84">
            <v>1150</v>
          </cell>
        </row>
        <row r="84">
          <cell r="L84">
            <v>198.026264645455</v>
          </cell>
        </row>
        <row r="85">
          <cell r="B85" t="str">
            <v>105EB92A</v>
          </cell>
        </row>
        <row r="85">
          <cell r="D85" t="str">
            <v>3-5/8 LONG ELBOW</v>
          </cell>
          <cell r="E85">
            <v>1550</v>
          </cell>
        </row>
        <row r="85">
          <cell r="L85">
            <v>268.659836748293</v>
          </cell>
        </row>
        <row r="86">
          <cell r="B86" t="str">
            <v>105EB105A</v>
          </cell>
        </row>
        <row r="86">
          <cell r="D86" t="str">
            <v>4-1/8 LONG ELBOW</v>
          </cell>
          <cell r="E86">
            <v>2325</v>
          </cell>
        </row>
        <row r="86">
          <cell r="L86">
            <v>402.989755122439</v>
          </cell>
        </row>
        <row r="87">
          <cell r="A87" t="str">
            <v>FI059.1</v>
          </cell>
        </row>
        <row r="87">
          <cell r="D87" t="str">
            <v>3/8 ELBOW 45º</v>
          </cell>
        </row>
        <row r="87">
          <cell r="L87">
            <v>1.6704381142762</v>
          </cell>
        </row>
        <row r="88">
          <cell r="A88" t="str">
            <v>FI059.2</v>
          </cell>
        </row>
        <row r="88">
          <cell r="D88" t="str">
            <v>1/2 ELBOW 45º</v>
          </cell>
        </row>
        <row r="88">
          <cell r="L88">
            <v>2.18092620356488</v>
          </cell>
        </row>
        <row r="89">
          <cell r="A89" t="str">
            <v>FI059.3</v>
          </cell>
        </row>
        <row r="89">
          <cell r="D89" t="str">
            <v>5/8 ELBOW 45º</v>
          </cell>
        </row>
        <row r="89">
          <cell r="L89">
            <v>3.25590954522739</v>
          </cell>
        </row>
        <row r="90">
          <cell r="A90" t="str">
            <v>FI059.4</v>
          </cell>
        </row>
        <row r="90">
          <cell r="D90" t="str">
            <v>3/4 ELBOW 45º</v>
          </cell>
        </row>
        <row r="90">
          <cell r="L90">
            <v>4.00684990837914</v>
          </cell>
        </row>
        <row r="91">
          <cell r="A91" t="str">
            <v>FI060</v>
          </cell>
          <cell r="B91" t="str">
            <v>107EB22A</v>
          </cell>
        </row>
        <row r="91">
          <cell r="D91" t="str">
            <v>7/8 ELBOW 45º</v>
          </cell>
          <cell r="E91">
            <v>32</v>
          </cell>
        </row>
        <row r="91">
          <cell r="L91">
            <v>5.74058304181243</v>
          </cell>
        </row>
        <row r="92">
          <cell r="A92" t="str">
            <v>FI061</v>
          </cell>
          <cell r="B92" t="str">
            <v>107EB28A</v>
          </cell>
        </row>
        <row r="92">
          <cell r="D92" t="str">
            <v>1-1/8 ELBOW 45º</v>
          </cell>
          <cell r="E92">
            <v>56</v>
          </cell>
        </row>
        <row r="92">
          <cell r="L92">
            <v>8.69847853850852</v>
          </cell>
        </row>
        <row r="93">
          <cell r="A93" t="str">
            <v>FI062</v>
          </cell>
          <cell r="B93" t="str">
            <v>107EB35A</v>
          </cell>
        </row>
        <row r="93">
          <cell r="D93" t="str">
            <v>1-3/8 ELBOW 45º</v>
          </cell>
          <cell r="E93">
            <v>91</v>
          </cell>
        </row>
        <row r="93">
          <cell r="L93">
            <v>14.2711921816869</v>
          </cell>
        </row>
        <row r="94">
          <cell r="A94" t="str">
            <v>FI063</v>
          </cell>
          <cell r="B94" t="str">
            <v>107EB42A</v>
          </cell>
        </row>
        <row r="94">
          <cell r="D94" t="str">
            <v>1-5/8 ELBOW 45º</v>
          </cell>
          <cell r="E94">
            <v>138</v>
          </cell>
        </row>
        <row r="94">
          <cell r="L94">
            <v>21.130445888167</v>
          </cell>
        </row>
        <row r="95">
          <cell r="A95" t="str">
            <v>FI064</v>
          </cell>
          <cell r="B95" t="str">
            <v>107EB54A</v>
          </cell>
        </row>
        <row r="95">
          <cell r="D95" t="str">
            <v>2-1/8 ELBOW 45º</v>
          </cell>
          <cell r="E95">
            <v>248</v>
          </cell>
        </row>
        <row r="95">
          <cell r="L95">
            <v>38.1696485090788</v>
          </cell>
        </row>
        <row r="96">
          <cell r="B96" t="str">
            <v>107EB67A</v>
          </cell>
        </row>
        <row r="96">
          <cell r="D96" t="str">
            <v>2-5/8 ELBOW 45º</v>
          </cell>
          <cell r="E96">
            <v>405</v>
          </cell>
        </row>
        <row r="96">
          <cell r="L96">
            <v>65.278721750236</v>
          </cell>
        </row>
        <row r="97">
          <cell r="B97" t="str">
            <v>107EB80A</v>
          </cell>
        </row>
        <row r="97">
          <cell r="D97" t="str">
            <v>3-1/8 ELBOW 45º</v>
          </cell>
          <cell r="E97">
            <v>650</v>
          </cell>
        </row>
        <row r="97">
          <cell r="L97">
            <v>106.523682603143</v>
          </cell>
        </row>
        <row r="98">
          <cell r="B98" t="str">
            <v>107EB92A</v>
          </cell>
        </row>
        <row r="98">
          <cell r="D98" t="str">
            <v>3-5/8 ELBOW 45º</v>
          </cell>
          <cell r="E98">
            <v>1000</v>
          </cell>
        </row>
        <row r="98">
          <cell r="L98">
            <v>165.11744127936</v>
          </cell>
        </row>
        <row r="99">
          <cell r="B99" t="str">
            <v>107EB105A</v>
          </cell>
        </row>
        <row r="99">
          <cell r="D99" t="str">
            <v>4-1/8 ELBOW 45º</v>
          </cell>
          <cell r="E99">
            <v>1150</v>
          </cell>
        </row>
        <row r="99">
          <cell r="L99">
            <v>197.108945527236</v>
          </cell>
        </row>
        <row r="100">
          <cell r="A100" t="str">
            <v>FI065</v>
          </cell>
          <cell r="B100" t="str">
            <v>120PT16A</v>
          </cell>
        </row>
        <row r="100">
          <cell r="D100" t="str">
            <v>5/8  P-TRAP</v>
          </cell>
          <cell r="E100">
            <v>88</v>
          </cell>
        </row>
        <row r="100">
          <cell r="L100">
            <v>16.171502127724</v>
          </cell>
        </row>
        <row r="101">
          <cell r="A101" t="str">
            <v>FI066</v>
          </cell>
          <cell r="B101" t="str">
            <v>120PT19A</v>
          </cell>
        </row>
        <row r="101">
          <cell r="D101" t="str">
            <v>3/4  P-TRAP</v>
          </cell>
          <cell r="E101">
            <v>130</v>
          </cell>
        </row>
        <row r="101">
          <cell r="L101">
            <v>25.9934881044326</v>
          </cell>
        </row>
        <row r="102">
          <cell r="A102" t="str">
            <v>FI067</v>
          </cell>
          <cell r="B102" t="str">
            <v>120PT22A</v>
          </cell>
        </row>
        <row r="102">
          <cell r="D102" t="str">
            <v>7/8  P-TRAP</v>
          </cell>
          <cell r="E102">
            <v>170</v>
          </cell>
        </row>
        <row r="102">
          <cell r="L102">
            <v>34.0492178153347</v>
          </cell>
        </row>
        <row r="103">
          <cell r="A103" t="str">
            <v>FI068</v>
          </cell>
          <cell r="B103" t="str">
            <v>120PT28A</v>
          </cell>
        </row>
        <row r="103">
          <cell r="D103" t="str">
            <v>1-1/8 P-TRAP</v>
          </cell>
          <cell r="E103">
            <v>285</v>
          </cell>
        </row>
        <row r="103">
          <cell r="L103">
            <v>54.6763890781882</v>
          </cell>
        </row>
        <row r="104">
          <cell r="A104" t="str">
            <v>FI069</v>
          </cell>
          <cell r="B104" t="str">
            <v>120PT35A</v>
          </cell>
        </row>
        <row r="104">
          <cell r="D104" t="str">
            <v>1-3/8 P-TRAP</v>
          </cell>
          <cell r="E104">
            <v>520</v>
          </cell>
        </row>
        <row r="104">
          <cell r="L104">
            <v>88.4295629962796</v>
          </cell>
        </row>
        <row r="105">
          <cell r="A105" t="str">
            <v>FI070</v>
          </cell>
          <cell r="B105" t="str">
            <v>120PT42A</v>
          </cell>
        </row>
        <row r="105">
          <cell r="D105" t="str">
            <v>1-5/8 P-TRAP</v>
          </cell>
          <cell r="E105">
            <v>850</v>
          </cell>
        </row>
        <row r="105">
          <cell r="L105">
            <v>144.592426009218</v>
          </cell>
        </row>
        <row r="106">
          <cell r="A106" t="str">
            <v>FI071</v>
          </cell>
          <cell r="B106" t="str">
            <v>120PT54A</v>
          </cell>
        </row>
        <row r="106">
          <cell r="D106" t="str">
            <v>2-1/8 P-TRAP</v>
          </cell>
          <cell r="E106">
            <v>1550</v>
          </cell>
        </row>
        <row r="106">
          <cell r="L106">
            <v>261.779943361652</v>
          </cell>
        </row>
        <row r="107">
          <cell r="A107" t="str">
            <v>FI072</v>
          </cell>
          <cell r="B107" t="str">
            <v>109RB10A</v>
          </cell>
        </row>
        <row r="107">
          <cell r="D107" t="str">
            <v>3/8 U BEND</v>
          </cell>
          <cell r="E107">
            <v>15</v>
          </cell>
        </row>
        <row r="107">
          <cell r="L107">
            <v>3.21979010494753</v>
          </cell>
        </row>
        <row r="108">
          <cell r="A108" t="str">
            <v>FI073</v>
          </cell>
          <cell r="B108" t="str">
            <v>109RB13A</v>
          </cell>
        </row>
        <row r="108">
          <cell r="D108" t="str">
            <v>1/2 U BEND</v>
          </cell>
          <cell r="E108">
            <v>18</v>
          </cell>
        </row>
        <row r="108">
          <cell r="L108">
            <v>3.72615025820423</v>
          </cell>
        </row>
        <row r="109">
          <cell r="A109" t="str">
            <v>FI074</v>
          </cell>
          <cell r="B109" t="str">
            <v>109RB16A</v>
          </cell>
        </row>
        <row r="109">
          <cell r="D109" t="str">
            <v>5/8 U BEND</v>
          </cell>
          <cell r="E109">
            <v>38</v>
          </cell>
        </row>
        <row r="109">
          <cell r="L109">
            <v>7.6064101282692</v>
          </cell>
        </row>
        <row r="110">
          <cell r="A110" t="str">
            <v>FI075</v>
          </cell>
          <cell r="B110" t="str">
            <v>109RB19A</v>
          </cell>
        </row>
        <row r="110">
          <cell r="D110" t="str">
            <v>3/4 U BEND</v>
          </cell>
          <cell r="E110">
            <v>63</v>
          </cell>
        </row>
        <row r="110">
          <cell r="L110">
            <v>11.1053988157436</v>
          </cell>
        </row>
        <row r="111">
          <cell r="A111" t="str">
            <v>FI076</v>
          </cell>
          <cell r="B111" t="str">
            <v>109RB22A</v>
          </cell>
        </row>
        <row r="111">
          <cell r="D111" t="str">
            <v>7/8 U BEND</v>
          </cell>
          <cell r="E111">
            <v>80</v>
          </cell>
        </row>
        <row r="111">
          <cell r="L111">
            <v>13.859857949813</v>
          </cell>
        </row>
        <row r="112">
          <cell r="A112" t="str">
            <v>FI077</v>
          </cell>
          <cell r="B112" t="str">
            <v>109RB28A</v>
          </cell>
        </row>
        <row r="112">
          <cell r="D112" t="str">
            <v>1-1/8 U BEND</v>
          </cell>
          <cell r="E112">
            <v>150</v>
          </cell>
        </row>
        <row r="112">
          <cell r="L112">
            <v>28.3951963412233</v>
          </cell>
        </row>
        <row r="113">
          <cell r="A113" t="str">
            <v>FI078</v>
          </cell>
          <cell r="B113" t="str">
            <v>109RB35A</v>
          </cell>
        </row>
        <row r="113">
          <cell r="D113" t="str">
            <v>1-3/8 U BEND</v>
          </cell>
          <cell r="E113">
            <v>245</v>
          </cell>
        </row>
        <row r="113">
          <cell r="L113">
            <v>44.3690578952948</v>
          </cell>
        </row>
        <row r="114">
          <cell r="A114" t="str">
            <v>FI079</v>
          </cell>
          <cell r="B114" t="str">
            <v>109RB42A</v>
          </cell>
        </row>
        <row r="114">
          <cell r="D114" t="str">
            <v>1-5/8 U BEND</v>
          </cell>
          <cell r="E114">
            <v>385</v>
          </cell>
        </row>
        <row r="114">
          <cell r="L114">
            <v>63.9944749847299</v>
          </cell>
        </row>
        <row r="115">
          <cell r="A115" t="str">
            <v>FI080</v>
          </cell>
          <cell r="B115" t="str">
            <v>109RB54A</v>
          </cell>
        </row>
        <row r="115">
          <cell r="D115" t="str">
            <v>2-1/8 U BEND</v>
          </cell>
          <cell r="E115">
            <v>620</v>
          </cell>
        </row>
        <row r="115">
          <cell r="L115">
            <v>104.023988005997</v>
          </cell>
        </row>
        <row r="116">
          <cell r="A116" t="str">
            <v>FI081</v>
          </cell>
          <cell r="B116" t="str">
            <v>112ST06A</v>
          </cell>
        </row>
        <row r="116">
          <cell r="D116" t="str">
            <v>1/4  Tee</v>
          </cell>
          <cell r="E116">
            <v>6.1</v>
          </cell>
        </row>
        <row r="116">
          <cell r="L116">
            <v>1.81114569381976</v>
          </cell>
        </row>
        <row r="117">
          <cell r="B117" t="str">
            <v>112ST08A</v>
          </cell>
        </row>
        <row r="117">
          <cell r="D117" t="str">
            <v>5/16  Tee</v>
          </cell>
          <cell r="E117">
            <v>8.5</v>
          </cell>
        </row>
        <row r="117">
          <cell r="L117">
            <v>2.35966583374979</v>
          </cell>
        </row>
        <row r="118">
          <cell r="A118" t="str">
            <v>FI083</v>
          </cell>
          <cell r="B118" t="str">
            <v>112ST10A</v>
          </cell>
        </row>
        <row r="118">
          <cell r="D118" t="str">
            <v>3/8  Tee</v>
          </cell>
          <cell r="E118">
            <v>9</v>
          </cell>
        </row>
        <row r="118">
          <cell r="L118">
            <v>2.49822688655672</v>
          </cell>
        </row>
        <row r="119">
          <cell r="A119" t="str">
            <v>FI084</v>
          </cell>
          <cell r="B119" t="str">
            <v>112ST13A</v>
          </cell>
        </row>
        <row r="119">
          <cell r="D119" t="str">
            <v>1/2  Tee</v>
          </cell>
          <cell r="E119">
            <v>15.8</v>
          </cell>
        </row>
        <row r="119">
          <cell r="L119">
            <v>3.38254086290188</v>
          </cell>
        </row>
        <row r="120">
          <cell r="A120" t="str">
            <v>FI085</v>
          </cell>
          <cell r="B120" t="str">
            <v>112ST16A</v>
          </cell>
        </row>
        <row r="120">
          <cell r="D120" t="str">
            <v>5/8  Tee</v>
          </cell>
          <cell r="E120">
            <v>26.5</v>
          </cell>
        </row>
        <row r="120">
          <cell r="L120">
            <v>4.82830917874396</v>
          </cell>
        </row>
        <row r="121">
          <cell r="A121" t="str">
            <v>FI086</v>
          </cell>
          <cell r="B121" t="str">
            <v>112ST19A</v>
          </cell>
        </row>
        <row r="121">
          <cell r="D121" t="str">
            <v>3/4  Tee</v>
          </cell>
          <cell r="E121">
            <v>48</v>
          </cell>
        </row>
        <row r="121">
          <cell r="L121">
            <v>7.86559447548953</v>
          </cell>
        </row>
        <row r="122">
          <cell r="A122" t="str">
            <v>FI087</v>
          </cell>
          <cell r="B122" t="str">
            <v>112ST22A</v>
          </cell>
        </row>
        <row r="122">
          <cell r="D122" t="str">
            <v>7/8  Tee</v>
          </cell>
          <cell r="E122">
            <v>65</v>
          </cell>
        </row>
        <row r="122">
          <cell r="L122">
            <v>10.6200536095589</v>
          </cell>
        </row>
        <row r="123">
          <cell r="A123" t="str">
            <v>FI088</v>
          </cell>
          <cell r="B123" t="str">
            <v>112ST28A</v>
          </cell>
        </row>
        <row r="123">
          <cell r="D123" t="str">
            <v>1-1/8  Tee</v>
          </cell>
          <cell r="E123">
            <v>121</v>
          </cell>
        </row>
        <row r="123">
          <cell r="L123">
            <v>17.9175356766061</v>
          </cell>
        </row>
        <row r="124">
          <cell r="A124" t="str">
            <v>FI089</v>
          </cell>
          <cell r="B124" t="str">
            <v>112ST35A</v>
          </cell>
        </row>
        <row r="124">
          <cell r="D124" t="str">
            <v>1-3/8  Tee</v>
          </cell>
          <cell r="E124">
            <v>170</v>
          </cell>
        </row>
        <row r="124">
          <cell r="L124">
            <v>25.7078682880782</v>
          </cell>
        </row>
        <row r="125">
          <cell r="A125" t="str">
            <v>FI090</v>
          </cell>
          <cell r="B125" t="str">
            <v>112ST42A</v>
          </cell>
        </row>
        <row r="125">
          <cell r="D125" t="str">
            <v>1-5/8  Tee</v>
          </cell>
          <cell r="E125">
            <v>270</v>
          </cell>
        </row>
        <row r="125">
          <cell r="L125">
            <v>40.6143039591315</v>
          </cell>
        </row>
        <row r="126">
          <cell r="A126" t="str">
            <v>FI091</v>
          </cell>
          <cell r="B126" t="str">
            <v>112ST54A</v>
          </cell>
        </row>
        <row r="126">
          <cell r="D126" t="str">
            <v>2-1/8  Tee</v>
          </cell>
          <cell r="E126">
            <v>475</v>
          </cell>
        </row>
        <row r="126">
          <cell r="L126">
            <v>71.8948858903882</v>
          </cell>
        </row>
        <row r="127">
          <cell r="B127" t="str">
            <v>112ST67A</v>
          </cell>
        </row>
        <row r="127">
          <cell r="D127" t="str">
            <v>2-5/8  Tee</v>
          </cell>
          <cell r="E127">
            <v>780</v>
          </cell>
        </row>
        <row r="127">
          <cell r="L127">
            <v>122.324504414459</v>
          </cell>
        </row>
        <row r="128">
          <cell r="B128" t="str">
            <v>112ST80A</v>
          </cell>
        </row>
        <row r="128">
          <cell r="D128" t="str">
            <v>3-1/8  Tee</v>
          </cell>
          <cell r="E128">
            <v>1200</v>
          </cell>
        </row>
        <row r="128">
          <cell r="L128">
            <v>189.426397912155</v>
          </cell>
        </row>
        <row r="129">
          <cell r="B129" t="str">
            <v>112ST92A</v>
          </cell>
        </row>
        <row r="129">
          <cell r="D129" t="str">
            <v>3-5/8  Tee</v>
          </cell>
          <cell r="E129">
            <v>2050</v>
          </cell>
        </row>
        <row r="129">
          <cell r="L129">
            <v>323.698983841413</v>
          </cell>
        </row>
        <row r="130">
          <cell r="B130" t="str">
            <v>112ST105A</v>
          </cell>
        </row>
        <row r="130">
          <cell r="D130" t="str">
            <v>4-1/8  Tee</v>
          </cell>
          <cell r="E130">
            <v>2500</v>
          </cell>
        </row>
        <row r="130">
          <cell r="L130">
            <v>397.313843078461</v>
          </cell>
        </row>
        <row r="131">
          <cell r="B131" t="str">
            <v>114ST06-08</v>
          </cell>
        </row>
        <row r="131">
          <cell r="D131" t="str">
            <v>1/4X1/4X3/8   Tee</v>
          </cell>
          <cell r="E131">
            <v>12.5</v>
          </cell>
        </row>
        <row r="131">
          <cell r="L131">
            <v>4.00284706131783</v>
          </cell>
        </row>
        <row r="132">
          <cell r="B132" t="str">
            <v>114ST10-12</v>
          </cell>
        </row>
        <row r="132">
          <cell r="D132" t="str">
            <v>3/8X3/8X1/2   Tee</v>
          </cell>
          <cell r="E132">
            <v>20</v>
          </cell>
        </row>
        <row r="132">
          <cell r="L132">
            <v>4.91912377144761</v>
          </cell>
        </row>
        <row r="133">
          <cell r="A133" t="str">
            <v>FI092</v>
          </cell>
          <cell r="B133" t="str">
            <v>113ST10-06</v>
          </cell>
        </row>
        <row r="133">
          <cell r="D133" t="str">
            <v>3/8X3/8X1/4   Tee</v>
          </cell>
          <cell r="E133">
            <v>10</v>
          </cell>
        </row>
        <row r="133">
          <cell r="L133">
            <v>3.51500007571972</v>
          </cell>
        </row>
        <row r="134">
          <cell r="A134" t="str">
            <v>FI093</v>
          </cell>
          <cell r="B134" t="str">
            <v>113ST12-10</v>
          </cell>
        </row>
        <row r="134">
          <cell r="D134" t="str">
            <v>1/2X1/2X3/8   Tee</v>
          </cell>
          <cell r="E134">
            <v>19</v>
          </cell>
        </row>
        <row r="134">
          <cell r="L134">
            <v>4.20799297321036</v>
          </cell>
        </row>
        <row r="135">
          <cell r="A135" t="str">
            <v>FI094</v>
          </cell>
          <cell r="B135" t="str">
            <v>113ST12-06</v>
          </cell>
        </row>
        <row r="135">
          <cell r="D135" t="str">
            <v>1/2X1/2X1/4   Tee</v>
          </cell>
          <cell r="E135">
            <v>19</v>
          </cell>
        </row>
        <row r="135">
          <cell r="L135">
            <v>4.48944315720927</v>
          </cell>
        </row>
        <row r="136">
          <cell r="A136" t="str">
            <v>FI095</v>
          </cell>
          <cell r="B136" t="str">
            <v>113ST16-12</v>
          </cell>
        </row>
        <row r="136">
          <cell r="D136" t="str">
            <v>5/8X5/8X1/2   Tee</v>
          </cell>
          <cell r="E136">
            <v>22</v>
          </cell>
        </row>
        <row r="136">
          <cell r="L136">
            <v>4.43878212408947</v>
          </cell>
        </row>
        <row r="137">
          <cell r="A137" t="str">
            <v>FI096</v>
          </cell>
          <cell r="B137" t="str">
            <v>113ST16-10</v>
          </cell>
        </row>
        <row r="137">
          <cell r="D137" t="str">
            <v>5/8X5/8X3/8   Tee</v>
          </cell>
          <cell r="E137">
            <v>22</v>
          </cell>
        </row>
        <row r="137">
          <cell r="L137">
            <v>4.53259885208911</v>
          </cell>
        </row>
        <row r="138">
          <cell r="A138" t="str">
            <v>FI097</v>
          </cell>
          <cell r="B138" t="str">
            <v>113ST19-16</v>
          </cell>
        </row>
        <row r="138">
          <cell r="D138" t="str">
            <v>3/4X3/4X5/8   Tee</v>
          </cell>
          <cell r="E138">
            <v>40</v>
          </cell>
        </row>
        <row r="138">
          <cell r="L138">
            <v>7.58664607090394</v>
          </cell>
        </row>
        <row r="139">
          <cell r="A139" t="str">
            <v>FI098</v>
          </cell>
          <cell r="B139" t="str">
            <v>113ST19-12</v>
          </cell>
        </row>
        <row r="139">
          <cell r="D139" t="str">
            <v>3/4X3/4X1/2   Tee</v>
          </cell>
          <cell r="E139">
            <v>40</v>
          </cell>
        </row>
        <row r="139">
          <cell r="L139">
            <v>7.58664607090394</v>
          </cell>
        </row>
        <row r="140">
          <cell r="A140" t="str">
            <v>FI099</v>
          </cell>
          <cell r="B140" t="str">
            <v>113ST22-19</v>
          </cell>
        </row>
        <row r="140">
          <cell r="D140" t="str">
            <v>7/8X7/8X3/4   Tee</v>
          </cell>
          <cell r="E140">
            <v>60</v>
          </cell>
        </row>
        <row r="140">
          <cell r="L140">
            <v>10.8639771023579</v>
          </cell>
        </row>
        <row r="141">
          <cell r="A141" t="str">
            <v>FI100</v>
          </cell>
          <cell r="B141" t="str">
            <v>113ST22-16</v>
          </cell>
        </row>
        <row r="141">
          <cell r="D141" t="str">
            <v>7/8X7/8X5/8   Tee</v>
          </cell>
          <cell r="E141">
            <v>60</v>
          </cell>
        </row>
        <row r="141">
          <cell r="L141">
            <v>10.8639771023579</v>
          </cell>
        </row>
        <row r="142">
          <cell r="A142" t="str">
            <v>FI101</v>
          </cell>
          <cell r="B142" t="str">
            <v>113ST22-12</v>
          </cell>
        </row>
        <row r="142">
          <cell r="D142" t="str">
            <v>7/8X7/8X1/2   Tee</v>
          </cell>
          <cell r="E142">
            <v>52</v>
          </cell>
        </row>
        <row r="142">
          <cell r="L142">
            <v>10.1472173004407</v>
          </cell>
        </row>
        <row r="143">
          <cell r="A143" t="str">
            <v>FI102</v>
          </cell>
          <cell r="B143" t="str">
            <v>113ST28-22</v>
          </cell>
        </row>
        <row r="143">
          <cell r="D143" t="str">
            <v>1-1/8X1-1/8X7/8   Tee</v>
          </cell>
          <cell r="E143">
            <v>120</v>
          </cell>
        </row>
        <row r="143">
          <cell r="L143">
            <v>19.8886251318785</v>
          </cell>
        </row>
        <row r="144">
          <cell r="A144" t="str">
            <v>FI103</v>
          </cell>
          <cell r="B144" t="str">
            <v>113ST28-19</v>
          </cell>
        </row>
        <row r="144">
          <cell r="D144" t="str">
            <v>1-1/8X1-1/8X3/4   Tee</v>
          </cell>
          <cell r="E144">
            <v>115</v>
          </cell>
        </row>
        <row r="144">
          <cell r="L144">
            <v>19.2809012160586</v>
          </cell>
        </row>
        <row r="145">
          <cell r="B145" t="str">
            <v>113ST28-16</v>
          </cell>
        </row>
        <row r="145">
          <cell r="D145" t="str">
            <v>1-1/8X1-1/8X5/8   Tee</v>
          </cell>
          <cell r="E145">
            <v>105</v>
          </cell>
        </row>
        <row r="145">
          <cell r="L145">
            <v>18.661710811261</v>
          </cell>
        </row>
        <row r="146">
          <cell r="A146" t="str">
            <v>FI105</v>
          </cell>
          <cell r="B146" t="str">
            <v>113ST35-28</v>
          </cell>
        </row>
        <row r="146">
          <cell r="D146" t="str">
            <v>1-3/8X1-3/8X1-1/8   Tee</v>
          </cell>
          <cell r="E146">
            <v>155</v>
          </cell>
        </row>
        <row r="146">
          <cell r="L146">
            <v>27.0093147870509</v>
          </cell>
        </row>
        <row r="147">
          <cell r="B147" t="str">
            <v>113ST35-22</v>
          </cell>
        </row>
        <row r="147">
          <cell r="D147" t="str">
            <v>1-3/8X1-3/8X7/8   Tee</v>
          </cell>
          <cell r="E147">
            <v>155</v>
          </cell>
        </row>
        <row r="147">
          <cell r="L147">
            <v>27.0093147870509</v>
          </cell>
        </row>
        <row r="148">
          <cell r="A148" t="str">
            <v>FI107</v>
          </cell>
          <cell r="B148" t="str">
            <v>113ST42-35</v>
          </cell>
        </row>
        <row r="148">
          <cell r="D148" t="str">
            <v>1-5/8X1-5/8X1-3/8   Tee</v>
          </cell>
          <cell r="E148">
            <v>265</v>
          </cell>
        </row>
        <row r="148">
          <cell r="L148">
            <v>45.2524987506247</v>
          </cell>
        </row>
        <row r="149">
          <cell r="B149" t="str">
            <v>113ST42-28</v>
          </cell>
        </row>
        <row r="149">
          <cell r="D149" t="str">
            <v>1-5/8X1-5/8X1-1/8   Tee</v>
          </cell>
          <cell r="E149">
            <v>255</v>
          </cell>
        </row>
        <row r="149">
          <cell r="L149">
            <v>44.0370509189849</v>
          </cell>
        </row>
        <row r="150">
          <cell r="B150" t="str">
            <v>113ST42-22</v>
          </cell>
        </row>
        <row r="150">
          <cell r="D150" t="str">
            <v>1-5/8X1-5/8X7/8   Tee</v>
          </cell>
          <cell r="E150">
            <v>225</v>
          </cell>
        </row>
        <row r="150">
          <cell r="L150">
            <v>42.5263409961686</v>
          </cell>
        </row>
        <row r="151">
          <cell r="A151" t="str">
            <v>FI110</v>
          </cell>
          <cell r="B151" t="str">
            <v>113ST54-42</v>
          </cell>
        </row>
        <row r="151">
          <cell r="D151" t="str">
            <v>2-1/8X2-1/8X1-5/8   Tee</v>
          </cell>
          <cell r="E151">
            <v>460</v>
          </cell>
        </row>
        <row r="151">
          <cell r="L151">
            <v>85.7234715975346</v>
          </cell>
        </row>
        <row r="152">
          <cell r="A152" t="str">
            <v>FI111</v>
          </cell>
          <cell r="B152" t="str">
            <v>113ST54-35</v>
          </cell>
        </row>
        <row r="152">
          <cell r="D152" t="str">
            <v>2-1/8X2-1/8X1-3/8   Tee</v>
          </cell>
          <cell r="E152">
            <v>425</v>
          </cell>
        </row>
        <row r="152">
          <cell r="L152">
            <v>81.4694041867955</v>
          </cell>
        </row>
        <row r="153">
          <cell r="B153" t="str">
            <v>113ST54-28</v>
          </cell>
        </row>
        <row r="153">
          <cell r="D153" t="str">
            <v>2-1/8X2-1/8X1-1/8   Tee</v>
          </cell>
          <cell r="E153">
            <v>410</v>
          </cell>
        </row>
        <row r="153">
          <cell r="L153">
            <v>81.532469876173</v>
          </cell>
        </row>
        <row r="154">
          <cell r="B154" t="str">
            <v>113ST67-54</v>
          </cell>
        </row>
        <row r="154">
          <cell r="D154" t="str">
            <v>2-5/8X2-5/8X2-1/8   Tee</v>
          </cell>
          <cell r="E154">
            <v>720</v>
          </cell>
        </row>
        <row r="154">
          <cell r="L154">
            <v>143.910169915042</v>
          </cell>
        </row>
        <row r="155">
          <cell r="B155" t="str">
            <v>113ST67-42</v>
          </cell>
        </row>
        <row r="155">
          <cell r="D155" t="str">
            <v>2-5/8X2-5/8X1-5/8   Tee</v>
          </cell>
          <cell r="E155">
            <v>750</v>
          </cell>
        </row>
        <row r="155">
          <cell r="L155">
            <v>147.05772113943</v>
          </cell>
        </row>
        <row r="156">
          <cell r="B156" t="str">
            <v>113ST67-35</v>
          </cell>
        </row>
        <row r="156">
          <cell r="D156" t="str">
            <v>2-5/8X2-5/8X1-3/8   Tee</v>
          </cell>
          <cell r="E156">
            <v>750</v>
          </cell>
        </row>
        <row r="156">
          <cell r="L156">
            <v>147.05772113943</v>
          </cell>
        </row>
        <row r="157">
          <cell r="B157" t="str">
            <v>113ST80-67</v>
          </cell>
        </row>
        <row r="157">
          <cell r="D157" t="str">
            <v>3-1/8X3-1/8X2-5/8   Tee</v>
          </cell>
          <cell r="E157">
            <v>1350</v>
          </cell>
        </row>
        <row r="157">
          <cell r="L157">
            <v>235.464351157754</v>
          </cell>
        </row>
        <row r="158">
          <cell r="B158" t="str">
            <v>113ST80-54</v>
          </cell>
        </row>
        <row r="158">
          <cell r="D158" t="str">
            <v>3-1/8X3-1/8X2-1/8   Tee</v>
          </cell>
          <cell r="E158">
            <v>1350</v>
          </cell>
        </row>
        <row r="158">
          <cell r="L158">
            <v>235.464351157754</v>
          </cell>
        </row>
        <row r="159">
          <cell r="A159" t="str">
            <v>FI117.1</v>
          </cell>
          <cell r="B159" t="str">
            <v>1115-04</v>
          </cell>
        </row>
        <row r="159">
          <cell r="D159" t="str">
            <v>1/4   Tube Strape</v>
          </cell>
          <cell r="E159">
            <v>3.5</v>
          </cell>
        </row>
        <row r="159">
          <cell r="L159">
            <v>0.85448275862069</v>
          </cell>
        </row>
        <row r="160">
          <cell r="A160" t="str">
            <v>FI117.2</v>
          </cell>
          <cell r="B160" t="str">
            <v>1115-06</v>
          </cell>
        </row>
        <row r="160">
          <cell r="D160" t="str">
            <v>3/8   Tube Strape</v>
          </cell>
          <cell r="E160">
            <v>4</v>
          </cell>
        </row>
        <row r="160">
          <cell r="L160">
            <v>0.996208562385474</v>
          </cell>
        </row>
        <row r="161">
          <cell r="A161" t="str">
            <v>FI117.3</v>
          </cell>
          <cell r="B161" t="str">
            <v>1115-08</v>
          </cell>
        </row>
        <row r="161">
          <cell r="D161" t="str">
            <v>1/2   Tube Strape</v>
          </cell>
          <cell r="E161">
            <v>4.5</v>
          </cell>
        </row>
        <row r="161">
          <cell r="L161">
            <v>1.09665500583042</v>
          </cell>
        </row>
        <row r="162">
          <cell r="A162" t="str">
            <v>FI117.4</v>
          </cell>
          <cell r="B162" t="str">
            <v>1115-10</v>
          </cell>
        </row>
        <row r="162">
          <cell r="D162" t="str">
            <v>5/8   Tube Strape</v>
          </cell>
          <cell r="E162">
            <v>5.5</v>
          </cell>
        </row>
        <row r="162">
          <cell r="L162">
            <v>1.24250874562719</v>
          </cell>
        </row>
        <row r="163">
          <cell r="A163" t="str">
            <v>FI117.5</v>
          </cell>
          <cell r="B163" t="str">
            <v>1115-12</v>
          </cell>
        </row>
        <row r="163">
          <cell r="D163" t="str">
            <v>3/4   Tube Strape</v>
          </cell>
          <cell r="E163">
            <v>6</v>
          </cell>
        </row>
        <row r="163">
          <cell r="L163">
            <v>1.35671497584541</v>
          </cell>
        </row>
        <row r="164">
          <cell r="A164" t="str">
            <v>FI117.6</v>
          </cell>
          <cell r="B164" t="str">
            <v>1115-14</v>
          </cell>
        </row>
        <row r="164">
          <cell r="D164" t="str">
            <v>7/8   Tube Strape</v>
          </cell>
          <cell r="E164">
            <v>7</v>
          </cell>
        </row>
        <row r="164">
          <cell r="L164">
            <v>1.64016658337498</v>
          </cell>
        </row>
        <row r="165">
          <cell r="A165" t="str">
            <v>FI117.7</v>
          </cell>
          <cell r="B165" t="str">
            <v>1115-18</v>
          </cell>
        </row>
        <row r="165">
          <cell r="D165" t="str">
            <v>1-1/8   Tube Strape</v>
          </cell>
          <cell r="E165">
            <v>9</v>
          </cell>
        </row>
        <row r="165">
          <cell r="L165">
            <v>2.00067299683492</v>
          </cell>
        </row>
        <row r="166">
          <cell r="A166" t="str">
            <v>FI117.8</v>
          </cell>
          <cell r="B166" t="str">
            <v>1115-22</v>
          </cell>
        </row>
        <row r="166">
          <cell r="D166" t="str">
            <v>1-3/8   Tube Strape</v>
          </cell>
          <cell r="E166">
            <v>10</v>
          </cell>
        </row>
        <row r="166">
          <cell r="L166">
            <v>2.39420289855072</v>
          </cell>
        </row>
        <row r="167">
          <cell r="A167" t="str">
            <v>FI117.9</v>
          </cell>
          <cell r="B167" t="str">
            <v>1115-26</v>
          </cell>
        </row>
        <row r="167">
          <cell r="D167" t="str">
            <v>1-5/8   Tube Strape</v>
          </cell>
          <cell r="E167">
            <v>12</v>
          </cell>
        </row>
        <row r="167">
          <cell r="L167">
            <v>2.85102781942362</v>
          </cell>
        </row>
        <row r="168">
          <cell r="A168" t="str">
            <v>FI117.10</v>
          </cell>
          <cell r="B168" t="str">
            <v>1115-34</v>
          </cell>
        </row>
        <row r="168">
          <cell r="D168" t="str">
            <v>2-1/8   Tube Strape</v>
          </cell>
          <cell r="E168">
            <v>14.5</v>
          </cell>
        </row>
        <row r="168">
          <cell r="L168">
            <v>3.42205897051474</v>
          </cell>
        </row>
        <row r="169">
          <cell r="A169" t="str">
            <v>FI117.11</v>
          </cell>
          <cell r="B169" t="str">
            <v>137CP13A</v>
          </cell>
        </row>
        <row r="169">
          <cell r="D169" t="str">
            <v>CAP1/2 (L=12mm)</v>
          </cell>
          <cell r="E169">
            <v>4</v>
          </cell>
        </row>
        <row r="169">
          <cell r="L169">
            <v>1.20308695652174</v>
          </cell>
        </row>
        <row r="170">
          <cell r="A170" t="str">
            <v>FI117.12</v>
          </cell>
          <cell r="B170" t="str">
            <v>137CP16A</v>
          </cell>
        </row>
        <row r="170">
          <cell r="D170" t="str">
            <v>CAP5/8 (L=14mm)</v>
          </cell>
          <cell r="E170">
            <v>7</v>
          </cell>
        </row>
        <row r="170">
          <cell r="L170">
            <v>1.63404347826087</v>
          </cell>
        </row>
        <row r="171">
          <cell r="A171" t="str">
            <v>FI117.13</v>
          </cell>
          <cell r="B171" t="str">
            <v>137CP19A</v>
          </cell>
        </row>
        <row r="171">
          <cell r="D171" t="str">
            <v>CAP3/4 (L=16mm)</v>
          </cell>
          <cell r="E171">
            <v>12</v>
          </cell>
        </row>
        <row r="171">
          <cell r="L171">
            <v>2.72639855072464</v>
          </cell>
        </row>
        <row r="172">
          <cell r="A172" t="str">
            <v>FI121</v>
          </cell>
          <cell r="B172" t="str">
            <v>137CP22A</v>
          </cell>
        </row>
        <row r="172">
          <cell r="D172" t="str">
            <v>CAP7/8 (L=6mm)</v>
          </cell>
        </row>
        <row r="172">
          <cell r="L172">
            <v>3.42670289855072</v>
          </cell>
        </row>
        <row r="173">
          <cell r="A173" t="str">
            <v>FI122</v>
          </cell>
          <cell r="B173" t="str">
            <v>137CP28A</v>
          </cell>
        </row>
        <row r="173">
          <cell r="D173" t="str">
            <v>CAP1 1/8 (L=6mm)</v>
          </cell>
        </row>
        <row r="173">
          <cell r="L173">
            <v>7.2275</v>
          </cell>
        </row>
        <row r="174">
          <cell r="A174" t="str">
            <v>FI123</v>
          </cell>
          <cell r="B174" t="str">
            <v>137CP35A</v>
          </cell>
        </row>
        <row r="174">
          <cell r="D174" t="str">
            <v>CAP1 3/8 (L=6mm)</v>
          </cell>
        </row>
        <row r="174">
          <cell r="L174">
            <v>8.95581521739131</v>
          </cell>
        </row>
        <row r="175">
          <cell r="A175" t="str">
            <v>FI124</v>
          </cell>
          <cell r="B175" t="str">
            <v>137CP42A</v>
          </cell>
        </row>
        <row r="175">
          <cell r="D175" t="str">
            <v>CAP1 5/8 (L=6mm)</v>
          </cell>
        </row>
        <row r="175">
          <cell r="L175">
            <v>12.222904589372</v>
          </cell>
        </row>
        <row r="176">
          <cell r="A176" t="str">
            <v>FI125</v>
          </cell>
          <cell r="B176" t="str">
            <v>137CP54A</v>
          </cell>
        </row>
        <row r="176">
          <cell r="D176" t="str">
            <v>CAP2 1/8 (L=13mm)</v>
          </cell>
        </row>
        <row r="176">
          <cell r="L176">
            <v>23.3434782608696</v>
          </cell>
        </row>
        <row r="177">
          <cell r="A177" t="str">
            <v>FI126</v>
          </cell>
          <cell r="B177" t="str">
            <v>137CP67A</v>
          </cell>
        </row>
        <row r="177">
          <cell r="D177" t="str">
            <v>CAP2 5/8 (L=17mm)</v>
          </cell>
        </row>
        <row r="177">
          <cell r="L177">
            <v>37.0353260869565</v>
          </cell>
        </row>
        <row r="178">
          <cell r="A178" t="str">
            <v>FI127</v>
          </cell>
          <cell r="B178" t="str">
            <v>137CP80A</v>
          </cell>
        </row>
        <row r="178">
          <cell r="D178" t="str">
            <v>CAP3 1/8 (L=20mm)</v>
          </cell>
        </row>
        <row r="178">
          <cell r="L178">
            <v>54.8297403381642</v>
          </cell>
        </row>
        <row r="179">
          <cell r="A179" t="str">
            <v>FI127.1</v>
          </cell>
          <cell r="B179" t="str">
            <v>137CP105A</v>
          </cell>
        </row>
        <row r="179">
          <cell r="D179" t="str">
            <v>CAP4 1/8 (L=55mm)</v>
          </cell>
          <cell r="E179">
            <v>570</v>
          </cell>
        </row>
        <row r="179">
          <cell r="L179">
            <v>122.727838164251</v>
          </cell>
        </row>
        <row r="180">
          <cell r="A180" t="str">
            <v>FI128</v>
          </cell>
          <cell r="B180" t="str">
            <v>132FD35A</v>
          </cell>
        </row>
        <row r="180">
          <cell r="D180" t="str">
            <v>1" STRAINER C/W SELIGAGEL 35GRAM</v>
          </cell>
          <cell r="E180" t="str">
            <v>25mm*140mm        (1/4x1/8)</v>
          </cell>
        </row>
        <row r="180">
          <cell r="L180">
            <v>8.60416666666667</v>
          </cell>
        </row>
        <row r="181">
          <cell r="A181" t="str">
            <v>FI129</v>
          </cell>
        </row>
        <row r="181">
          <cell r="D181" t="str">
            <v>3/4" STRAINER C/W SELIGAGEL 12GRAM</v>
          </cell>
          <cell r="E181" t="str">
            <v>19mm*100mm (1/4x1/8)</v>
          </cell>
        </row>
        <row r="181">
          <cell r="L181">
            <v>4.25302500265019</v>
          </cell>
        </row>
        <row r="182">
          <cell r="A182" t="str">
            <v>FI130</v>
          </cell>
          <cell r="B182" t="str">
            <v>131FT25F</v>
          </cell>
        </row>
        <row r="182">
          <cell r="D182" t="str">
            <v>30mm STRAINER C/W SELIGAGEL 50GRAM</v>
          </cell>
          <cell r="E182" t="str">
            <v>30x165mm          (1/4x1/8)</v>
          </cell>
        </row>
        <row r="182">
          <cell r="L182">
            <v>10.5491698595147</v>
          </cell>
        </row>
        <row r="183">
          <cell r="A183" t="str">
            <v>FI130.1</v>
          </cell>
        </row>
        <row r="183">
          <cell r="D183" t="str">
            <v>30mm x 165mm STRAINER C/W SELIGAGEL 50GRAM (3/8"x3/8")</v>
          </cell>
          <cell r="E183" t="str">
            <v>30x165mm          (3/8x3/8)</v>
          </cell>
        </row>
        <row r="183">
          <cell r="L183">
            <v>10.5491698595147</v>
          </cell>
        </row>
        <row r="184">
          <cell r="A184" t="str">
            <v>FI130.2</v>
          </cell>
        </row>
        <row r="184">
          <cell r="D184" t="str">
            <v>1-1/8" COPPER STRAINER C/W SELIGAGEL 50G (1/8"x3/8")</v>
          </cell>
          <cell r="E184" t="str">
            <v>30x165mm          (1/8x3/8)</v>
          </cell>
        </row>
        <row r="184">
          <cell r="L184">
            <v>10.5491698595147</v>
          </cell>
        </row>
        <row r="185">
          <cell r="A185" t="str">
            <v>FI131</v>
          </cell>
          <cell r="B185" t="str">
            <v>YK 5/8*1/2*1/2</v>
          </cell>
        </row>
        <row r="185">
          <cell r="D185" t="str">
            <v>YK 5/8*1/2*1/2</v>
          </cell>
        </row>
        <row r="185">
          <cell r="L185">
            <v>9.08145927036482</v>
          </cell>
        </row>
        <row r="186">
          <cell r="A186" t="str">
            <v>FI132</v>
          </cell>
          <cell r="B186" t="str">
            <v>YK 5/8*5/8*5/8</v>
          </cell>
        </row>
        <row r="186">
          <cell r="D186" t="str">
            <v>YK 5/8*5/8*5/8</v>
          </cell>
        </row>
        <row r="186">
          <cell r="L186">
            <v>11.007829418624</v>
          </cell>
        </row>
        <row r="187">
          <cell r="A187" t="str">
            <v>FI133</v>
          </cell>
          <cell r="B187" t="str">
            <v>YK 3/4*5/8*5/8</v>
          </cell>
        </row>
        <row r="187">
          <cell r="D187" t="str">
            <v>YK 3/4*5/8*5/8</v>
          </cell>
        </row>
        <row r="187">
          <cell r="L187">
            <v>11.695818757288</v>
          </cell>
        </row>
        <row r="188">
          <cell r="A188" t="str">
            <v>FI134</v>
          </cell>
          <cell r="B188" t="str">
            <v>YK 7/8*1/2*1/2</v>
          </cell>
        </row>
        <row r="188">
          <cell r="D188" t="str">
            <v>YK 7/8*1/2*1/2</v>
          </cell>
        </row>
        <row r="188">
          <cell r="L188">
            <v>11.695818757288</v>
          </cell>
        </row>
        <row r="189">
          <cell r="A189" t="str">
            <v>FI135</v>
          </cell>
          <cell r="B189" t="str">
            <v>YK 7/8*5/8*5/8</v>
          </cell>
        </row>
        <row r="189">
          <cell r="D189" t="str">
            <v>YK 7/8*5/8*5/8</v>
          </cell>
        </row>
        <row r="189">
          <cell r="L189">
            <v>12.383808095952</v>
          </cell>
        </row>
        <row r="190">
          <cell r="A190" t="str">
            <v>FI136</v>
          </cell>
          <cell r="B190" t="str">
            <v>YK 7/8*3/4*3/4</v>
          </cell>
        </row>
        <row r="190">
          <cell r="D190" t="str">
            <v>YK 7/8*3/4*3/4</v>
          </cell>
        </row>
        <row r="190">
          <cell r="L190">
            <v>15.823754789272</v>
          </cell>
        </row>
        <row r="191">
          <cell r="A191" t="str">
            <v>FI136.1</v>
          </cell>
          <cell r="B191" t="str">
            <v>YK 1 1/8*3/4*3/4</v>
          </cell>
        </row>
        <row r="191">
          <cell r="D191" t="str">
            <v>YK 1 1/8*3/4*3/4</v>
          </cell>
        </row>
        <row r="191">
          <cell r="L191">
            <v>18.575712143928</v>
          </cell>
        </row>
        <row r="192">
          <cell r="A192" t="str">
            <v>FI137</v>
          </cell>
          <cell r="B192" t="str">
            <v>YK 1 1/8*7/8*7/8</v>
          </cell>
        </row>
        <row r="192">
          <cell r="D192" t="str">
            <v>YK 1 1/8*7/8*7/8</v>
          </cell>
        </row>
        <row r="192">
          <cell r="L192">
            <v>19.951690821256</v>
          </cell>
        </row>
        <row r="193">
          <cell r="A193" t="str">
            <v>FI155</v>
          </cell>
          <cell r="B193" t="str">
            <v>301AN1013AB</v>
          </cell>
        </row>
        <row r="193">
          <cell r="D193" t="str">
            <v>3/8 x 1/2   C x M Adaptor</v>
          </cell>
          <cell r="E193">
            <v>36</v>
          </cell>
        </row>
        <row r="193">
          <cell r="L193">
            <v>9.39126086956522</v>
          </cell>
        </row>
        <row r="194">
          <cell r="A194" t="str">
            <v>FI156</v>
          </cell>
          <cell r="B194" t="str">
            <v>301AN1313AB</v>
          </cell>
        </row>
        <row r="194">
          <cell r="D194" t="str">
            <v>1/2 x 1/2   C x M Adaptor</v>
          </cell>
          <cell r="E194">
            <v>36</v>
          </cell>
        </row>
        <row r="194">
          <cell r="L194">
            <v>8.89745652173913</v>
          </cell>
        </row>
        <row r="195">
          <cell r="A195" t="str">
            <v>FI157</v>
          </cell>
          <cell r="B195" t="str">
            <v>301AN1619AB</v>
          </cell>
        </row>
        <row r="195">
          <cell r="D195" t="str">
            <v>5/8 x 3/4   C x M Adaptor</v>
          </cell>
          <cell r="E195">
            <v>59</v>
          </cell>
        </row>
        <row r="195">
          <cell r="L195">
            <v>14.6854420289855</v>
          </cell>
        </row>
        <row r="196">
          <cell r="A196" t="str">
            <v>FI158</v>
          </cell>
          <cell r="B196" t="str">
            <v>301AN16AB</v>
          </cell>
        </row>
        <row r="196">
          <cell r="D196" t="str">
            <v>5/8 x 1/2   C x M Adaptor</v>
          </cell>
          <cell r="E196">
            <v>32</v>
          </cell>
        </row>
        <row r="196">
          <cell r="L196">
            <v>9.25658695652174</v>
          </cell>
        </row>
        <row r="197">
          <cell r="A197" t="str">
            <v>FI159</v>
          </cell>
          <cell r="B197" t="str">
            <v>301AN1919AB</v>
          </cell>
        </row>
        <row r="197">
          <cell r="D197" t="str">
            <v>3/4 x 3/4   C x M Adaptor</v>
          </cell>
          <cell r="E197">
            <v>64</v>
          </cell>
        </row>
        <row r="197">
          <cell r="L197">
            <v>15.4485942028985</v>
          </cell>
        </row>
        <row r="198">
          <cell r="A198" t="str">
            <v>FI160</v>
          </cell>
          <cell r="B198" t="str">
            <v>301AN1913AB</v>
          </cell>
        </row>
        <row r="198">
          <cell r="D198" t="str">
            <v>3/4 x 1/2   C x M Adaptor</v>
          </cell>
          <cell r="E198">
            <v>38</v>
          </cell>
        </row>
        <row r="198">
          <cell r="L198">
            <v>11.2347971014493</v>
          </cell>
        </row>
        <row r="199">
          <cell r="A199" t="str">
            <v>FI161</v>
          </cell>
          <cell r="B199" t="str">
            <v>301AN22AB</v>
          </cell>
        </row>
        <row r="199">
          <cell r="D199" t="str">
            <v>7/8 x 3/4   C x M Adaptor</v>
          </cell>
          <cell r="E199">
            <v>58</v>
          </cell>
        </row>
        <row r="199">
          <cell r="L199">
            <v>17.2203043478261</v>
          </cell>
        </row>
        <row r="200">
          <cell r="A200" t="str">
            <v>FI162</v>
          </cell>
          <cell r="B200" t="str">
            <v>301AN2213AB</v>
          </cell>
        </row>
        <row r="200">
          <cell r="D200" t="str">
            <v>7/8 x 1/2   C x M Adaptor</v>
          </cell>
          <cell r="E200">
            <v>59</v>
          </cell>
        </row>
        <row r="200">
          <cell r="L200">
            <v>15.0146449275362</v>
          </cell>
        </row>
        <row r="201">
          <cell r="A201" t="str">
            <v>FI163</v>
          </cell>
          <cell r="B201" t="str">
            <v>301AN2819AB</v>
          </cell>
        </row>
        <row r="201">
          <cell r="D201" t="str">
            <v>1-1/8 x 3/4   C x M Adaptor</v>
          </cell>
          <cell r="E201">
            <v>86</v>
          </cell>
        </row>
        <row r="201">
          <cell r="L201">
            <v>25.6119855072464</v>
          </cell>
        </row>
        <row r="202">
          <cell r="A202" t="str">
            <v>FI164</v>
          </cell>
          <cell r="B202" t="str">
            <v>301AN2813AB</v>
          </cell>
        </row>
        <row r="202">
          <cell r="D202" t="str">
            <v>1-1/8 x 1/2   C x M Adaptor</v>
          </cell>
          <cell r="E202">
            <v>73</v>
          </cell>
        </row>
        <row r="202">
          <cell r="L202">
            <v>25.1959927536232</v>
          </cell>
        </row>
        <row r="203">
          <cell r="A203" t="str">
            <v>FI165</v>
          </cell>
          <cell r="B203" t="str">
            <v>301AN28AB</v>
          </cell>
        </row>
        <row r="203">
          <cell r="D203" t="str">
            <v>1-1/8 x 1   C x M Adaptor</v>
          </cell>
          <cell r="E203">
            <v>104</v>
          </cell>
        </row>
        <row r="203">
          <cell r="L203">
            <v>26.7163115942029</v>
          </cell>
        </row>
        <row r="204">
          <cell r="A204" t="str">
            <v>FI166</v>
          </cell>
          <cell r="B204" t="str">
            <v>301AN35AB</v>
          </cell>
        </row>
        <row r="204">
          <cell r="D204" t="str">
            <v>1-3/8 x 1-1/4   C x M Adaptor</v>
          </cell>
          <cell r="E204">
            <v>150</v>
          </cell>
        </row>
        <row r="204">
          <cell r="L204">
            <v>43.7869782608696</v>
          </cell>
        </row>
        <row r="205">
          <cell r="A205" t="str">
            <v>FI167</v>
          </cell>
          <cell r="B205" t="str">
            <v>301AN3525AB</v>
          </cell>
        </row>
        <row r="205">
          <cell r="D205" t="str">
            <v>1-3/8 x 1   C x M Adaptor</v>
          </cell>
          <cell r="E205">
            <v>127</v>
          </cell>
        </row>
        <row r="205">
          <cell r="L205">
            <v>36.0058188405797</v>
          </cell>
        </row>
        <row r="206">
          <cell r="A206" t="str">
            <v>FI168</v>
          </cell>
          <cell r="B206" t="str">
            <v>301AN42AB</v>
          </cell>
        </row>
        <row r="206">
          <cell r="D206" t="str">
            <v>1-5/8 x 1-1/2   C x M Adaptor</v>
          </cell>
          <cell r="E206">
            <v>209</v>
          </cell>
        </row>
        <row r="206">
          <cell r="L206">
            <v>55.5275507246377</v>
          </cell>
        </row>
        <row r="207">
          <cell r="A207" t="str">
            <v>FI169</v>
          </cell>
          <cell r="B207" t="str">
            <v>301AN54AB</v>
          </cell>
        </row>
        <row r="207">
          <cell r="D207" t="str">
            <v>2-1/8 x 2   C x M Adaptor</v>
          </cell>
          <cell r="E207">
            <v>322</v>
          </cell>
        </row>
        <row r="207">
          <cell r="L207">
            <v>91.9942536231884</v>
          </cell>
        </row>
        <row r="208">
          <cell r="A208" t="str">
            <v>FI169.1</v>
          </cell>
          <cell r="B208" t="str">
            <v>CS5</v>
          </cell>
        </row>
        <row r="208">
          <cell r="D208" t="str">
            <v>5/8" SOCKET</v>
          </cell>
        </row>
        <row r="208">
          <cell r="L208">
            <v>4.13</v>
          </cell>
        </row>
        <row r="209">
          <cell r="A209" t="str">
            <v>FI169.2</v>
          </cell>
          <cell r="B209" t="str">
            <v>CS6</v>
          </cell>
        </row>
        <row r="209">
          <cell r="D209" t="str">
            <v>3/4" SOCKET</v>
          </cell>
        </row>
        <row r="209">
          <cell r="L209">
            <v>5.15537931034483</v>
          </cell>
        </row>
        <row r="210">
          <cell r="A210" t="str">
            <v>FI170</v>
          </cell>
          <cell r="B210" t="str">
            <v>CS7</v>
          </cell>
        </row>
        <row r="210">
          <cell r="D210" t="str">
            <v>7/8" SOCKET</v>
          </cell>
        </row>
        <row r="210">
          <cell r="L210">
            <v>6.22822988505747</v>
          </cell>
        </row>
        <row r="211">
          <cell r="A211" t="str">
            <v>FI171</v>
          </cell>
          <cell r="B211" t="str">
            <v>CS8</v>
          </cell>
        </row>
        <row r="211">
          <cell r="D211" t="str">
            <v>1-1/8" SOCKET</v>
          </cell>
        </row>
        <row r="211">
          <cell r="L211">
            <v>8.82174329501916</v>
          </cell>
        </row>
        <row r="212">
          <cell r="A212" t="str">
            <v>FI172</v>
          </cell>
          <cell r="B212" t="str">
            <v>CS9</v>
          </cell>
        </row>
        <row r="212">
          <cell r="D212" t="str">
            <v>1-3/8" SOCKET</v>
          </cell>
        </row>
        <row r="212">
          <cell r="L212">
            <v>9.79961178160919</v>
          </cell>
        </row>
        <row r="213">
          <cell r="A213" t="str">
            <v>FI173</v>
          </cell>
          <cell r="B213" t="str">
            <v>CS10</v>
          </cell>
        </row>
        <row r="213">
          <cell r="D213" t="str">
            <v>1-5/8" SOCKET</v>
          </cell>
        </row>
        <row r="213">
          <cell r="L213">
            <v>20.5313218390805</v>
          </cell>
        </row>
        <row r="214">
          <cell r="A214" t="str">
            <v>FI174</v>
          </cell>
          <cell r="B214" t="str">
            <v>CS11</v>
          </cell>
        </row>
        <row r="214">
          <cell r="D214" t="str">
            <v>2-1/8" SOCKET</v>
          </cell>
        </row>
        <row r="214">
          <cell r="L214">
            <v>34.9388505747126</v>
          </cell>
        </row>
        <row r="215">
          <cell r="A215" t="str">
            <v>FI175</v>
          </cell>
          <cell r="B215" t="str">
            <v>CS12</v>
          </cell>
        </row>
        <row r="215">
          <cell r="D215" t="str">
            <v>2-5/8" SOCKET</v>
          </cell>
        </row>
        <row r="215">
          <cell r="L215">
            <v>57.5826436781609</v>
          </cell>
        </row>
        <row r="216">
          <cell r="A216" t="str">
            <v>FI176</v>
          </cell>
          <cell r="B216" t="str">
            <v>CS13</v>
          </cell>
        </row>
        <row r="216">
          <cell r="D216" t="str">
            <v>3-1/8" SOCKET</v>
          </cell>
        </row>
        <row r="216">
          <cell r="L216">
            <v>92.3395210727969</v>
          </cell>
        </row>
        <row r="217">
          <cell r="A217" t="str">
            <v>FI177</v>
          </cell>
          <cell r="B217" t="str">
            <v>CS14</v>
          </cell>
        </row>
        <row r="217">
          <cell r="D217" t="str">
            <v>4-1/8" SOCKET</v>
          </cell>
        </row>
        <row r="217">
          <cell r="L217">
            <v>126.380570812239</v>
          </cell>
        </row>
        <row r="218">
          <cell r="A218" t="str">
            <v>FI177.1</v>
          </cell>
          <cell r="B218" t="str">
            <v>CE3</v>
          </cell>
        </row>
        <row r="218">
          <cell r="D218" t="str">
            <v>3/8" ELBOW</v>
          </cell>
        </row>
        <row r="218">
          <cell r="L218" t="str">
            <v>~</v>
          </cell>
        </row>
        <row r="219">
          <cell r="A219" t="str">
            <v>FI177.2</v>
          </cell>
          <cell r="B219" t="str">
            <v>CE4</v>
          </cell>
        </row>
        <row r="219">
          <cell r="D219" t="str">
            <v>1/2" ELBOW</v>
          </cell>
        </row>
        <row r="219">
          <cell r="L219" t="str">
            <v>~</v>
          </cell>
        </row>
        <row r="220">
          <cell r="A220" t="str">
            <v>FI177.3</v>
          </cell>
          <cell r="B220" t="str">
            <v>CE5</v>
          </cell>
        </row>
        <row r="220">
          <cell r="D220" t="str">
            <v>5/8" ELBOW</v>
          </cell>
        </row>
        <row r="220">
          <cell r="L220" t="str">
            <v>~</v>
          </cell>
        </row>
        <row r="221">
          <cell r="A221" t="str">
            <v>FI177.4</v>
          </cell>
          <cell r="B221" t="str">
            <v>CE6</v>
          </cell>
        </row>
        <row r="221">
          <cell r="D221" t="str">
            <v>3/4" ELBOW</v>
          </cell>
          <cell r="E221">
            <v>300</v>
          </cell>
        </row>
        <row r="221">
          <cell r="L221">
            <v>7.44507662835249</v>
          </cell>
        </row>
        <row r="222">
          <cell r="A222" t="str">
            <v>FI178</v>
          </cell>
          <cell r="B222" t="str">
            <v>CE7</v>
          </cell>
        </row>
        <row r="222">
          <cell r="D222" t="str">
            <v>7/8" ELBOW</v>
          </cell>
          <cell r="E222">
            <v>600</v>
          </cell>
        </row>
        <row r="222">
          <cell r="L222">
            <v>13.3315134099617</v>
          </cell>
        </row>
        <row r="223">
          <cell r="A223" t="str">
            <v>FI179</v>
          </cell>
          <cell r="B223" t="str">
            <v>CE8</v>
          </cell>
        </row>
        <row r="223">
          <cell r="D223" t="str">
            <v>1-1/8" ELBOW</v>
          </cell>
        </row>
        <row r="223">
          <cell r="L223">
            <v>17.7463409961686</v>
          </cell>
        </row>
        <row r="224">
          <cell r="A224" t="str">
            <v>FI180</v>
          </cell>
          <cell r="B224" t="str">
            <v>CE9</v>
          </cell>
        </row>
        <row r="224">
          <cell r="D224" t="str">
            <v>1-3/8" ELBOW</v>
          </cell>
          <cell r="E224">
            <v>300</v>
          </cell>
        </row>
        <row r="224">
          <cell r="L224">
            <v>27.280153256705</v>
          </cell>
        </row>
        <row r="225">
          <cell r="A225" t="str">
            <v>FI181</v>
          </cell>
          <cell r="B225" t="str">
            <v>CE10</v>
          </cell>
        </row>
        <row r="225">
          <cell r="D225" t="str">
            <v>1-5/8" ELBOW</v>
          </cell>
          <cell r="E225">
            <v>400</v>
          </cell>
        </row>
        <row r="225">
          <cell r="L225">
            <v>47.9934482758621</v>
          </cell>
        </row>
        <row r="226">
          <cell r="A226" t="str">
            <v>FI182</v>
          </cell>
          <cell r="B226" t="str">
            <v>CE11</v>
          </cell>
        </row>
        <row r="226">
          <cell r="D226" t="str">
            <v>2-1/8" ELBOW</v>
          </cell>
          <cell r="E226">
            <v>400</v>
          </cell>
        </row>
        <row r="226">
          <cell r="L226">
            <v>92.4502873563219</v>
          </cell>
        </row>
        <row r="227">
          <cell r="A227" t="str">
            <v>FI183</v>
          </cell>
          <cell r="B227" t="str">
            <v>CE12</v>
          </cell>
        </row>
        <row r="227">
          <cell r="D227" t="str">
            <v>2-5/8" ELBOW</v>
          </cell>
        </row>
        <row r="227">
          <cell r="L227">
            <v>146.924590734936</v>
          </cell>
        </row>
        <row r="228">
          <cell r="A228" t="str">
            <v>FI184</v>
          </cell>
          <cell r="B228" t="str">
            <v>CE13</v>
          </cell>
        </row>
        <row r="228">
          <cell r="D228" t="str">
            <v>3-1/8" ELBOW</v>
          </cell>
        </row>
        <row r="228">
          <cell r="L228">
            <v>233.79083942877</v>
          </cell>
        </row>
        <row r="229">
          <cell r="A229" t="str">
            <v>FI185</v>
          </cell>
          <cell r="B229" t="str">
            <v>CE14</v>
          </cell>
        </row>
        <row r="229">
          <cell r="D229" t="str">
            <v>4-1/8" ELBOW</v>
          </cell>
        </row>
        <row r="229">
          <cell r="L229">
            <v>506.487757433924</v>
          </cell>
        </row>
        <row r="230">
          <cell r="B230" t="str">
            <v>CE14</v>
          </cell>
        </row>
        <row r="230">
          <cell r="D230" t="str">
            <v>7/8" ELBOW * 45º</v>
          </cell>
        </row>
        <row r="230">
          <cell r="L230">
            <v>11.9124660975984</v>
          </cell>
        </row>
        <row r="231">
          <cell r="B231" t="str">
            <v>CE15</v>
          </cell>
        </row>
        <row r="231">
          <cell r="D231" t="str">
            <v>1-1/8" ELBOW * 45º</v>
          </cell>
        </row>
        <row r="231">
          <cell r="L231">
            <v>15.8634835314652</v>
          </cell>
        </row>
        <row r="232">
          <cell r="B232" t="str">
            <v>CE16</v>
          </cell>
        </row>
        <row r="232">
          <cell r="D232" t="str">
            <v>1-3/8" ELBOW * 45º</v>
          </cell>
        </row>
        <row r="232">
          <cell r="L232">
            <v>24.3893632571778</v>
          </cell>
        </row>
        <row r="233">
          <cell r="B233" t="str">
            <v>CE17</v>
          </cell>
        </row>
        <row r="233">
          <cell r="D233" t="str">
            <v>1-5/8" ELBOW * 45º</v>
          </cell>
        </row>
        <row r="233">
          <cell r="L233">
            <v>42.9264676085528</v>
          </cell>
        </row>
        <row r="234">
          <cell r="B234" t="str">
            <v>CE18</v>
          </cell>
        </row>
        <row r="234">
          <cell r="D234" t="str">
            <v>2-1/8" ELBOW * 45º</v>
          </cell>
        </row>
        <row r="234">
          <cell r="L234">
            <v>82.6742971312128</v>
          </cell>
        </row>
        <row r="235">
          <cell r="B235" t="str">
            <v>CE19</v>
          </cell>
        </row>
        <row r="235">
          <cell r="D235" t="str">
            <v>2-5/8" ELBOW * 45º</v>
          </cell>
        </row>
        <row r="235">
          <cell r="L235">
            <v>149.20289519997</v>
          </cell>
        </row>
        <row r="236">
          <cell r="B236" t="str">
            <v>CE20</v>
          </cell>
        </row>
        <row r="236">
          <cell r="D236" t="str">
            <v>3-1/8" ELBOW * 45º</v>
          </cell>
        </row>
        <row r="236">
          <cell r="L236">
            <v>237.417528807996</v>
          </cell>
        </row>
        <row r="237">
          <cell r="D237" t="str">
            <v>4-1/8" ELBOW * 45º</v>
          </cell>
        </row>
        <row r="237">
          <cell r="L237">
            <v>531.81288797807</v>
          </cell>
        </row>
        <row r="238">
          <cell r="A238" t="str">
            <v>FI185.1</v>
          </cell>
          <cell r="B238" t="str">
            <v>102CP10-06</v>
          </cell>
        </row>
        <row r="238">
          <cell r="D238" t="str">
            <v>3/8x1/4  REDUCER</v>
          </cell>
        </row>
        <row r="238">
          <cell r="L238">
            <v>3.29604702194357</v>
          </cell>
        </row>
        <row r="239">
          <cell r="A239" t="str">
            <v>FI186</v>
          </cell>
          <cell r="B239" t="str">
            <v>102CP13-10</v>
          </cell>
        </row>
        <row r="239">
          <cell r="D239" t="str">
            <v>1/2x3/8  REDUCER</v>
          </cell>
        </row>
        <row r="239">
          <cell r="L239">
            <v>3.74073563218391</v>
          </cell>
        </row>
        <row r="240">
          <cell r="A240" t="str">
            <v>FI187</v>
          </cell>
          <cell r="B240" t="str">
            <v>102CP13-06</v>
          </cell>
        </row>
        <row r="240">
          <cell r="D240" t="str">
            <v>1/2x1/4  REDUCER</v>
          </cell>
        </row>
        <row r="240">
          <cell r="L240">
            <v>3.74073563218391</v>
          </cell>
        </row>
        <row r="241">
          <cell r="A241" t="str">
            <v>FI188</v>
          </cell>
          <cell r="B241" t="str">
            <v>102CP16-13</v>
          </cell>
        </row>
        <row r="241">
          <cell r="D241" t="str">
            <v>5/8x1/2  REDUCER</v>
          </cell>
        </row>
        <row r="241">
          <cell r="L241">
            <v>4.74712643678161</v>
          </cell>
        </row>
        <row r="242">
          <cell r="A242" t="str">
            <v>FI189</v>
          </cell>
          <cell r="B242" t="str">
            <v>102CP16-10</v>
          </cell>
        </row>
        <row r="242">
          <cell r="D242" t="str">
            <v>5/8x3/8  REDUCER</v>
          </cell>
        </row>
        <row r="242">
          <cell r="L242">
            <v>4.74712643678161</v>
          </cell>
        </row>
        <row r="243">
          <cell r="A243" t="str">
            <v>FI190</v>
          </cell>
          <cell r="B243" t="str">
            <v>102CP19-16</v>
          </cell>
        </row>
        <row r="243">
          <cell r="D243" t="str">
            <v>3/4x5/8  REDUCER</v>
          </cell>
        </row>
        <row r="243">
          <cell r="L243">
            <v>5.79149425287356</v>
          </cell>
        </row>
        <row r="244">
          <cell r="A244" t="str">
            <v>FI191</v>
          </cell>
          <cell r="B244" t="str">
            <v>102CP19-13</v>
          </cell>
        </row>
        <row r="244">
          <cell r="D244" t="str">
            <v>3/4x1/2  REDUCER</v>
          </cell>
        </row>
        <row r="244">
          <cell r="L244">
            <v>5.79149425287356</v>
          </cell>
        </row>
        <row r="245">
          <cell r="A245" t="str">
            <v>FI193</v>
          </cell>
          <cell r="B245" t="str">
            <v>102CP22-19</v>
          </cell>
        </row>
        <row r="245">
          <cell r="D245" t="str">
            <v>7/8x3/4  REDUCER</v>
          </cell>
        </row>
        <row r="245">
          <cell r="L245">
            <v>7.72832183908046</v>
          </cell>
        </row>
        <row r="246">
          <cell r="A246" t="str">
            <v>FI194</v>
          </cell>
          <cell r="B246" t="str">
            <v>102CP22-16</v>
          </cell>
        </row>
        <row r="246">
          <cell r="D246" t="str">
            <v>7/8x5/8  REDUCER</v>
          </cell>
        </row>
        <row r="246">
          <cell r="L246">
            <v>7.72832183908046</v>
          </cell>
        </row>
        <row r="247">
          <cell r="A247" t="str">
            <v>FI195</v>
          </cell>
          <cell r="B247" t="str">
            <v>102CP22-13</v>
          </cell>
        </row>
        <row r="247">
          <cell r="D247" t="str">
            <v>7/8x1/2  REDUCER</v>
          </cell>
        </row>
        <row r="247">
          <cell r="L247">
            <v>7.72832183908046</v>
          </cell>
        </row>
        <row r="248">
          <cell r="A248" t="str">
            <v>FI197</v>
          </cell>
          <cell r="B248" t="str">
            <v>102CP28-22</v>
          </cell>
        </row>
        <row r="248">
          <cell r="D248" t="str">
            <v>1-1/8x7/8 REDUCER</v>
          </cell>
        </row>
        <row r="248">
          <cell r="L248">
            <v>10.1667624521073</v>
          </cell>
        </row>
        <row r="249">
          <cell r="A249" t="str">
            <v>FI198</v>
          </cell>
          <cell r="B249" t="str">
            <v>102CP28-19</v>
          </cell>
        </row>
        <row r="249">
          <cell r="D249" t="str">
            <v>1-1/8x3/4  REDUCER</v>
          </cell>
        </row>
        <row r="249">
          <cell r="L249">
            <v>10.1667624521073</v>
          </cell>
        </row>
        <row r="250">
          <cell r="A250" t="str">
            <v>FI199</v>
          </cell>
          <cell r="B250" t="str">
            <v>102CP28-16</v>
          </cell>
        </row>
        <row r="250">
          <cell r="D250" t="str">
            <v>1-1/8x5/8 REDUCER</v>
          </cell>
        </row>
        <row r="250">
          <cell r="L250">
            <v>10.1667624521073</v>
          </cell>
        </row>
        <row r="251">
          <cell r="A251" t="str">
            <v>FI200</v>
          </cell>
          <cell r="B251" t="str">
            <v>102CP28-13</v>
          </cell>
        </row>
        <row r="251">
          <cell r="D251" t="str">
            <v>1-1/8x1/2  REDUCER</v>
          </cell>
        </row>
        <row r="251">
          <cell r="L251">
            <v>10.1667624521073</v>
          </cell>
        </row>
        <row r="252">
          <cell r="A252" t="str">
            <v>FI201</v>
          </cell>
          <cell r="B252" t="str">
            <v>102CP35-28</v>
          </cell>
        </row>
        <row r="252">
          <cell r="D252" t="str">
            <v>1-3/8x1-1/8  REDUCER</v>
          </cell>
        </row>
        <row r="252">
          <cell r="L252">
            <v>18.0865517241379</v>
          </cell>
        </row>
        <row r="253">
          <cell r="A253" t="str">
            <v>FI202</v>
          </cell>
          <cell r="B253" t="str">
            <v>102CP35-22</v>
          </cell>
        </row>
        <row r="253">
          <cell r="D253" t="str">
            <v>1-3/8x7/8  REDUCER</v>
          </cell>
        </row>
        <row r="253">
          <cell r="L253">
            <v>18.0865517241379</v>
          </cell>
        </row>
        <row r="254">
          <cell r="A254" t="str">
            <v>FI202.1</v>
          </cell>
        </row>
        <row r="254">
          <cell r="D254" t="str">
            <v>1-3/8x3/4  REDUCER</v>
          </cell>
        </row>
        <row r="254">
          <cell r="L254">
            <v>18.0865517241379</v>
          </cell>
        </row>
        <row r="255">
          <cell r="A255" t="str">
            <v>FI203</v>
          </cell>
          <cell r="B255" t="str">
            <v>102CP35-16</v>
          </cell>
        </row>
        <row r="255">
          <cell r="D255" t="str">
            <v>1-3/8x5/8  REDUCER</v>
          </cell>
        </row>
        <row r="255">
          <cell r="L255">
            <v>18.0865517241379</v>
          </cell>
        </row>
        <row r="256">
          <cell r="A256" t="str">
            <v>FI204</v>
          </cell>
          <cell r="B256" t="str">
            <v>102CP42-35</v>
          </cell>
        </row>
        <row r="256">
          <cell r="D256" t="str">
            <v>1-5/8x1-3/8  REDUCER</v>
          </cell>
        </row>
        <row r="256">
          <cell r="L256">
            <v>24.7612459202498</v>
          </cell>
        </row>
        <row r="257">
          <cell r="A257" t="str">
            <v>FI205</v>
          </cell>
          <cell r="B257" t="str">
            <v>102CP42-28</v>
          </cell>
        </row>
        <row r="257">
          <cell r="D257" t="str">
            <v>1-5/8x1-1/8  REDUCER</v>
          </cell>
        </row>
        <row r="257">
          <cell r="L257">
            <v>24.7641762452107</v>
          </cell>
        </row>
        <row r="258">
          <cell r="A258" t="str">
            <v>FI206</v>
          </cell>
          <cell r="B258" t="str">
            <v>102CP42-22</v>
          </cell>
        </row>
        <row r="258">
          <cell r="D258" t="str">
            <v>1-5/8x7/8  REDUCER</v>
          </cell>
        </row>
        <row r="258">
          <cell r="L258">
            <v>24.7671065701717</v>
          </cell>
        </row>
        <row r="259">
          <cell r="A259" t="str">
            <v>FI208</v>
          </cell>
          <cell r="B259" t="str">
            <v>102CP54-42</v>
          </cell>
        </row>
        <row r="259">
          <cell r="D259" t="str">
            <v>2-1/8x1-5/8  REDUCER</v>
          </cell>
        </row>
        <row r="259">
          <cell r="L259">
            <v>54.1172413793103</v>
          </cell>
        </row>
        <row r="260">
          <cell r="A260" t="str">
            <v>FI209</v>
          </cell>
          <cell r="B260" t="str">
            <v>102CP54-35</v>
          </cell>
        </row>
        <row r="260">
          <cell r="D260" t="str">
            <v>2-1/8x1-3/8  REDUCER</v>
          </cell>
        </row>
        <row r="260">
          <cell r="L260">
            <v>54.1172413793103</v>
          </cell>
        </row>
        <row r="261">
          <cell r="A261" t="str">
            <v>FI210</v>
          </cell>
          <cell r="B261" t="str">
            <v>102CP54-28</v>
          </cell>
        </row>
        <row r="261">
          <cell r="D261" t="str">
            <v>2-1/8x1-1/8  REDUCER</v>
          </cell>
        </row>
        <row r="261">
          <cell r="L261">
            <v>54.1172413793103</v>
          </cell>
        </row>
        <row r="262">
          <cell r="A262" t="str">
            <v>FI211</v>
          </cell>
          <cell r="B262" t="str">
            <v>102CP54-22</v>
          </cell>
        </row>
        <row r="262">
          <cell r="D262" t="str">
            <v>2-1/8x7/8  REDUCER</v>
          </cell>
        </row>
        <row r="262">
          <cell r="L262">
            <v>54.1172413793103</v>
          </cell>
        </row>
        <row r="263">
          <cell r="A263" t="str">
            <v>FI213</v>
          </cell>
          <cell r="B263" t="str">
            <v>102CP67-54</v>
          </cell>
        </row>
        <row r="263">
          <cell r="D263" t="str">
            <v>2-5/8x2-1/8  REDUCER</v>
          </cell>
        </row>
        <row r="263">
          <cell r="L263">
            <v>73.7149616858238</v>
          </cell>
        </row>
        <row r="264">
          <cell r="A264" t="str">
            <v>FI214</v>
          </cell>
          <cell r="B264" t="str">
            <v>102CP67-42</v>
          </cell>
        </row>
        <row r="264">
          <cell r="D264" t="str">
            <v>2-5/8x1-5/8  REDUCER</v>
          </cell>
        </row>
        <row r="264">
          <cell r="L264">
            <v>73.7149616858238</v>
          </cell>
        </row>
        <row r="265">
          <cell r="A265" t="str">
            <v>FI217</v>
          </cell>
          <cell r="B265" t="str">
            <v>102CP80-67</v>
          </cell>
        </row>
        <row r="265">
          <cell r="D265" t="str">
            <v>3-1/8x2-5/8  REDUCER</v>
          </cell>
        </row>
        <row r="265">
          <cell r="L265">
            <v>73.7149616858238</v>
          </cell>
        </row>
        <row r="266">
          <cell r="A266" t="str">
            <v>FI218</v>
          </cell>
          <cell r="B266" t="str">
            <v>102CP80-54</v>
          </cell>
        </row>
        <row r="266">
          <cell r="D266" t="str">
            <v>3-1/8x2-1/8  REDUCER</v>
          </cell>
        </row>
        <row r="266">
          <cell r="L266">
            <v>73.7149616858238</v>
          </cell>
        </row>
        <row r="267">
          <cell r="A267" t="str">
            <v>FI222</v>
          </cell>
          <cell r="B267" t="str">
            <v>102CP105-80</v>
          </cell>
        </row>
        <row r="267">
          <cell r="D267" t="str">
            <v>4-1/8x3-1/8  REDUCER</v>
          </cell>
        </row>
        <row r="267">
          <cell r="L267">
            <v>228.653256704981</v>
          </cell>
        </row>
        <row r="268">
          <cell r="A268" t="str">
            <v>FI223</v>
          </cell>
          <cell r="B268" t="str">
            <v>102CP105-67</v>
          </cell>
        </row>
        <row r="268">
          <cell r="D268" t="str">
            <v>4-1/8x2-5/8  REDUCER</v>
          </cell>
        </row>
        <row r="268">
          <cell r="L268">
            <v>228.653256704981</v>
          </cell>
        </row>
        <row r="269">
          <cell r="A269" t="str">
            <v>FI224.1</v>
          </cell>
          <cell r="B269" t="str">
            <v>CTE1</v>
          </cell>
        </row>
        <row r="269">
          <cell r="D269" t="str">
            <v>1/4" TEE</v>
          </cell>
        </row>
        <row r="269">
          <cell r="L269">
            <v>7.48669617176638</v>
          </cell>
        </row>
        <row r="270">
          <cell r="A270" t="str">
            <v>FI224.2</v>
          </cell>
          <cell r="B270" t="str">
            <v>CTE2</v>
          </cell>
        </row>
        <row r="270">
          <cell r="D270" t="str">
            <v>3/8" TEE</v>
          </cell>
        </row>
        <row r="270">
          <cell r="L270">
            <v>8.03899343033931</v>
          </cell>
        </row>
        <row r="271">
          <cell r="A271" t="str">
            <v>FI224.3</v>
          </cell>
          <cell r="B271" t="str">
            <v>CTE3</v>
          </cell>
        </row>
        <row r="271">
          <cell r="D271" t="str">
            <v>1/2" TEE</v>
          </cell>
        </row>
        <row r="271">
          <cell r="L271">
            <v>8.39185001220535</v>
          </cell>
        </row>
        <row r="272">
          <cell r="A272" t="str">
            <v>FI224.4</v>
          </cell>
          <cell r="B272" t="str">
            <v>CTE4</v>
          </cell>
        </row>
        <row r="272">
          <cell r="D272" t="str">
            <v>5/8" TEE</v>
          </cell>
        </row>
        <row r="272">
          <cell r="L272">
            <v>9.63451884399444</v>
          </cell>
        </row>
        <row r="273">
          <cell r="A273" t="str">
            <v>FI225</v>
          </cell>
          <cell r="B273" t="str">
            <v>CTE5</v>
          </cell>
        </row>
        <row r="273">
          <cell r="D273" t="str">
            <v>3/4" TEE</v>
          </cell>
        </row>
        <row r="273">
          <cell r="L273">
            <v>14.0831417624521</v>
          </cell>
        </row>
        <row r="274">
          <cell r="A274" t="str">
            <v>FI226</v>
          </cell>
          <cell r="B274" t="str">
            <v>CTE6</v>
          </cell>
        </row>
        <row r="274">
          <cell r="D274" t="str">
            <v>7/8" TEE</v>
          </cell>
        </row>
        <row r="274">
          <cell r="L274">
            <v>17.9836973180077</v>
          </cell>
        </row>
        <row r="275">
          <cell r="A275" t="str">
            <v>FI227</v>
          </cell>
          <cell r="B275" t="str">
            <v>CTE7</v>
          </cell>
        </row>
        <row r="275">
          <cell r="D275" t="str">
            <v>1-1/8" TEE</v>
          </cell>
        </row>
        <row r="275">
          <cell r="L275">
            <v>33.2298850574713</v>
          </cell>
        </row>
        <row r="276">
          <cell r="A276" t="str">
            <v>FI228</v>
          </cell>
          <cell r="B276" t="str">
            <v>CTE8</v>
          </cell>
        </row>
        <row r="276">
          <cell r="D276" t="str">
            <v>1-3/8" TEE</v>
          </cell>
        </row>
        <row r="276">
          <cell r="L276">
            <v>48.0250957854406</v>
          </cell>
        </row>
        <row r="277">
          <cell r="A277" t="str">
            <v>FI229</v>
          </cell>
          <cell r="B277" t="str">
            <v>CTE9</v>
          </cell>
        </row>
        <row r="277">
          <cell r="D277" t="str">
            <v>1-5/8" TEE</v>
          </cell>
        </row>
        <row r="277">
          <cell r="L277">
            <v>70.1308812260536</v>
          </cell>
        </row>
        <row r="278">
          <cell r="A278" t="str">
            <v>FI230</v>
          </cell>
          <cell r="B278" t="str">
            <v>CTE10</v>
          </cell>
        </row>
        <row r="278">
          <cell r="D278" t="str">
            <v>2-1/8" TEE</v>
          </cell>
        </row>
        <row r="278">
          <cell r="L278">
            <v>116.033333333333</v>
          </cell>
        </row>
        <row r="279">
          <cell r="A279" t="str">
            <v>FI231</v>
          </cell>
          <cell r="B279" t="str">
            <v>CTE11</v>
          </cell>
        </row>
        <row r="279">
          <cell r="D279" t="str">
            <v>2-5/8" TEE</v>
          </cell>
        </row>
        <row r="279">
          <cell r="L279">
            <v>189.772030651341</v>
          </cell>
        </row>
        <row r="280">
          <cell r="A280" t="str">
            <v>FI232</v>
          </cell>
          <cell r="B280" t="str">
            <v>CTE12</v>
          </cell>
        </row>
        <row r="280">
          <cell r="D280" t="str">
            <v>3-1/8" TEE</v>
          </cell>
        </row>
        <row r="280">
          <cell r="L280" t="str">
            <v>~</v>
          </cell>
        </row>
        <row r="281">
          <cell r="A281" t="str">
            <v>FI232.1</v>
          </cell>
        </row>
        <row r="281">
          <cell r="D281" t="str">
            <v>4-1/8" TEE</v>
          </cell>
        </row>
        <row r="281">
          <cell r="L281" t="str">
            <v>~</v>
          </cell>
        </row>
        <row r="282">
          <cell r="A282" t="str">
            <v>FI233</v>
          </cell>
        </row>
        <row r="282">
          <cell r="D282" t="str">
            <v>7/8X7/8X5/8   Tee</v>
          </cell>
        </row>
        <row r="282">
          <cell r="L282">
            <v>26.9209334726576</v>
          </cell>
        </row>
        <row r="283">
          <cell r="A283" t="str">
            <v>FI234</v>
          </cell>
        </row>
        <row r="283">
          <cell r="D283" t="str">
            <v>1-1/8X1-1/8X7/8   Tee</v>
          </cell>
        </row>
        <row r="283">
          <cell r="L283">
            <v>47.4815395332637</v>
          </cell>
        </row>
        <row r="284">
          <cell r="A284" t="str">
            <v>FI235</v>
          </cell>
        </row>
        <row r="284">
          <cell r="D284" t="str">
            <v>1-1/8X1-1/8X3/4   Tee</v>
          </cell>
        </row>
        <row r="284">
          <cell r="L284">
            <v>33.579240682689</v>
          </cell>
        </row>
        <row r="285">
          <cell r="A285" t="str">
            <v>FI236</v>
          </cell>
        </row>
        <row r="285">
          <cell r="D285" t="str">
            <v>1-1/8X1-1/8X5/8   Tee</v>
          </cell>
        </row>
        <row r="285">
          <cell r="L285">
            <v>33.579240682689</v>
          </cell>
        </row>
        <row r="286">
          <cell r="A286" t="str">
            <v>FI237</v>
          </cell>
        </row>
        <row r="286">
          <cell r="D286" t="str">
            <v>1-3/8X1-3/8X1-1/8   Tee</v>
          </cell>
        </row>
        <row r="286">
          <cell r="L286">
            <v>68.5661790316963</v>
          </cell>
        </row>
        <row r="287">
          <cell r="A287" t="str">
            <v>FI238</v>
          </cell>
        </row>
        <row r="287">
          <cell r="D287" t="str">
            <v>1-3/8X1-3/8X7/8   Tee</v>
          </cell>
        </row>
        <row r="287">
          <cell r="L287">
            <v>48.498780912574</v>
          </cell>
        </row>
        <row r="288">
          <cell r="A288" t="str">
            <v>FI239</v>
          </cell>
        </row>
        <row r="288">
          <cell r="D288" t="str">
            <v>1-5/8X1-5/8X1-3/8   Tee</v>
          </cell>
        </row>
        <row r="288">
          <cell r="L288">
            <v>100.182863113898</v>
          </cell>
        </row>
        <row r="289">
          <cell r="A289" t="str">
            <v>FI240</v>
          </cell>
        </row>
        <row r="289">
          <cell r="D289" t="str">
            <v>1-5/8X1-5/8X1-1/8   Tee</v>
          </cell>
        </row>
        <row r="289">
          <cell r="L289">
            <v>100.182863113898</v>
          </cell>
        </row>
        <row r="290">
          <cell r="A290" t="str">
            <v>FI241</v>
          </cell>
        </row>
        <row r="290">
          <cell r="D290" t="str">
            <v>1-5/8X1-5/8X7/8   Tee</v>
          </cell>
        </row>
        <row r="290">
          <cell r="L290">
            <v>100.182863113898</v>
          </cell>
        </row>
        <row r="291">
          <cell r="A291" t="str">
            <v>FI242</v>
          </cell>
        </row>
        <row r="291">
          <cell r="D291" t="str">
            <v>2-1/8X2-1/8X1-5/8   Tee</v>
          </cell>
        </row>
        <row r="291">
          <cell r="L291">
            <v>116.037443399512</v>
          </cell>
        </row>
        <row r="292">
          <cell r="A292" t="str">
            <v>FI243</v>
          </cell>
        </row>
        <row r="292">
          <cell r="D292" t="str">
            <v>2-1/8X2-1/8X1-3/8   Tee</v>
          </cell>
        </row>
        <row r="292">
          <cell r="L292">
            <v>115.276053639847</v>
          </cell>
        </row>
        <row r="293">
          <cell r="A293" t="str">
            <v>FI244</v>
          </cell>
        </row>
        <row r="293">
          <cell r="D293" t="str">
            <v>2-1/8X2-1/8X1-1/8   Tee</v>
          </cell>
        </row>
        <row r="293">
          <cell r="L293">
            <v>115.276053639847</v>
          </cell>
        </row>
        <row r="294">
          <cell r="A294" t="str">
            <v>FI245</v>
          </cell>
        </row>
        <row r="294">
          <cell r="D294" t="str">
            <v>2-5/8X2-5/8X2-1/8   Tee</v>
          </cell>
        </row>
        <row r="294">
          <cell r="L294">
            <v>189.772030651341</v>
          </cell>
        </row>
        <row r="295">
          <cell r="A295" t="str">
            <v>FI246</v>
          </cell>
        </row>
        <row r="295">
          <cell r="D295" t="str">
            <v>2-5/8X2-5/8X1-5/8   Tee</v>
          </cell>
        </row>
        <row r="295">
          <cell r="L295">
            <v>189.772030651341</v>
          </cell>
        </row>
        <row r="296">
          <cell r="A296" t="str">
            <v>FI247</v>
          </cell>
        </row>
        <row r="296">
          <cell r="D296" t="str">
            <v>2-5/8X2-5/8X1-3/8   Tee</v>
          </cell>
        </row>
        <row r="296">
          <cell r="L296" t="str">
            <v>~</v>
          </cell>
        </row>
        <row r="297">
          <cell r="A297" t="str">
            <v>FI248</v>
          </cell>
        </row>
        <row r="297">
          <cell r="D297" t="str">
            <v>3-1/8X3-1/8X2-5/8   Tee</v>
          </cell>
        </row>
        <row r="297">
          <cell r="L297" t="str">
            <v>~</v>
          </cell>
        </row>
        <row r="298">
          <cell r="A298" t="str">
            <v>FI249</v>
          </cell>
        </row>
        <row r="298">
          <cell r="D298" t="str">
            <v>3-1/8X3-1/8X2-1/8   Tee</v>
          </cell>
        </row>
        <row r="298">
          <cell r="L298">
            <v>361.233716475096</v>
          </cell>
        </row>
        <row r="299">
          <cell r="A299" t="str">
            <v>FI250</v>
          </cell>
        </row>
        <row r="299">
          <cell r="D299" t="str">
            <v>4-1/8X4-1/8X3-1/8   Tee</v>
          </cell>
        </row>
        <row r="299">
          <cell r="L299" t="str">
            <v>~</v>
          </cell>
        </row>
        <row r="300">
          <cell r="A300" t="str">
            <v>FI251</v>
          </cell>
        </row>
        <row r="300">
          <cell r="D300" t="str">
            <v>4-1/8X4-1/8X2-5/8   Tee</v>
          </cell>
        </row>
        <row r="300">
          <cell r="L300" t="str">
            <v>~</v>
          </cell>
        </row>
        <row r="301">
          <cell r="A301" t="str">
            <v>FI252</v>
          </cell>
        </row>
        <row r="301">
          <cell r="D301" t="str">
            <v>4-1/8X4-1/8X2-1/8   Tee</v>
          </cell>
        </row>
        <row r="301">
          <cell r="L301" t="str">
            <v>~</v>
          </cell>
        </row>
      </sheetData>
      <sheetData sheetId="21">
        <row r="1">
          <cell r="A1" t="str">
            <v>WEFOAM SDN BHD 1496595-K</v>
          </cell>
        </row>
        <row r="2">
          <cell r="A2" t="str">
            <v>HONG LEONG BANK :36600066163</v>
          </cell>
        </row>
        <row r="3">
          <cell r="A3" t="str">
            <v>H/P:016-6666331   EMAIL: weller.leong@gmail.com</v>
          </cell>
        </row>
        <row r="6">
          <cell r="A6" t="str">
            <v>PANEL&amp; door-15%,Term cash -20%, EXTRA -3% Above 5000sqft</v>
          </cell>
        </row>
        <row r="7">
          <cell r="A7" t="str">
            <v>Below 800sq ft will charge transport within Klang valley RM300</v>
          </cell>
        </row>
        <row r="9">
          <cell r="A9" t="str">
            <v>ITEM CODE</v>
          </cell>
          <cell r="B9" t="str">
            <v>PU PANEL SIZE</v>
          </cell>
        </row>
        <row r="9">
          <cell r="G9" t="str">
            <v>RM</v>
          </cell>
        </row>
        <row r="10">
          <cell r="A10" t="str">
            <v>PP001</v>
          </cell>
          <cell r="B10" t="str">
            <v>2" PU PANEL</v>
          </cell>
        </row>
        <row r="10">
          <cell r="G10">
            <v>11.5847259792936</v>
          </cell>
        </row>
        <row r="11">
          <cell r="A11" t="str">
            <v>PP002</v>
          </cell>
          <cell r="B11" t="str">
            <v>3" PU PANEL</v>
          </cell>
        </row>
        <row r="11">
          <cell r="G11">
            <v>13.0456131973388</v>
          </cell>
        </row>
        <row r="12">
          <cell r="A12" t="str">
            <v>PP003</v>
          </cell>
          <cell r="B12" t="str">
            <v>4" PU PANEL</v>
          </cell>
        </row>
        <row r="12">
          <cell r="G12">
            <v>14.65633500185</v>
          </cell>
        </row>
        <row r="13">
          <cell r="A13" t="str">
            <v>PP004</v>
          </cell>
          <cell r="B13" t="str">
            <v>5" PU PANEL</v>
          </cell>
        </row>
        <row r="13">
          <cell r="G13">
            <v>16.3794327462109</v>
          </cell>
        </row>
        <row r="14">
          <cell r="A14" t="str">
            <v>PP005</v>
          </cell>
          <cell r="B14" t="str">
            <v>6" PU PANEL</v>
          </cell>
        </row>
        <row r="14">
          <cell r="G14">
            <v>18.1025304905718</v>
          </cell>
        </row>
        <row r="15">
          <cell r="A15" t="str">
            <v>PP006</v>
          </cell>
          <cell r="B15" t="str">
            <v>2" PU slab</v>
          </cell>
        </row>
        <row r="15">
          <cell r="G15">
            <v>6.95757894736842</v>
          </cell>
        </row>
        <row r="16">
          <cell r="A16" t="str">
            <v>PP007</v>
          </cell>
          <cell r="B16" t="str">
            <v>3" PU slab</v>
          </cell>
        </row>
        <row r="16">
          <cell r="G16">
            <v>7.99564372469636</v>
          </cell>
        </row>
        <row r="17">
          <cell r="A17" t="str">
            <v>PP008</v>
          </cell>
          <cell r="B17" t="str">
            <v>4" PU slab</v>
          </cell>
        </row>
        <row r="17">
          <cell r="G17">
            <v>9.73026720647775</v>
          </cell>
        </row>
        <row r="18">
          <cell r="A18" t="str">
            <v>PP009</v>
          </cell>
          <cell r="B18" t="str">
            <v>5" PU slab</v>
          </cell>
        </row>
        <row r="18">
          <cell r="G18">
            <v>11.5859109311741</v>
          </cell>
        </row>
        <row r="19">
          <cell r="A19" t="str">
            <v>PP010</v>
          </cell>
          <cell r="B19" t="str">
            <v>6" PU slab</v>
          </cell>
        </row>
        <row r="19">
          <cell r="G19">
            <v>13.4415546558704</v>
          </cell>
        </row>
        <row r="20">
          <cell r="A20" t="str">
            <v>PP011</v>
          </cell>
          <cell r="B20" t="str">
            <v>2" S/S304 single layer PU PANEL</v>
          </cell>
        </row>
        <row r="20">
          <cell r="G20">
            <v>16.0126279777008</v>
          </cell>
        </row>
        <row r="21">
          <cell r="A21" t="str">
            <v>PP012</v>
          </cell>
          <cell r="B21" t="str">
            <v>3" S/S304 single layer PU PANEL</v>
          </cell>
        </row>
        <row r="21">
          <cell r="G21">
            <v>17.5858911355955</v>
          </cell>
        </row>
        <row r="22">
          <cell r="A22" t="str">
            <v>PP013</v>
          </cell>
          <cell r="B22" t="str">
            <v>4" S/S304 single layer PU PANEL</v>
          </cell>
        </row>
        <row r="22">
          <cell r="G22">
            <v>19.3205146173769</v>
          </cell>
        </row>
        <row r="23">
          <cell r="A23" t="str">
            <v>PP014</v>
          </cell>
          <cell r="B23" t="str">
            <v>5" S/S304 single layer PU PANEL</v>
          </cell>
        </row>
        <row r="23">
          <cell r="G23">
            <v>21.1761583420734</v>
          </cell>
        </row>
        <row r="24">
          <cell r="A24" t="str">
            <v>PP015</v>
          </cell>
          <cell r="B24" t="str">
            <v>6" S/S304 single layer PU PANEL</v>
          </cell>
        </row>
        <row r="24">
          <cell r="G24">
            <v>23.0318020667697</v>
          </cell>
        </row>
        <row r="25">
          <cell r="A25" t="str">
            <v>PP016</v>
          </cell>
          <cell r="B25" t="str">
            <v>2" S/S304 PU PANEL</v>
          </cell>
        </row>
        <row r="25">
          <cell r="G25">
            <v>19.5493972084701</v>
          </cell>
        </row>
        <row r="26">
          <cell r="A26" t="str">
            <v>PP017</v>
          </cell>
          <cell r="B26" t="str">
            <v>3" S/S304 PU PANEL</v>
          </cell>
        </row>
        <row r="26">
          <cell r="G26">
            <v>21.1226603663648</v>
          </cell>
        </row>
        <row r="27">
          <cell r="A27" t="str">
            <v>PP018</v>
          </cell>
          <cell r="B27" t="str">
            <v>4" S/S304 PU PANEL</v>
          </cell>
        </row>
        <row r="27">
          <cell r="G27">
            <v>22.8572838481462</v>
          </cell>
        </row>
        <row r="28">
          <cell r="A28" t="str">
            <v>PP019</v>
          </cell>
          <cell r="B28" t="str">
            <v>5" S/S304 PU PANEL</v>
          </cell>
        </row>
        <row r="28">
          <cell r="G28">
            <v>24.7129275728426</v>
          </cell>
        </row>
        <row r="29">
          <cell r="A29" t="str">
            <v>PP020</v>
          </cell>
          <cell r="B29" t="str">
            <v>6" S/S304 PU PANEL</v>
          </cell>
        </row>
        <row r="29">
          <cell r="G29">
            <v>26.5685712975389</v>
          </cell>
        </row>
        <row r="30">
          <cell r="A30" t="str">
            <v>PP021</v>
          </cell>
          <cell r="B30" t="str">
            <v>4" S/S304 PU PANEL</v>
          </cell>
        </row>
        <row r="30">
          <cell r="G30">
            <v>28.0815429574579</v>
          </cell>
        </row>
        <row r="31">
          <cell r="A31" t="str">
            <v>PP022</v>
          </cell>
          <cell r="B31" t="str">
            <v>5" S/S304 PU PANEL</v>
          </cell>
        </row>
        <row r="31">
          <cell r="G31">
            <v>30.0178668440975</v>
          </cell>
        </row>
        <row r="32">
          <cell r="A32" t="str">
            <v>PP023</v>
          </cell>
          <cell r="B32" t="str">
            <v>6" S/S304 PU PANEL</v>
          </cell>
        </row>
        <row r="32">
          <cell r="G32">
            <v>31.9541907307372</v>
          </cell>
        </row>
        <row r="33">
          <cell r="A33" t="str">
            <v>PP023.1</v>
          </cell>
          <cell r="B33" t="str">
            <v>3" 1.5mm alum checker plate single layer PU PANEL</v>
          </cell>
        </row>
        <row r="33">
          <cell r="G33">
            <v>22.8233324311422</v>
          </cell>
        </row>
        <row r="34">
          <cell r="A34" t="str">
            <v>PP024</v>
          </cell>
          <cell r="B34" t="str">
            <v>4" 1.5mm alum checker plate single layer PU PANEL</v>
          </cell>
        </row>
        <row r="34">
          <cell r="G34">
            <v>24.6789761558385</v>
          </cell>
        </row>
        <row r="35">
          <cell r="A35" t="str">
            <v>PP025</v>
          </cell>
          <cell r="B35" t="str">
            <v>5" 1.5mm alum checker plate single layer PU PANEL</v>
          </cell>
        </row>
        <row r="35">
          <cell r="G35">
            <v>26.5346198805349</v>
          </cell>
        </row>
        <row r="36">
          <cell r="A36" t="str">
            <v>PP026</v>
          </cell>
          <cell r="B36" t="str">
            <v>6" 1.5mm alum checker plate single layer PU PANEL</v>
          </cell>
        </row>
        <row r="36">
          <cell r="G36">
            <v>28.3902636052312</v>
          </cell>
        </row>
        <row r="37">
          <cell r="A37" t="str">
            <v>PP030</v>
          </cell>
          <cell r="B37" t="str">
            <v>Installation outstation below 1000sqft-@5.5per sq ft,above 1000-2000sq ft -@rm5 per sqft, above2000-4000sqft -@rm4.5,above4000-8000sqft -@rm4</v>
          </cell>
        </row>
        <row r="38">
          <cell r="B38" t="str">
            <v>Installation local below 1000sqft-@4.5per sq ft,above 1000-2000sq ft -@rm4 per sqft, above2000-4000sqft -@rm3.5,above4000-8000sqft -@rm3</v>
          </cell>
        </row>
        <row r="39">
          <cell r="B39" t="str">
            <v>Fully cam lock 2"-6" additional rm5 per sqft</v>
          </cell>
        </row>
        <row r="40">
          <cell r="B40" t="str">
            <v>Fully cam lock (floor) 2"-6" additional rm2 per sqft</v>
          </cell>
        </row>
        <row r="41">
          <cell r="A41" t="str">
            <v>PP031</v>
          </cell>
          <cell r="B41" t="str">
            <v>Accessories sealant,silicon,rivet,pvc slab,aluminium ankle</v>
          </cell>
          <cell r="C41" t="str">
            <v>acc below 1500sq ft -@rm2.3 ,above 1500sqft -@rm2 , above 5000sqft -@rm1.8</v>
          </cell>
        </row>
        <row r="41">
          <cell r="G41">
            <v>2.5</v>
          </cell>
        </row>
        <row r="42">
          <cell r="A42" t="str">
            <v>PP032</v>
          </cell>
          <cell r="B42" t="str">
            <v>Floor accessories -@rm0.5 per sq ft</v>
          </cell>
        </row>
        <row r="42">
          <cell r="G42">
            <v>0.6</v>
          </cell>
        </row>
        <row r="43">
          <cell r="A43" t="str">
            <v>PP032.02</v>
          </cell>
          <cell r="B43" t="str">
            <v>Hanging profile 6" cw wire rope and acc -@rm0.5 per sqft</v>
          </cell>
        </row>
        <row r="43">
          <cell r="G43">
            <v>1200</v>
          </cell>
        </row>
        <row r="45">
          <cell r="A45" t="str">
            <v>PP032.03</v>
          </cell>
          <cell r="B45" t="str">
            <v>Concrete gred30 4" A8</v>
          </cell>
          <cell r="C45" t="str">
            <v>small size below 500sqft</v>
          </cell>
        </row>
        <row r="45">
          <cell r="G45">
            <v>13.6831816059757</v>
          </cell>
        </row>
        <row r="46">
          <cell r="A46" t="str">
            <v>PP032.04</v>
          </cell>
          <cell r="B46" t="str">
            <v>Concrete gred30 4" A10</v>
          </cell>
          <cell r="C46" t="str">
            <v>above 500 sqft got forklift running</v>
          </cell>
        </row>
        <row r="46">
          <cell r="G46">
            <v>14.9404761904762</v>
          </cell>
        </row>
        <row r="47">
          <cell r="A47" t="str">
            <v>PP032.05</v>
          </cell>
          <cell r="B47" t="str">
            <v>Concrete gred30 5" A10</v>
          </cell>
          <cell r="C47" t="str">
            <v>above 500 sqft got forklift running</v>
          </cell>
        </row>
        <row r="47">
          <cell r="G47">
            <v>15.9821428571429</v>
          </cell>
        </row>
        <row r="48">
          <cell r="B48" t="str">
            <v>Concrete gred30 6" A10</v>
          </cell>
          <cell r="C48" t="str">
            <v>above 500 sqft got forklift running</v>
          </cell>
        </row>
        <row r="48">
          <cell r="G48">
            <v>16.9927149964463</v>
          </cell>
        </row>
        <row r="49">
          <cell r="B49" t="str">
            <v>Brc A7 -$ 135 </v>
          </cell>
          <cell r="C49" t="str">
            <v>2.2mx6m</v>
          </cell>
        </row>
        <row r="50">
          <cell r="B50" t="str">
            <v>Brc A8 -$ 180</v>
          </cell>
          <cell r="C50" t="str">
            <v>overlap 1.9mx5.5m</v>
          </cell>
        </row>
        <row r="51">
          <cell r="B51" t="str">
            <v>Brc A10 -$ 270</v>
          </cell>
          <cell r="C51" t="str">
            <v>112 sqft</v>
          </cell>
        </row>
        <row r="52">
          <cell r="B52" t="str">
            <v>rm8.5 (all include prc,concrete,heli)rm7 per meter2</v>
          </cell>
        </row>
        <row r="53">
          <cell r="B53" t="str">
            <v>Bituflex 20kgs (400sq ft)</v>
          </cell>
          <cell r="C53" t="str">
            <v>RM14 per sq ft ABOVE 200 sqft</v>
          </cell>
        </row>
        <row r="53">
          <cell r="G53" t="str">
            <v>per sq ft</v>
          </cell>
        </row>
        <row r="54">
          <cell r="B54" t="str">
            <v>Membrane 4mm x 1m x 10m </v>
          </cell>
          <cell r="C54" t="str">
            <v>BELOW 100SQFT -LUMP SUMP RM2500</v>
          </cell>
        </row>
        <row r="54">
          <cell r="G54">
            <v>16.9073083778966</v>
          </cell>
        </row>
        <row r="55">
          <cell r="B55" t="str">
            <v>Isocyanate grownate 200 (black) 250kgs</v>
          </cell>
          <cell r="C55" t="str">
            <v>total 450gram for 4"</v>
          </cell>
        </row>
        <row r="55">
          <cell r="G55" t="str">
            <v>loose pu per kg</v>
          </cell>
        </row>
        <row r="56">
          <cell r="B56" t="str">
            <v>Cyclopentane growfoam (white) 210kgs</v>
          </cell>
          <cell r="C56" t="str">
            <v>126black:100white</v>
          </cell>
        </row>
        <row r="56">
          <cell r="G56">
            <v>20.9768421052632</v>
          </cell>
        </row>
        <row r="58">
          <cell r="A58" t="str">
            <v>PP032.15</v>
          </cell>
          <cell r="B58" t="str">
            <v>Protection film 1.2m*500m*0.05mm (blue)</v>
          </cell>
        </row>
        <row r="59">
          <cell r="A59" t="str">
            <v>PP032.16</v>
          </cell>
          <cell r="B59" t="str">
            <v>Protection film 1.2m*500m*0.05mm ssteel (white/black)</v>
          </cell>
        </row>
        <row r="61">
          <cell r="A61" t="str">
            <v>ITEM CODE</v>
          </cell>
          <cell r="B61" t="str">
            <v>PU PANEL SIZE</v>
          </cell>
        </row>
        <row r="61">
          <cell r="H61" t="str">
            <v>DOOR c/w handle and hinges only</v>
          </cell>
          <cell r="I61" t="str">
            <v>c/w heater door frame,ankle,heater,pvc and wood 3ft</v>
          </cell>
          <cell r="J61" t="str">
            <v>c/w strip curtain</v>
          </cell>
        </row>
        <row r="62">
          <cell r="A62" t="str">
            <v>PP033</v>
          </cell>
          <cell r="B62" t="str">
            <v>3x6ft swing door c/w door frame</v>
          </cell>
        </row>
        <row r="62">
          <cell r="H62">
            <v>991.21329931188</v>
          </cell>
          <cell r="I62">
            <v>1216.83348392726</v>
          </cell>
          <cell r="J62">
            <v>230</v>
          </cell>
          <cell r="K62" t="str">
            <v>1m*6pcs</v>
          </cell>
        </row>
        <row r="63">
          <cell r="A63" t="str">
            <v>PP034</v>
          </cell>
          <cell r="B63" t="str">
            <v>3x6.5ft , 3.5x6.5ft swing door c/w door frame</v>
          </cell>
        </row>
        <row r="63">
          <cell r="H63">
            <v>1101.30038701614</v>
          </cell>
          <cell r="I63">
            <v>1326.92057163153</v>
          </cell>
          <cell r="J63">
            <v>240</v>
          </cell>
          <cell r="K63" t="str">
            <v>1.2m*7pcs</v>
          </cell>
        </row>
        <row r="64">
          <cell r="A64" t="str">
            <v>PP035</v>
          </cell>
          <cell r="B64" t="str">
            <v>4x7ft swing door c/w door frame</v>
          </cell>
        </row>
        <row r="64">
          <cell r="H64">
            <v>1241.35844548565</v>
          </cell>
          <cell r="I64">
            <v>1466.97863010103</v>
          </cell>
          <cell r="J64">
            <v>250</v>
          </cell>
          <cell r="K64" t="str">
            <v>1.2m*7pcs</v>
          </cell>
        </row>
        <row r="65">
          <cell r="A65" t="str">
            <v>PP035.01</v>
          </cell>
          <cell r="B65" t="str">
            <v>(3x6ft,3.5ftx6.5ft) internal door frame</v>
          </cell>
        </row>
        <row r="65">
          <cell r="H65">
            <v>426.904168542569</v>
          </cell>
        </row>
        <row r="65">
          <cell r="J65" t="str">
            <v>~</v>
          </cell>
          <cell r="K65" t="str">
            <v>~</v>
          </cell>
        </row>
        <row r="66">
          <cell r="A66" t="str">
            <v>PP035.02</v>
          </cell>
          <cell r="B66" t="str">
            <v>3x6.5ft swing door c/w pvc frame (class door)</v>
          </cell>
          <cell r="C66" t="str">
            <v>(915*1982)(n-90mm)(o-65mm)</v>
          </cell>
        </row>
        <row r="66">
          <cell r="H66">
            <v>948.916710189593</v>
          </cell>
          <cell r="I66">
            <v>1219.64121359013</v>
          </cell>
          <cell r="J66">
            <v>231</v>
          </cell>
          <cell r="K66" t="str">
            <v>1m*6pcs</v>
          </cell>
        </row>
        <row r="67">
          <cell r="A67" t="str">
            <v>PP035.03</v>
          </cell>
          <cell r="B67" t="str">
            <v>3.5x6.5ft swing door c/w pvc frame (class door)</v>
          </cell>
          <cell r="C67" t="str">
            <v>(1065*1982)(n-90mm)(o-65mm)</v>
          </cell>
        </row>
        <row r="67">
          <cell r="H67">
            <v>1000.9778300691</v>
          </cell>
          <cell r="I67">
            <v>1271.86812962563</v>
          </cell>
          <cell r="J67">
            <v>269.5</v>
          </cell>
          <cell r="K67" t="str">
            <v>1.2m*7pcs</v>
          </cell>
        </row>
        <row r="68">
          <cell r="A68" t="str">
            <v>PP035.04</v>
          </cell>
          <cell r="B68" t="str">
            <v>4x7ft swing door c/w pvc frame (class door)</v>
          </cell>
          <cell r="C68" t="str">
            <v>(1200*2135)(n-90mm)(o-66mm)</v>
          </cell>
        </row>
        <row r="68">
          <cell r="H68">
            <v>1189.55278723025</v>
          </cell>
          <cell r="I68">
            <v>1460.72763966999</v>
          </cell>
          <cell r="J68">
            <v>330</v>
          </cell>
          <cell r="K68" t="str">
            <v>1.2m*8pcs</v>
          </cell>
        </row>
        <row r="69">
          <cell r="A69" t="str">
            <v>PP035.05</v>
          </cell>
          <cell r="B69" t="str">
            <v>3.5x6.5ft swing door c/w pvc frame (class door)5" PU</v>
          </cell>
          <cell r="C69" t="str">
            <v>(1065*1982)(n-90mm)(o-65mm)</v>
          </cell>
        </row>
        <row r="69">
          <cell r="H69">
            <v>1005.25338990021</v>
          </cell>
          <cell r="I69">
            <v>1274.24445700196</v>
          </cell>
          <cell r="J69">
            <v>269.5</v>
          </cell>
          <cell r="K69" t="str">
            <v>1.2m*7pcs</v>
          </cell>
        </row>
        <row r="70">
          <cell r="A70" t="str">
            <v>PP035.06</v>
          </cell>
          <cell r="B70" t="str">
            <v>3x6.5ft swing door c/w aluminium frame (class door)</v>
          </cell>
          <cell r="C70" t="str">
            <v>(915*1982)(n-90mm)(o-65mm)</v>
          </cell>
        </row>
        <row r="70">
          <cell r="H70">
            <v>991.672308500747</v>
          </cell>
          <cell r="I70">
            <v>1226.89322084214</v>
          </cell>
          <cell r="J70">
            <v>231</v>
          </cell>
          <cell r="K70" t="str">
            <v>1m*6pcs</v>
          </cell>
        </row>
        <row r="71">
          <cell r="A71" t="str">
            <v>PP035.07</v>
          </cell>
          <cell r="B71" t="str">
            <v>3.5x6.5ft swing door c/w aluminium frame (class door)</v>
          </cell>
          <cell r="C71" t="str">
            <v>(1065*1982)(n-90mm)(o-65mm)</v>
          </cell>
        </row>
        <row r="71">
          <cell r="H71">
            <v>1072.59345724028</v>
          </cell>
          <cell r="I71">
            <v>1310.20016795767</v>
          </cell>
          <cell r="J71">
            <v>269.5</v>
          </cell>
          <cell r="K71" t="str">
            <v>1.2m*7pcs</v>
          </cell>
        </row>
        <row r="72">
          <cell r="A72" t="str">
            <v>PP035.08</v>
          </cell>
          <cell r="B72" t="str">
            <v>4x7ft swing door c/w aluminium frame (class door)</v>
          </cell>
          <cell r="C72" t="str">
            <v>(1200*2135)(n-90mm)(o-66mm)</v>
          </cell>
        </row>
        <row r="72">
          <cell r="H72">
            <v>1249.19684687431</v>
          </cell>
          <cell r="I72">
            <v>1564.03585408931</v>
          </cell>
          <cell r="J72">
            <v>330</v>
          </cell>
          <cell r="K72" t="str">
            <v>1.2m*8pcs</v>
          </cell>
        </row>
        <row r="73">
          <cell r="A73" t="str">
            <v>PP035.09</v>
          </cell>
          <cell r="B73" t="str">
            <v>3.5x6.5ft swing door c/w aluminium frame (class door)5" PU</v>
          </cell>
          <cell r="C73" t="str">
            <v>(1065*1982)(n-90mm)(o-65mm)</v>
          </cell>
        </row>
        <row r="73">
          <cell r="H73">
            <v>1118.50929434844</v>
          </cell>
          <cell r="I73">
            <v>1347.95817810665</v>
          </cell>
          <cell r="J73">
            <v>269.5</v>
          </cell>
        </row>
        <row r="74">
          <cell r="A74" t="str">
            <v>PP035.10</v>
          </cell>
          <cell r="B74" t="str">
            <v>4x7ft swing door c/w aluminium frame (class door)5" PU</v>
          </cell>
          <cell r="C74" t="str">
            <v>(1200*2135)(n-90mm)(o-66mm)</v>
          </cell>
        </row>
        <row r="74">
          <cell r="H74">
            <v>1374.94835309093</v>
          </cell>
          <cell r="I74">
            <v>1675.35734587592</v>
          </cell>
          <cell r="J74">
            <v>330</v>
          </cell>
        </row>
        <row r="75">
          <cell r="A75" t="str">
            <v>PP036</v>
          </cell>
          <cell r="B75" t="str">
            <v>4x7 sliding door</v>
          </cell>
          <cell r="C75" t="str">
            <v>1325mm*2135mm height</v>
          </cell>
        </row>
        <row r="75">
          <cell r="H75">
            <v>3385.88270999088</v>
          </cell>
        </row>
        <row r="75">
          <cell r="J75">
            <v>330</v>
          </cell>
          <cell r="K75" t="str">
            <v>1.2m*1.2mm*8pcs</v>
          </cell>
        </row>
        <row r="76">
          <cell r="A76" t="str">
            <v>PP037</v>
          </cell>
          <cell r="B76" t="str">
            <v>5 x 7 sliding door</v>
          </cell>
        </row>
        <row r="76">
          <cell r="H76">
            <v>3797.30873229697</v>
          </cell>
        </row>
        <row r="76">
          <cell r="J76">
            <v>412.5</v>
          </cell>
          <cell r="K76" t="str">
            <v>1.5m*1.2mm*10pcs</v>
          </cell>
        </row>
        <row r="77">
          <cell r="A77" t="str">
            <v>PP038</v>
          </cell>
          <cell r="B77" t="str">
            <v>6 x 8 sliding door</v>
          </cell>
          <cell r="C77" t="str">
            <v>1925mm*2440mm height</v>
          </cell>
        </row>
        <row r="77">
          <cell r="H77">
            <v>4525.17745191204</v>
          </cell>
        </row>
        <row r="77">
          <cell r="J77">
            <v>561</v>
          </cell>
          <cell r="K77" t="str">
            <v>1.8m*2mm*12pcs</v>
          </cell>
        </row>
        <row r="78">
          <cell r="A78" t="str">
            <v>PP039</v>
          </cell>
          <cell r="B78" t="str">
            <v>7 x 8 sliding door</v>
          </cell>
        </row>
        <row r="78">
          <cell r="H78">
            <v>4934.87866270308</v>
          </cell>
        </row>
        <row r="78">
          <cell r="J78">
            <v>654.5</v>
          </cell>
          <cell r="K78" t="str">
            <v>2.0m*2mm*14pcs</v>
          </cell>
        </row>
        <row r="79">
          <cell r="A79" t="str">
            <v>PP040</v>
          </cell>
          <cell r="B79" t="str">
            <v>8 x 10 sliding door</v>
          </cell>
          <cell r="C79" t="str">
            <v>2525mm*3050mm height</v>
          </cell>
        </row>
        <row r="79">
          <cell r="H79">
            <v>5795.95223714395</v>
          </cell>
        </row>
        <row r="79">
          <cell r="J79">
            <v>924</v>
          </cell>
          <cell r="K79" t="str">
            <v>2.4m*2mm*16pcs</v>
          </cell>
        </row>
        <row r="80">
          <cell r="A80" t="str">
            <v>PP041</v>
          </cell>
          <cell r="B80" t="str">
            <v>10 x 10 sliding door</v>
          </cell>
        </row>
        <row r="80">
          <cell r="H80">
            <v>6551.34014231525</v>
          </cell>
        </row>
        <row r="80">
          <cell r="J80">
            <v>1155</v>
          </cell>
          <cell r="K80" t="str">
            <v>3m*2mm*20pcs</v>
          </cell>
        </row>
        <row r="81">
          <cell r="A81" t="str">
            <v>PP042</v>
          </cell>
          <cell r="B81" t="str">
            <v>12 x 10 sliding door</v>
          </cell>
        </row>
        <row r="81">
          <cell r="H81">
            <v>7187.14991320255</v>
          </cell>
        </row>
        <row r="81">
          <cell r="J81">
            <v>1386</v>
          </cell>
          <cell r="K81" t="str">
            <v>3.65m*2mm*24</v>
          </cell>
        </row>
        <row r="82">
          <cell r="A82" t="str">
            <v>PP043</v>
          </cell>
          <cell r="B82" t="str">
            <v>4x7 internal door frame</v>
          </cell>
          <cell r="C82" t="str">
            <v>1.325*2.135</v>
          </cell>
        </row>
        <row r="82">
          <cell r="H82">
            <v>645.975083290685</v>
          </cell>
        </row>
        <row r="83">
          <cell r="A83" t="str">
            <v>PP044</v>
          </cell>
          <cell r="B83" t="str">
            <v>5x7 internal door frame</v>
          </cell>
          <cell r="C83" t="str">
            <v>1.629*2.135</v>
          </cell>
        </row>
        <row r="83">
          <cell r="H83">
            <v>813.725083290685</v>
          </cell>
        </row>
        <row r="84">
          <cell r="A84" t="str">
            <v>PP045</v>
          </cell>
          <cell r="B84" t="str">
            <v>6 x 8 sliding door</v>
          </cell>
          <cell r="C84" t="str">
            <v>1.934*2.44</v>
          </cell>
        </row>
        <row r="84">
          <cell r="H84">
            <v>925.558416624018</v>
          </cell>
        </row>
        <row r="85">
          <cell r="A85" t="str">
            <v>PP046</v>
          </cell>
          <cell r="B85" t="str">
            <v>7 x 8 sliding door</v>
          </cell>
          <cell r="C85" t="str">
            <v>2.238*2.44</v>
          </cell>
        </row>
        <row r="85">
          <cell r="H85">
            <v>981.108416624018</v>
          </cell>
        </row>
        <row r="86">
          <cell r="A86" t="str">
            <v>PP047</v>
          </cell>
          <cell r="B86" t="str">
            <v>8 x 10 sliding door</v>
          </cell>
          <cell r="C86" t="str">
            <v>2.543*3.05</v>
          </cell>
        </row>
        <row r="86">
          <cell r="H86">
            <v>1149.22508329068</v>
          </cell>
        </row>
        <row r="87">
          <cell r="A87" t="str">
            <v>PP048</v>
          </cell>
          <cell r="B87" t="str">
            <v>10 x 10 sliding door</v>
          </cell>
          <cell r="C87" t="str">
            <v>3.153*3.05</v>
          </cell>
        </row>
        <row r="87">
          <cell r="H87">
            <v>1261.05841662402</v>
          </cell>
        </row>
        <row r="88">
          <cell r="A88" t="str">
            <v>PP049</v>
          </cell>
          <cell r="B88" t="str">
            <v>12 x 10 sliding door</v>
          </cell>
          <cell r="C88" t="str">
            <v>3.763*3.05</v>
          </cell>
        </row>
        <row r="88">
          <cell r="H88">
            <v>1372.89174995735</v>
          </cell>
        </row>
        <row r="89">
          <cell r="B89" t="str">
            <v>Sliding door heater frame c/w heater and wood per ft run (local)</v>
          </cell>
        </row>
        <row r="89">
          <cell r="H89">
            <v>5.18121595357368</v>
          </cell>
        </row>
        <row r="90">
          <cell r="A90" t="str">
            <v>PP050</v>
          </cell>
          <cell r="B90" t="str">
            <v>Gasket for swing door (m)</v>
          </cell>
        </row>
        <row r="90">
          <cell r="H90">
            <v>9.71983990851915</v>
          </cell>
        </row>
        <row r="93">
          <cell r="A93" t="str">
            <v>PP051</v>
          </cell>
          <cell r="B93" t="str">
            <v>Cabin door (900x2100x38mm)c/w door lock and frame</v>
          </cell>
        </row>
        <row r="93">
          <cell r="H93">
            <v>1282.3364978127</v>
          </cell>
        </row>
        <row r="94">
          <cell r="A94" t="str">
            <v>PP052</v>
          </cell>
          <cell r="B94" t="str">
            <v>Cabin door (900x2100x38mm)c/w push/pull plate and frame</v>
          </cell>
        </row>
        <row r="94">
          <cell r="H94">
            <v>1212.20199773167</v>
          </cell>
        </row>
        <row r="95">
          <cell r="A95" t="str">
            <v>PP053</v>
          </cell>
          <cell r="B95" t="str">
            <v>Right hand Cabin door (900x2100x50mm)c/w door lock and frame</v>
          </cell>
        </row>
        <row r="95">
          <cell r="H95">
            <v>902.329583871166</v>
          </cell>
        </row>
        <row r="96">
          <cell r="A96" t="str">
            <v>PP054</v>
          </cell>
          <cell r="B96" t="str">
            <v>Left hand Cabin door (900x2100x50mm)c/w door lock and frame</v>
          </cell>
        </row>
        <row r="96">
          <cell r="H96">
            <v>902.329583871166</v>
          </cell>
        </row>
        <row r="97">
          <cell r="A97" t="str">
            <v>PP055</v>
          </cell>
          <cell r="B97" t="str">
            <v>Dual Cabin door (1500x2100x50mm)</v>
          </cell>
        </row>
        <row r="97">
          <cell r="H97">
            <v>1421.10762800418</v>
          </cell>
        </row>
        <row r="98">
          <cell r="A98" t="str">
            <v>PP056</v>
          </cell>
          <cell r="B98" t="str">
            <v>PVC auto rolling door (1.8m*2.1m)</v>
          </cell>
        </row>
        <row r="98">
          <cell r="H98">
            <v>4671.46106091339</v>
          </cell>
        </row>
        <row r="101">
          <cell r="A101" t="str">
            <v>PP057</v>
          </cell>
          <cell r="B101" t="str">
            <v>Auto sliding cabin door (1500x2100x40mm)</v>
          </cell>
        </row>
        <row r="101">
          <cell r="H101">
            <v>4056.79513184584</v>
          </cell>
        </row>
        <row r="102">
          <cell r="A102" t="str">
            <v>PP058</v>
          </cell>
          <cell r="B102" t="str">
            <v>Door closer</v>
          </cell>
        </row>
        <row r="102">
          <cell r="H102">
            <v>30.0653594771242</v>
          </cell>
        </row>
        <row r="103">
          <cell r="A103" t="str">
            <v>PP059</v>
          </cell>
          <cell r="B103" t="str">
            <v>Door hinges per pair</v>
          </cell>
        </row>
        <row r="103">
          <cell r="H103">
            <v>5.3475935828877</v>
          </cell>
        </row>
        <row r="104">
          <cell r="A104" t="str">
            <v>PP060</v>
          </cell>
          <cell r="B104" t="str">
            <v>Handle lock (35mm-50mm magnetic)</v>
          </cell>
        </row>
        <row r="104">
          <cell r="H104">
            <v>98.6333927510398</v>
          </cell>
        </row>
        <row r="105">
          <cell r="A105" t="str">
            <v>PP061</v>
          </cell>
          <cell r="B105" t="str">
            <v>S/s handle set(PUSH+PULL)</v>
          </cell>
        </row>
        <row r="105">
          <cell r="H105">
            <v>34.3434343434343</v>
          </cell>
        </row>
        <row r="106">
          <cell r="A106" t="str">
            <v>PP062</v>
          </cell>
          <cell r="B106" t="str">
            <v>Internal frame</v>
          </cell>
        </row>
        <row r="106">
          <cell r="H106">
            <v>28.9617486338798</v>
          </cell>
        </row>
        <row r="107">
          <cell r="A107" t="str">
            <v>PP063</v>
          </cell>
          <cell r="B107" t="str">
            <v>door frame</v>
          </cell>
        </row>
        <row r="107">
          <cell r="H107">
            <v>25.6830601092896</v>
          </cell>
        </row>
        <row r="108">
          <cell r="A108" t="str">
            <v>PP064</v>
          </cell>
          <cell r="B108" t="str">
            <v>bottom frame</v>
          </cell>
        </row>
        <row r="108">
          <cell r="H108">
            <v>25.4098360655738</v>
          </cell>
        </row>
        <row r="109">
          <cell r="A109" t="str">
            <v>PP065</v>
          </cell>
          <cell r="B109" t="str">
            <v>gasket 153m</v>
          </cell>
        </row>
        <row r="109">
          <cell r="H109">
            <v>3.54030501089325</v>
          </cell>
        </row>
        <row r="110">
          <cell r="A110" t="str">
            <v>PP066</v>
          </cell>
          <cell r="B110" t="str">
            <v>Cabin door dual side hinges</v>
          </cell>
        </row>
        <row r="110">
          <cell r="H110">
            <v>201.224004753417</v>
          </cell>
        </row>
        <row r="111">
          <cell r="A111" t="str">
            <v>PP067</v>
          </cell>
          <cell r="B111" t="str">
            <v>Pvc door frame 4" 915mm x 1980mm (3ft x 6.5ft)</v>
          </cell>
        </row>
        <row r="112">
          <cell r="A112" t="str">
            <v>PP067.01</v>
          </cell>
          <cell r="B112" t="str">
            <v>Pvc door frame 4" 1067mm x 1980mm (3.5ft x 6.5ft)</v>
          </cell>
        </row>
        <row r="113">
          <cell r="A113" t="str">
            <v>PP067.02</v>
          </cell>
          <cell r="B113" t="str">
            <v>Pvc door frame 4" 4.3m </v>
          </cell>
        </row>
        <row r="114">
          <cell r="A114" t="str">
            <v>PP067.03</v>
          </cell>
          <cell r="B114" t="str">
            <v>Pvc door frame 5" 1067mm x 1980mm (3.5ft x 6.5ft) </v>
          </cell>
        </row>
        <row r="115">
          <cell r="A115" t="str">
            <v>PP067.04</v>
          </cell>
          <cell r="B115" t="str">
            <v>Aluminium door frame 4" 915mm x 1980mm (3ft x 6.5ft)</v>
          </cell>
        </row>
        <row r="116">
          <cell r="A116" t="str">
            <v>PP067.05</v>
          </cell>
          <cell r="B116" t="str">
            <v>Aluminium door frame 4" 1067mm x 1980mm (3.5ft x 6.5ft)</v>
          </cell>
        </row>
        <row r="117">
          <cell r="A117" t="str">
            <v>PP067.06</v>
          </cell>
          <cell r="B117" t="str">
            <v>Aluminium door frame 5" 1067mm x 1980mm (3.5ft x 6.5ft)</v>
          </cell>
        </row>
        <row r="118">
          <cell r="A118" t="str">
            <v>PP067.07</v>
          </cell>
          <cell r="B118" t="str">
            <v>Aluminium door frame 4" 1198mm x 1980mm (4ft x 6.5ft)</v>
          </cell>
        </row>
        <row r="119">
          <cell r="A119" t="str">
            <v>PP067.08</v>
          </cell>
          <cell r="B119" t="str">
            <v>Aluminium door frame 5" 1198mm x 1980mm (4ft x 6.5ft)</v>
          </cell>
        </row>
        <row r="120">
          <cell r="A120" t="str">
            <v>PP067.09</v>
          </cell>
          <cell r="B120" t="str">
            <v>Aluminium door frame 4" 4.3m </v>
          </cell>
        </row>
        <row r="121">
          <cell r="A121" t="str">
            <v>PP067.10</v>
          </cell>
          <cell r="B121" t="str">
            <v>Aluminium door frame 5" 4.3m </v>
          </cell>
        </row>
        <row r="122">
          <cell r="A122" t="str">
            <v>PP067.11</v>
          </cell>
          <cell r="B122" t="str">
            <v>3" (75mm) internal door frame (845*1910mm) 3x6.5ft</v>
          </cell>
        </row>
        <row r="123">
          <cell r="A123" t="str">
            <v>PP067.12</v>
          </cell>
          <cell r="B123" t="str">
            <v>3" (75mm) internal door frame (997*1910mm) 3.5x6.5ft</v>
          </cell>
        </row>
        <row r="124">
          <cell r="A124" t="str">
            <v>PP067.13</v>
          </cell>
          <cell r="B124" t="str">
            <v>4" (100mm) internal door frame (845*1910mm) 3x6.5ft</v>
          </cell>
        </row>
        <row r="125">
          <cell r="A125" t="str">
            <v>PP067.14</v>
          </cell>
          <cell r="B125" t="str">
            <v>4" (100mm) internal door frame (997*1910mm) 3.5x6.5ft</v>
          </cell>
        </row>
        <row r="126">
          <cell r="A126" t="str">
            <v>PP067.15</v>
          </cell>
          <cell r="B126" t="str">
            <v>5" (120mm) internal door frame (845*1910mm) 3x6.5ft</v>
          </cell>
        </row>
        <row r="127">
          <cell r="A127" t="str">
            <v>PP067.16</v>
          </cell>
          <cell r="B127" t="str">
            <v>5" (120mm) internal door frame (997*1910mm) 3.5x6.5ft</v>
          </cell>
        </row>
        <row r="128">
          <cell r="A128" t="str">
            <v>PP067.17</v>
          </cell>
          <cell r="B128" t="str">
            <v>4" (100mm) internal door frame (1128*1910mm) 4x6.5ft</v>
          </cell>
        </row>
        <row r="129">
          <cell r="A129" t="str">
            <v>PP067.18</v>
          </cell>
          <cell r="B129" t="str">
            <v>5" (120mm) internal door frame (1128*1910mm) 4x6.5ft</v>
          </cell>
        </row>
        <row r="130">
          <cell r="A130" t="str">
            <v>PP070</v>
          </cell>
          <cell r="B130" t="str">
            <v>Double swing door profile 6.5m</v>
          </cell>
        </row>
        <row r="130">
          <cell r="H130">
            <v>175.084175084175</v>
          </cell>
        </row>
        <row r="131">
          <cell r="A131" t="str">
            <v>PP071</v>
          </cell>
          <cell r="B131" t="str">
            <v>Fully flat internal door frame 4.25m (swing door)</v>
          </cell>
        </row>
        <row r="131">
          <cell r="H131">
            <v>42.9292929292929</v>
          </cell>
        </row>
        <row r="132">
          <cell r="A132" t="str">
            <v>PP072</v>
          </cell>
          <cell r="B132" t="str">
            <v>全埋门锁</v>
          </cell>
        </row>
        <row r="132">
          <cell r="H132">
            <v>1050</v>
          </cell>
        </row>
        <row r="133">
          <cell r="A133" t="str">
            <v>PP073</v>
          </cell>
          <cell r="B133" t="str">
            <v>铝净樘</v>
          </cell>
        </row>
        <row r="133">
          <cell r="H133">
            <v>18585</v>
          </cell>
        </row>
        <row r="134">
          <cell r="A134" t="str">
            <v>PP074</v>
          </cell>
          <cell r="B134" t="str">
            <v>Medium size sliding door acc (HS-650)</v>
          </cell>
        </row>
        <row r="134">
          <cell r="H134">
            <v>641.711229946524</v>
          </cell>
        </row>
        <row r="135">
          <cell r="A135" t="str">
            <v>PP075</v>
          </cell>
          <cell r="B135" t="str">
            <v>Sliding door puller</v>
          </cell>
        </row>
        <row r="135">
          <cell r="H135">
            <v>57.0409982174688</v>
          </cell>
        </row>
        <row r="136">
          <cell r="A136" t="str">
            <v>PP076</v>
          </cell>
          <cell r="B136" t="str">
            <v>Inside handle sliding door</v>
          </cell>
        </row>
        <row r="136">
          <cell r="H136">
            <v>16.2974280621339</v>
          </cell>
        </row>
        <row r="137">
          <cell r="A137" t="str">
            <v>PP077</v>
          </cell>
          <cell r="B137" t="str">
            <v>HS-637 MEDIUM DOOR ASSEMBLY OF UPPER WHEEL CARRIER (中型门上轮架总成)</v>
          </cell>
        </row>
        <row r="137">
          <cell r="H137">
            <v>132.620320855615</v>
          </cell>
        </row>
        <row r="138">
          <cell r="A138" t="str">
            <v>PP078</v>
          </cell>
          <cell r="B138" t="str">
            <v>HS-638 MEDIUM SLIDING DOOR LOWER GUIDE WHEEL (中型移门下导轮)</v>
          </cell>
        </row>
        <row r="138">
          <cell r="H138">
            <v>49.9108734402852</v>
          </cell>
        </row>
        <row r="139">
          <cell r="A139" t="str">
            <v>PP079</v>
          </cell>
          <cell r="B139" t="str">
            <v>HS-619 MEDIUM SIDE GUIDE (中型侧导轮)</v>
          </cell>
        </row>
        <row r="139">
          <cell r="H139">
            <v>64.1711229946524</v>
          </cell>
        </row>
        <row r="140">
          <cell r="A140" t="str">
            <v>PP080</v>
          </cell>
          <cell r="B140" t="str">
            <v>HS-639 MEDIUM DOOR ASSEMBLY SIDE PRESSURE FITTINGS (中型门侧压紧件总成)</v>
          </cell>
        </row>
        <row r="140">
          <cell r="H140">
            <v>65.5971479500891</v>
          </cell>
        </row>
        <row r="141">
          <cell r="A141" t="str">
            <v>PP081</v>
          </cell>
          <cell r="B141" t="str">
            <v>HS-640 MEDIUM UNDER WALL TRACK COVER (中型门墙下轨道罩)</v>
          </cell>
        </row>
        <row r="141">
          <cell r="H141">
            <v>8.14871403106697</v>
          </cell>
        </row>
        <row r="142">
          <cell r="A142" t="str">
            <v>PP082</v>
          </cell>
          <cell r="B142" t="str">
            <v>HS-641 NEW SLIDING DOOR OUTSIDE DOOR OPENER (新型移门外开门器)</v>
          </cell>
        </row>
        <row r="142">
          <cell r="H142">
            <v>123.156700696808</v>
          </cell>
        </row>
        <row r="143">
          <cell r="A143" t="str">
            <v>PP083</v>
          </cell>
          <cell r="B143" t="str">
            <v>Medium size upper orbit 6.5 m + hollow track</v>
          </cell>
        </row>
        <row r="143">
          <cell r="H143">
            <v>499.108734402852</v>
          </cell>
        </row>
        <row r="144">
          <cell r="A144" t="str">
            <v>PP084</v>
          </cell>
          <cell r="B144" t="str">
            <v>Medium size upper orbit 5.5 m + hollow track</v>
          </cell>
        </row>
        <row r="144">
          <cell r="H144">
            <v>422.322775263952</v>
          </cell>
        </row>
        <row r="145">
          <cell r="A145" t="str">
            <v>PP085</v>
          </cell>
          <cell r="B145" t="str">
            <v>SLIDING DOOR RAIL (BOTTOM)</v>
          </cell>
        </row>
        <row r="145">
          <cell r="H145">
            <v>182.00448</v>
          </cell>
        </row>
        <row r="146">
          <cell r="A146" t="str">
            <v>PP086</v>
          </cell>
          <cell r="B146" t="str">
            <v>75mm door frame 6.5m</v>
          </cell>
        </row>
        <row r="146">
          <cell r="H146">
            <v>171.122994652406</v>
          </cell>
        </row>
        <row r="147">
          <cell r="A147" t="str">
            <v>PP087</v>
          </cell>
          <cell r="B147" t="str">
            <v>100mm door frame 6.5m</v>
          </cell>
        </row>
        <row r="147">
          <cell r="H147">
            <v>178.25311942959</v>
          </cell>
        </row>
        <row r="148">
          <cell r="A148" t="str">
            <v>PP088</v>
          </cell>
          <cell r="B148" t="str">
            <v>120m door frame 6.5m</v>
          </cell>
        </row>
        <row r="148">
          <cell r="H148">
            <v>199.643493761141</v>
          </cell>
        </row>
        <row r="149">
          <cell r="A149" t="str">
            <v>PP089</v>
          </cell>
          <cell r="B149" t="str">
            <v>150mm door frame 6.5m</v>
          </cell>
        </row>
        <row r="149">
          <cell r="H149">
            <v>206.773618538324</v>
          </cell>
        </row>
        <row r="150">
          <cell r="A150" t="str">
            <v>PP090</v>
          </cell>
          <cell r="B150" t="str">
            <v>Thermal bridge 3.75m (sliding door acc)</v>
          </cell>
        </row>
        <row r="150">
          <cell r="H150">
            <v>5.05050505050505</v>
          </cell>
        </row>
        <row r="151">
          <cell r="A151" t="str">
            <v>PP091</v>
          </cell>
          <cell r="B151" t="str">
            <v>Gasket pvc layer 4m (sliding door acc)</v>
          </cell>
        </row>
        <row r="151">
          <cell r="H151">
            <v>2.69360269360269</v>
          </cell>
        </row>
        <row r="152">
          <cell r="A152" t="str">
            <v>PP092</v>
          </cell>
          <cell r="B152" t="str">
            <v>SLIDING DOOR FRAME -1</v>
          </cell>
        </row>
        <row r="152">
          <cell r="H152">
            <v>12.6</v>
          </cell>
        </row>
        <row r="153">
          <cell r="A153" t="str">
            <v>PP093</v>
          </cell>
          <cell r="B153" t="str">
            <v>SLIDING DOOR FRAME -2</v>
          </cell>
        </row>
        <row r="153">
          <cell r="H153">
            <v>12.6</v>
          </cell>
        </row>
        <row r="154">
          <cell r="A154" t="str">
            <v>PP094</v>
          </cell>
          <cell r="B154" t="str">
            <v>SLIDING DOOR FRAME -3</v>
          </cell>
        </row>
        <row r="154">
          <cell r="H154">
            <v>12.6</v>
          </cell>
        </row>
        <row r="155">
          <cell r="A155" t="str">
            <v>PP095</v>
          </cell>
          <cell r="B155" t="str">
            <v>Sliding door seal (per meter)</v>
          </cell>
        </row>
        <row r="155">
          <cell r="H155">
            <v>12.4777183600713</v>
          </cell>
        </row>
        <row r="156">
          <cell r="A156" t="str">
            <v>PP096</v>
          </cell>
          <cell r="B156" t="str">
            <v>Sliding door sweeping strip (per meter)</v>
          </cell>
        </row>
        <row r="156">
          <cell r="H156">
            <v>11.5864527629234</v>
          </cell>
        </row>
        <row r="157">
          <cell r="A157" t="str">
            <v>PP097</v>
          </cell>
          <cell r="B157" t="str">
            <v>Light upper orbit 6.5m</v>
          </cell>
        </row>
        <row r="157">
          <cell r="H157">
            <v>677.361853832442</v>
          </cell>
        </row>
        <row r="158">
          <cell r="A158" t="str">
            <v>PP098</v>
          </cell>
          <cell r="B158" t="str">
            <v>Seals gasket</v>
          </cell>
        </row>
        <row r="158">
          <cell r="H158">
            <v>7.67859591389003</v>
          </cell>
        </row>
        <row r="159">
          <cell r="A159" t="str">
            <v>PP099</v>
          </cell>
          <cell r="B159" t="str">
            <v>Sweep strips gasket</v>
          </cell>
        </row>
        <row r="159">
          <cell r="H159">
            <v>7.45920745920746</v>
          </cell>
        </row>
        <row r="160">
          <cell r="A160" t="str">
            <v>PP100</v>
          </cell>
          <cell r="B160" t="str">
            <v>Split mushroom head</v>
          </cell>
        </row>
        <row r="160">
          <cell r="H160">
            <v>1.64541341011929</v>
          </cell>
        </row>
        <row r="161">
          <cell r="A161" t="str">
            <v>PP101</v>
          </cell>
          <cell r="B161" t="str">
            <v>Regressor</v>
          </cell>
        </row>
        <row r="161">
          <cell r="H161">
            <v>82.2706705059646</v>
          </cell>
        </row>
        <row r="162">
          <cell r="A162" t="str">
            <v>PP102</v>
          </cell>
          <cell r="B162" t="str">
            <v>Aluminum net 6.2 meter</v>
          </cell>
        </row>
        <row r="162">
          <cell r="H162">
            <v>428.904428904429</v>
          </cell>
        </row>
        <row r="163">
          <cell r="A163" t="str">
            <v>PP103</v>
          </cell>
          <cell r="B163" t="str">
            <v>Hook samples</v>
          </cell>
        </row>
        <row r="163">
          <cell r="H163">
            <v>0</v>
          </cell>
        </row>
        <row r="164">
          <cell r="A164" t="str">
            <v>PP104</v>
          </cell>
          <cell r="B164" t="str">
            <v>PVC SHEET GREY (2mm x 4ft x 8ft)</v>
          </cell>
        </row>
        <row r="164">
          <cell r="H164">
            <v>199.158249158249</v>
          </cell>
        </row>
        <row r="165">
          <cell r="A165" t="str">
            <v>PP105</v>
          </cell>
          <cell r="B165" t="str">
            <v>Aluminium checker plate 1.5mm*1.22m*2.44m</v>
          </cell>
        </row>
        <row r="165">
          <cell r="H165">
            <v>282.352941176471</v>
          </cell>
        </row>
        <row r="166">
          <cell r="A166" t="str">
            <v>PP106</v>
          </cell>
          <cell r="B166" t="str">
            <v>Aluminium checker plate 2mm*1.22m*2.44m</v>
          </cell>
        </row>
        <row r="166">
          <cell r="H166">
            <v>331.764705882353</v>
          </cell>
        </row>
        <row r="167">
          <cell r="A167" t="str">
            <v>PP107</v>
          </cell>
          <cell r="B167" t="str">
            <v>KAYU 17mm x 73mm (swing door frame)</v>
          </cell>
        </row>
        <row r="167">
          <cell r="H167">
            <v>3.69230769230769</v>
          </cell>
        </row>
        <row r="168">
          <cell r="A168" t="str">
            <v>PP108</v>
          </cell>
          <cell r="B168" t="str">
            <v>BOSNY WAX 15KGS</v>
          </cell>
        </row>
        <row r="168">
          <cell r="H168">
            <v>515.384615384615</v>
          </cell>
        </row>
        <row r="169">
          <cell r="A169" t="str">
            <v>PP109</v>
          </cell>
          <cell r="B169" t="str">
            <v>Rivets 1/8 x 1/2" 1000vs Nikee (1000pcs per box)</v>
          </cell>
        </row>
        <row r="169">
          <cell r="H169">
            <v>30.7692307692308</v>
          </cell>
        </row>
        <row r="170">
          <cell r="A170" t="str">
            <v>PP110</v>
          </cell>
          <cell r="B170" t="str">
            <v>Rivets 3/16 x 1/2" 1000vs Nikee (500pcs per box)</v>
          </cell>
        </row>
        <row r="170">
          <cell r="H170">
            <v>26.9230769230769</v>
          </cell>
        </row>
        <row r="171">
          <cell r="A171" t="str">
            <v>PP111</v>
          </cell>
          <cell r="B171" t="str">
            <v>X'TRASEL MC-202 Mastic sealant (300ml)</v>
          </cell>
        </row>
        <row r="171">
          <cell r="H171">
            <v>7.96153846153846</v>
          </cell>
        </row>
        <row r="172">
          <cell r="A172" t="str">
            <v>PP112</v>
          </cell>
          <cell r="B172" t="str">
            <v>X'TRASEL SA-107 Silicone white acetic (280ml)</v>
          </cell>
        </row>
        <row r="172">
          <cell r="H172">
            <v>8.03076923076923</v>
          </cell>
        </row>
        <row r="173">
          <cell r="A173" t="str">
            <v>PP113</v>
          </cell>
          <cell r="B173" t="str">
            <v>X'TRASEL SN-503 Silicone white neutral (250ml)</v>
          </cell>
        </row>
        <row r="173">
          <cell r="H173">
            <v>12.4615384615385</v>
          </cell>
        </row>
        <row r="174">
          <cell r="A174" t="str">
            <v>PP114</v>
          </cell>
          <cell r="B174" t="str">
            <v>X'bond Contruction sealant 320gm</v>
          </cell>
        </row>
        <row r="174">
          <cell r="H174">
            <v>11.2307692307692</v>
          </cell>
        </row>
        <row r="175">
          <cell r="A175" t="str">
            <v>PP115</v>
          </cell>
          <cell r="B175" t="str">
            <v>CA288 Contact adhensive</v>
          </cell>
        </row>
        <row r="175">
          <cell r="H175">
            <v>70.7692307692308</v>
          </cell>
        </row>
        <row r="176">
          <cell r="A176" t="str">
            <v>PP116</v>
          </cell>
          <cell r="B176" t="str">
            <v>General purpose sealant-white (240ml) silicone</v>
          </cell>
        </row>
        <row r="176">
          <cell r="H176">
            <v>9.23076923076923</v>
          </cell>
        </row>
        <row r="177">
          <cell r="A177" t="str">
            <v>PP117</v>
          </cell>
          <cell r="B177" t="str">
            <v>GP silicone grey VT-202</v>
          </cell>
        </row>
        <row r="177">
          <cell r="H177">
            <v>9.69230769230769</v>
          </cell>
        </row>
        <row r="178">
          <cell r="A178" t="str">
            <v>PP118</v>
          </cell>
          <cell r="B178" t="str">
            <v>PU FOAM VT-268 (750ml)</v>
          </cell>
        </row>
        <row r="178">
          <cell r="H178">
            <v>46.1538461538462</v>
          </cell>
        </row>
        <row r="179">
          <cell r="A179" t="str">
            <v>PP119</v>
          </cell>
          <cell r="B179" t="str">
            <v>Nylon hammer (6x40) 200pcs floor wallplug</v>
          </cell>
        </row>
        <row r="179">
          <cell r="H179">
            <v>31.5</v>
          </cell>
        </row>
        <row r="180">
          <cell r="A180" t="str">
            <v>PP120</v>
          </cell>
          <cell r="B180" t="str">
            <v>50mm pvc stand 支架5公分</v>
          </cell>
        </row>
        <row r="180">
          <cell r="H180">
            <v>0.114285714285714</v>
          </cell>
        </row>
        <row r="181">
          <cell r="A181" t="str">
            <v>PP121</v>
          </cell>
          <cell r="B181" t="str">
            <v>75mm pvc stand 支架7.5公分</v>
          </cell>
        </row>
        <row r="181">
          <cell r="H181">
            <v>0.133333333333333</v>
          </cell>
        </row>
        <row r="182">
          <cell r="A182" t="str">
            <v>PP122</v>
          </cell>
          <cell r="B182" t="str">
            <v>100mm pvc stand 支架10公分</v>
          </cell>
        </row>
        <row r="182">
          <cell r="H182">
            <v>0.133333333333333</v>
          </cell>
        </row>
        <row r="183">
          <cell r="A183" t="str">
            <v>PP123</v>
          </cell>
          <cell r="B183" t="str">
            <v>120mm pvc stand 支架12公分</v>
          </cell>
        </row>
        <row r="183">
          <cell r="H183">
            <v>0.133333333333333</v>
          </cell>
        </row>
        <row r="184">
          <cell r="A184" t="str">
            <v>PP124</v>
          </cell>
          <cell r="B184" t="str">
            <v>150mm pvc stand 支架15公分</v>
          </cell>
        </row>
        <row r="184">
          <cell r="H184">
            <v>0.152380952380952</v>
          </cell>
        </row>
        <row r="185">
          <cell r="A185" t="str">
            <v>PP125</v>
          </cell>
          <cell r="B185" t="str">
            <v>CAM LOCK CAP 孔塞 16MM</v>
          </cell>
        </row>
        <row r="185">
          <cell r="H185">
            <v>0.158730158730159</v>
          </cell>
        </row>
        <row r="186">
          <cell r="A186" t="str">
            <v>PP126</v>
          </cell>
          <cell r="B186" t="str">
            <v>MOULD FASTENER</v>
          </cell>
        </row>
        <row r="186">
          <cell r="H186">
            <v>0</v>
          </cell>
        </row>
        <row r="187">
          <cell r="A187" t="str">
            <v>PP127</v>
          </cell>
          <cell r="B187" t="str">
            <v>φ10*80mm SCREW</v>
          </cell>
        </row>
        <row r="187">
          <cell r="H187">
            <v>1.01010101010101</v>
          </cell>
        </row>
        <row r="188">
          <cell r="A188" t="str">
            <v>PP128</v>
          </cell>
          <cell r="B188" t="str">
            <v>φ10*110mm SCREW</v>
          </cell>
        </row>
        <row r="188">
          <cell r="H188">
            <v>1.25701459034792</v>
          </cell>
        </row>
        <row r="189">
          <cell r="A189" t="str">
            <v>PP129</v>
          </cell>
          <cell r="B189" t="str">
            <v>φ10*130mm SCREW</v>
          </cell>
        </row>
        <row r="189">
          <cell r="H189">
            <v>1.39169472502806</v>
          </cell>
        </row>
        <row r="190">
          <cell r="A190" t="str">
            <v>PP130</v>
          </cell>
          <cell r="B190" t="str">
            <v>φ10*160mm SCREW</v>
          </cell>
        </row>
        <row r="190">
          <cell r="H190">
            <v>1.66105499438833</v>
          </cell>
        </row>
        <row r="191">
          <cell r="A191" t="str">
            <v>PP131</v>
          </cell>
          <cell r="B191" t="str">
            <v>30*30*12.4mm WASHER</v>
          </cell>
        </row>
        <row r="191">
          <cell r="H191">
            <v>0.561167227833895</v>
          </cell>
        </row>
        <row r="192">
          <cell r="A192" t="str">
            <v>PP132</v>
          </cell>
          <cell r="B192" t="str">
            <v>Cabin door dual side hinges</v>
          </cell>
        </row>
        <row r="192">
          <cell r="H192">
            <v>201.224004753417</v>
          </cell>
        </row>
        <row r="193">
          <cell r="A193" t="str">
            <v>PP133</v>
          </cell>
          <cell r="B193" t="str">
            <v>WIRE ROPE (6*19) 6mm x 300m</v>
          </cell>
        </row>
        <row r="193">
          <cell r="H193">
            <v>520.499108734403</v>
          </cell>
        </row>
        <row r="194">
          <cell r="A194" t="str">
            <v>PP134</v>
          </cell>
          <cell r="B194" t="str">
            <v>WIRE ROPE (6*24) 8mm x 300m</v>
          </cell>
        </row>
        <row r="194">
          <cell r="H194">
            <v>570.409982174688</v>
          </cell>
        </row>
        <row r="195">
          <cell r="A195" t="str">
            <v>PP135</v>
          </cell>
          <cell r="B195" t="str">
            <v>WIRE ROPE (6*24) 10mm x 300m</v>
          </cell>
        </row>
        <row r="195">
          <cell r="H195">
            <v>855.614973262032</v>
          </cell>
        </row>
        <row r="196">
          <cell r="A196" t="str">
            <v>PP136</v>
          </cell>
          <cell r="B196" t="str">
            <v>FAN HOOK</v>
          </cell>
        </row>
        <row r="196">
          <cell r="H196">
            <v>3.32739156268568</v>
          </cell>
        </row>
        <row r="197">
          <cell r="B197" t="str">
            <v>PU MOULD 11.5M X 1.5M</v>
          </cell>
        </row>
        <row r="198">
          <cell r="B198" t="str">
            <v>FULLY MOULD 6M</v>
          </cell>
        </row>
        <row r="199">
          <cell r="B199" t="str">
            <v>ROOLING COLOURBOND MACHINE</v>
          </cell>
        </row>
        <row r="200">
          <cell r="A200" t="str">
            <v>HEA039.08</v>
          </cell>
          <cell r="B200" t="str">
            <v>DHR-J-S door heater 8mm x 100m(65c~105c)</v>
          </cell>
        </row>
        <row r="200">
          <cell r="H200">
            <v>662.626262626263</v>
          </cell>
        </row>
        <row r="201">
          <cell r="A201" t="str">
            <v>HEA039.09</v>
          </cell>
          <cell r="B201" t="str">
            <v>DHS-J-S door heater 10mm x 100m(65c~105c)S/steel braider</v>
          </cell>
        </row>
        <row r="201">
          <cell r="H201">
            <v>969.69696969697</v>
          </cell>
        </row>
        <row r="202">
          <cell r="A202" t="str">
            <v>PP057.17</v>
          </cell>
          <cell r="B202" t="str">
            <v>Polyester panel</v>
          </cell>
        </row>
        <row r="203">
          <cell r="A203" t="str">
            <v>PP057.18</v>
          </cell>
          <cell r="B203" t="str">
            <v>pu door mould</v>
          </cell>
        </row>
        <row r="204">
          <cell r="A204" t="str">
            <v>PP057.19</v>
          </cell>
          <cell r="B204" t="str">
            <v>ROOLING COLOURBOND MACHINE hydraulic</v>
          </cell>
        </row>
        <row r="205">
          <cell r="B205" t="str">
            <v>sensor</v>
          </cell>
        </row>
        <row r="206">
          <cell r="B206" t="str">
            <v>plc switch board</v>
          </cell>
        </row>
        <row r="207">
          <cell r="A207" t="str">
            <v>HEA039.02</v>
          </cell>
          <cell r="B207" t="str">
            <v>DH-5.67m/220w/240v door heater</v>
          </cell>
        </row>
        <row r="208">
          <cell r="A208" t="str">
            <v>HEA039.03</v>
          </cell>
          <cell r="B208" t="str">
            <v>DH-6m/220w/240v door heater</v>
          </cell>
        </row>
        <row r="209">
          <cell r="A209" t="str">
            <v>HEA039.04</v>
          </cell>
          <cell r="B209" t="str">
            <v>DH-6.3m/220w/240v door heater</v>
          </cell>
        </row>
        <row r="210">
          <cell r="A210" t="str">
            <v>HEA039.05</v>
          </cell>
          <cell r="B210" t="str">
            <v>DH-7m/220w/240v door heater</v>
          </cell>
        </row>
        <row r="211">
          <cell r="A211" t="str">
            <v>HEA039.06</v>
          </cell>
          <cell r="B211" t="str">
            <v>DH-8.5m/220w/240v door heater</v>
          </cell>
        </row>
        <row r="212">
          <cell r="A212" t="str">
            <v>HEA039.07</v>
          </cell>
          <cell r="B212" t="str">
            <v>DH-11m/220w/240v door heater</v>
          </cell>
        </row>
      </sheetData>
      <sheetData sheetId="22"/>
      <sheetData sheetId="23">
        <row r="9">
          <cell r="A9" t="str">
            <v>ITEM CODE</v>
          </cell>
          <cell r="B9" t="str">
            <v>MODEL</v>
          </cell>
        </row>
        <row r="9">
          <cell r="E9" t="str">
            <v>cond unit model</v>
          </cell>
        </row>
        <row r="9">
          <cell r="G9" t="str">
            <v>fan sets</v>
          </cell>
          <cell r="H9" t="str">
            <v>cappillary tube</v>
          </cell>
        </row>
        <row r="9">
          <cell r="J9" t="str">
            <v>blower</v>
          </cell>
        </row>
        <row r="9">
          <cell r="P9" t="str">
            <v>(RM) </v>
          </cell>
        </row>
        <row r="10">
          <cell r="A10" t="str">
            <v>CAB001</v>
          </cell>
          <cell r="B10" t="str">
            <v>Mini 2 Door cabinet c/w 1/3hp cond unit</v>
          </cell>
          <cell r="C10" t="str">
            <v>760*585*1830</v>
          </cell>
        </row>
        <row r="10">
          <cell r="E10" t="str">
            <v>KK270CZ1 cw cs030</v>
          </cell>
        </row>
        <row r="10">
          <cell r="G10" t="str">
            <v>10watts</v>
          </cell>
          <cell r="H10" t="str">
            <v>0.049*54" (0.4kg)</v>
          </cell>
        </row>
        <row r="10">
          <cell r="J10" t="str">
            <v>~</v>
          </cell>
        </row>
        <row r="10">
          <cell r="P10">
            <v>2756.4019825736</v>
          </cell>
        </row>
        <row r="11">
          <cell r="A11" t="str">
            <v>CAB002</v>
          </cell>
          <cell r="B11" t="str">
            <v>2 Door cabinet c/w 3/8hp cond unit R134</v>
          </cell>
          <cell r="C11" t="str">
            <v>840*685*2080</v>
          </cell>
        </row>
        <row r="11">
          <cell r="E11" t="str">
            <v>K325CZ1 cs033</v>
          </cell>
        </row>
        <row r="11">
          <cell r="G11" t="str">
            <v>10watts</v>
          </cell>
          <cell r="H11" t="str">
            <v>0.049*54"</v>
          </cell>
        </row>
        <row r="11">
          <cell r="J11" t="str">
            <v>~</v>
          </cell>
        </row>
        <row r="11">
          <cell r="P11">
            <v>3503.856035578</v>
          </cell>
        </row>
        <row r="12">
          <cell r="A12" t="str">
            <v>CAB003</v>
          </cell>
          <cell r="B12" t="str">
            <v>4 Door cabinet c/w 1/2hp cond unit R134</v>
          </cell>
          <cell r="C12" t="str">
            <v>1300*685*2080</v>
          </cell>
        </row>
        <row r="12">
          <cell r="E12" t="str">
            <v>K400CZ1 cw cs060</v>
          </cell>
        </row>
        <row r="12">
          <cell r="G12" t="str">
            <v>16watts</v>
          </cell>
          <cell r="H12" t="str">
            <v>0.042*52" (0.8kg)</v>
          </cell>
        </row>
        <row r="12">
          <cell r="J12" t="str">
            <v>~</v>
          </cell>
        </row>
        <row r="12">
          <cell r="P12">
            <v>4371.39214426804</v>
          </cell>
        </row>
        <row r="13">
          <cell r="A13" t="str">
            <v>CAB004</v>
          </cell>
          <cell r="B13" t="str">
            <v>6 Door cabinet c/w 5/8hp cond unit R404</v>
          </cell>
          <cell r="C13" t="str">
            <v>1930*685*2080</v>
          </cell>
        </row>
        <row r="13">
          <cell r="E13" t="str">
            <v>ne2178ck,mpt16la cw cs075</v>
          </cell>
        </row>
        <row r="13">
          <cell r="G13" t="str">
            <v>18watts cw hi/lo switch</v>
          </cell>
          <cell r="H13" t="str">
            <v>0.055*60"</v>
          </cell>
        </row>
        <row r="13">
          <cell r="J13" t="str">
            <v>~</v>
          </cell>
        </row>
        <row r="13">
          <cell r="P13">
            <v>5645.4919498168</v>
          </cell>
        </row>
        <row r="14">
          <cell r="A14" t="str">
            <v>CAB005</v>
          </cell>
          <cell r="B14" t="str">
            <v>6 Door cabinet c/w 3/4hp cond unit R404</v>
          </cell>
          <cell r="C14" t="str">
            <v>1930*685*2080</v>
          </cell>
        </row>
        <row r="14">
          <cell r="E14" t="str">
            <v>ne2180ck,mpt18la cw cs075</v>
          </cell>
        </row>
        <row r="14">
          <cell r="G14" t="str">
            <v>25watts cw hi/lo switch</v>
          </cell>
          <cell r="H14" t="str">
            <v>0.055*60" (0.9kg)</v>
          </cell>
        </row>
        <row r="14">
          <cell r="J14" t="str">
            <v>~</v>
          </cell>
        </row>
        <row r="14">
          <cell r="P14">
            <v>5712.54711687196</v>
          </cell>
        </row>
        <row r="15">
          <cell r="A15" t="str">
            <v>CAB006</v>
          </cell>
          <cell r="B15" t="str">
            <v>2 Door cabinet full piping (8rack 32ice)c/w ice tray</v>
          </cell>
          <cell r="C15" t="str">
            <v>840*685*2080</v>
          </cell>
        </row>
        <row r="15">
          <cell r="E15" t="str">
            <v>Nct2195ck cw cs145</v>
          </cell>
        </row>
        <row r="15">
          <cell r="J15" t="str">
            <v>~</v>
          </cell>
        </row>
        <row r="15">
          <cell r="P15">
            <v>6119.53178623004</v>
          </cell>
        </row>
        <row r="16">
          <cell r="A16" t="str">
            <v>CAB007</v>
          </cell>
          <cell r="B16" t="str">
            <v>2 Door cabinet full piping (10rack 40ice)c/w ice tray</v>
          </cell>
          <cell r="C16" t="str">
            <v>840*685*2080</v>
          </cell>
        </row>
        <row r="16">
          <cell r="E16" t="str">
            <v>Nct2195ck cw cs145</v>
          </cell>
        </row>
        <row r="16">
          <cell r="J16" t="str">
            <v>~</v>
          </cell>
        </row>
        <row r="16">
          <cell r="P16">
            <v>6812.45531930157</v>
          </cell>
        </row>
        <row r="17">
          <cell r="A17" t="str">
            <v>CAB008</v>
          </cell>
          <cell r="B17" t="str">
            <v>4 Door cabinet full piping (10rack 60ice)c/w ice tray</v>
          </cell>
          <cell r="C17" t="str">
            <v>1300*685*2080</v>
          </cell>
        </row>
        <row r="17">
          <cell r="E17" t="str">
            <v>2 x Nct2195ck cw cs145</v>
          </cell>
        </row>
        <row r="17">
          <cell r="J17" t="str">
            <v>~</v>
          </cell>
        </row>
        <row r="17">
          <cell r="P17">
            <v>10600.8081694263</v>
          </cell>
        </row>
        <row r="18">
          <cell r="A18" t="str">
            <v>CAB009</v>
          </cell>
          <cell r="B18" t="str">
            <v>6 Door cabinet full piping (10rack 100ice)c/w ice tray</v>
          </cell>
          <cell r="C18" t="str">
            <v>1930*685*2080</v>
          </cell>
        </row>
        <row r="18">
          <cell r="E18" t="str">
            <v>2 x Nct2212ck cw cs170</v>
          </cell>
        </row>
        <row r="18">
          <cell r="J18" t="str">
            <v>~</v>
          </cell>
        </row>
        <row r="18">
          <cell r="P18">
            <v>12999.3219885931</v>
          </cell>
        </row>
        <row r="19">
          <cell r="A19" t="str">
            <v>CAB010</v>
          </cell>
          <cell r="B19" t="str">
            <v>2 Door chiller c/w 1/3hp cond unit R134</v>
          </cell>
          <cell r="C19" t="str">
            <v>710*760*2060</v>
          </cell>
        </row>
        <row r="19">
          <cell r="E19" t="str">
            <v>KK270CZ1 cw cs030</v>
          </cell>
        </row>
        <row r="19">
          <cell r="J19" t="str">
            <v>5 X 14 X 4R </v>
          </cell>
        </row>
        <row r="19">
          <cell r="P19">
            <v>2873.49754481704</v>
          </cell>
        </row>
        <row r="20">
          <cell r="A20" t="str">
            <v>CAB011</v>
          </cell>
          <cell r="B20" t="str">
            <v>4 Door chiller c/w 1/2hp cond unit R134</v>
          </cell>
          <cell r="C20" t="str">
            <v>1300*760*2060</v>
          </cell>
        </row>
        <row r="20">
          <cell r="E20" t="str">
            <v>KK375CZ1 cw cs050</v>
          </cell>
        </row>
        <row r="20">
          <cell r="J20" t="str">
            <v>5 X 20 X 4R </v>
          </cell>
        </row>
        <row r="20">
          <cell r="P20">
            <v>3678.32344361943</v>
          </cell>
        </row>
        <row r="21">
          <cell r="A21" t="str">
            <v>CAB012</v>
          </cell>
          <cell r="B21" t="str">
            <v>6 Door chiller c/w 1/2hp (B) cond unit R134</v>
          </cell>
          <cell r="C21" t="str">
            <v>1930*760*2060</v>
          </cell>
        </row>
        <row r="21">
          <cell r="E21" t="str">
            <v>K400CZ1 cw cs060</v>
          </cell>
        </row>
        <row r="21">
          <cell r="J21" t="str">
            <v>5 X 33 X 4R </v>
          </cell>
        </row>
        <row r="21">
          <cell r="P21">
            <v>4944.05088082319</v>
          </cell>
        </row>
        <row r="22">
          <cell r="A22" t="str">
            <v>CAB013</v>
          </cell>
          <cell r="B22" t="str">
            <v>2 Door frezzer c/w 1/3hp cond unit R404</v>
          </cell>
          <cell r="C22" t="str">
            <v>710*760*2060</v>
          </cell>
        </row>
        <row r="22">
          <cell r="E22" t="str">
            <v>NE2150 cw cs050</v>
          </cell>
        </row>
        <row r="22">
          <cell r="J22" t="str">
            <v>UC100</v>
          </cell>
        </row>
        <row r="22">
          <cell r="P22">
            <v>3423.60771222518</v>
          </cell>
        </row>
        <row r="23">
          <cell r="A23" t="str">
            <v>CAB014</v>
          </cell>
          <cell r="B23" t="str">
            <v>4 Door frezzer c/w 3/4hp cond unit R404</v>
          </cell>
          <cell r="C23" t="str">
            <v>1300*760*2060</v>
          </cell>
        </row>
        <row r="23">
          <cell r="E23" t="str">
            <v>Mpt18 cw cs075</v>
          </cell>
        </row>
        <row r="23">
          <cell r="J23" t="str">
            <v>UC150</v>
          </cell>
        </row>
        <row r="23">
          <cell r="P23">
            <v>4373.03309086621</v>
          </cell>
        </row>
        <row r="24">
          <cell r="A24" t="str">
            <v>CAB015</v>
          </cell>
          <cell r="B24" t="str">
            <v>6 Door frezzer c/w 1hp cond unit R404</v>
          </cell>
          <cell r="C24" t="str">
            <v>1930*760*2060</v>
          </cell>
        </row>
        <row r="24">
          <cell r="E24" t="str">
            <v>Nct2195ck cw cs145</v>
          </cell>
        </row>
        <row r="24">
          <cell r="J24" t="str">
            <v>UC200</v>
          </cell>
        </row>
        <row r="24">
          <cell r="P24">
            <v>6113.53615388784</v>
          </cell>
        </row>
        <row r="25">
          <cell r="A25" t="str">
            <v>CAB016</v>
          </cell>
          <cell r="B25" t="str">
            <v>2 Door frezzer c/w 1/2hp cond unit R404</v>
          </cell>
          <cell r="C25" t="str">
            <v>710*760*2060</v>
          </cell>
        </row>
        <row r="25">
          <cell r="E25" t="str">
            <v>Mpt18 cw cs075</v>
          </cell>
        </row>
        <row r="25">
          <cell r="J25" t="str">
            <v>UC100</v>
          </cell>
        </row>
        <row r="25">
          <cell r="P25">
            <v>3580.51173587038</v>
          </cell>
        </row>
        <row r="26">
          <cell r="A26" t="str">
            <v>CAB017</v>
          </cell>
          <cell r="B26" t="str">
            <v>4 Door frezzer c/w 1hp cond unit R404</v>
          </cell>
          <cell r="C26" t="str">
            <v>1300*760*2060</v>
          </cell>
        </row>
        <row r="26">
          <cell r="E26" t="str">
            <v>Nct2195ck cw cs145</v>
          </cell>
        </row>
        <row r="26">
          <cell r="J26" t="str">
            <v>UC200</v>
          </cell>
        </row>
        <row r="26">
          <cell r="P26">
            <v>4979.30444317981</v>
          </cell>
        </row>
        <row r="27">
          <cell r="A27" t="str">
            <v>CAB018</v>
          </cell>
          <cell r="B27" t="str">
            <v>6 Door frezzer c/w 1.5hp cond unit R404</v>
          </cell>
          <cell r="C27" t="str">
            <v>1930*760*2060</v>
          </cell>
        </row>
        <row r="27">
          <cell r="E27" t="str">
            <v>Nct2212ck cw cs170</v>
          </cell>
        </row>
        <row r="27">
          <cell r="J27" t="str">
            <v>UC300 </v>
          </cell>
        </row>
        <row r="27">
          <cell r="P27">
            <v>6468.89817314784</v>
          </cell>
        </row>
        <row r="28">
          <cell r="A28" t="str">
            <v>CAB019</v>
          </cell>
          <cell r="B28" t="str">
            <v>1.2m counter chiller (4ft) 1/4hp R134</v>
          </cell>
          <cell r="C28" t="str">
            <v>1200*750*840</v>
          </cell>
        </row>
        <row r="28">
          <cell r="E28" t="str">
            <v>KK270CZ1 cw cs039</v>
          </cell>
        </row>
        <row r="28">
          <cell r="J28" t="str">
            <v>8*11*3R</v>
          </cell>
        </row>
        <row r="28">
          <cell r="P28">
            <v>2873.48393728686</v>
          </cell>
        </row>
        <row r="29">
          <cell r="A29" t="str">
            <v>CAB020</v>
          </cell>
          <cell r="B29" t="str">
            <v>1.5m counter chiller (5ft) 1/3hp R134</v>
          </cell>
          <cell r="C29" t="str">
            <v>1500*750*840</v>
          </cell>
        </row>
        <row r="29">
          <cell r="E29" t="str">
            <v>KK270CZ1 cw cs039</v>
          </cell>
        </row>
        <row r="29">
          <cell r="J29" t="str">
            <v>8*11*3R</v>
          </cell>
        </row>
        <row r="29">
          <cell r="P29">
            <v>3086.76178226069</v>
          </cell>
        </row>
        <row r="30">
          <cell r="A30" t="str">
            <v>CAB021</v>
          </cell>
          <cell r="B30" t="str">
            <v>1.8m counter chiller (6ft) 3/8hp R134</v>
          </cell>
          <cell r="C30" t="str">
            <v>1800*750*840</v>
          </cell>
        </row>
        <row r="30">
          <cell r="E30" t="str">
            <v>K325CZ1 cs054</v>
          </cell>
        </row>
        <row r="30">
          <cell r="J30" t="str">
            <v>12*11*3R</v>
          </cell>
        </row>
        <row r="30">
          <cell r="P30">
            <v>3498.19686202694</v>
          </cell>
        </row>
        <row r="31">
          <cell r="A31" t="str">
            <v>CAB022</v>
          </cell>
          <cell r="B31" t="str">
            <v>2.1m counter chiller (7ft) 1/2hp R134</v>
          </cell>
          <cell r="C31" t="str">
            <v>2100*750*840</v>
          </cell>
        </row>
        <row r="31">
          <cell r="E31" t="str">
            <v>KK375CZ1 cw cs054</v>
          </cell>
        </row>
        <row r="31">
          <cell r="J31" t="str">
            <v>12*11*3R</v>
          </cell>
        </row>
        <row r="31">
          <cell r="P31">
            <v>3880.74066857259</v>
          </cell>
        </row>
        <row r="32">
          <cell r="A32" t="str">
            <v>CAB023</v>
          </cell>
          <cell r="B32" t="str">
            <v>1.2m counter frezzer (4ft) 1/2hp R134</v>
          </cell>
          <cell r="C32" t="str">
            <v>1200*750*840</v>
          </cell>
        </row>
        <row r="32">
          <cell r="E32" t="str">
            <v>KK375CZ1 cw cs054</v>
          </cell>
        </row>
        <row r="32">
          <cell r="J32" t="str">
            <v>12*11*3R</v>
          </cell>
        </row>
        <row r="32">
          <cell r="P32">
            <v>2991.58665678958</v>
          </cell>
        </row>
        <row r="33">
          <cell r="A33" t="str">
            <v>CAB024</v>
          </cell>
          <cell r="B33" t="str">
            <v>1.5m counter frezzer (5ft) 1/2hp R134</v>
          </cell>
          <cell r="C33" t="str">
            <v>1500*750*840</v>
          </cell>
        </row>
        <row r="33">
          <cell r="E33" t="str">
            <v>K400CZ1 cw cs066 axial</v>
          </cell>
        </row>
        <row r="33">
          <cell r="J33" t="str">
            <v>12*11*3R</v>
          </cell>
        </row>
        <row r="33">
          <cell r="P33">
            <v>3268.86476076367</v>
          </cell>
        </row>
        <row r="34">
          <cell r="A34" t="str">
            <v>CAB025</v>
          </cell>
          <cell r="B34" t="str">
            <v>1.8m counter frezzer (6ft) 1/2hp R404</v>
          </cell>
          <cell r="C34" t="str">
            <v>1800*750*840</v>
          </cell>
        </row>
        <row r="34">
          <cell r="E34" t="str">
            <v>ne2170ck cw066 axial</v>
          </cell>
        </row>
        <row r="34">
          <cell r="J34" t="str">
            <v>12 x 13 x 3R (330) </v>
          </cell>
        </row>
        <row r="34">
          <cell r="P34">
            <v>3834.81866984875</v>
          </cell>
        </row>
        <row r="35">
          <cell r="A35" t="str">
            <v>CAB026</v>
          </cell>
          <cell r="B35" t="str">
            <v>2.1m counter frezzer (7ft) 5/8hp R404</v>
          </cell>
          <cell r="C35" t="str">
            <v>2100*750*840</v>
          </cell>
        </row>
        <row r="35">
          <cell r="E35" t="str">
            <v>mpt16la cw cs083 axial</v>
          </cell>
        </row>
        <row r="35">
          <cell r="J35" t="str">
            <v>12 x 13 x 3R (330) </v>
          </cell>
        </row>
        <row r="35">
          <cell r="P35">
            <v>4259.03655960966</v>
          </cell>
        </row>
        <row r="36">
          <cell r="A36" t="str">
            <v>CAB027</v>
          </cell>
          <cell r="B36" t="str">
            <v>1 Glass Door chiller c/w 1/3hp cond unit R134</v>
          </cell>
          <cell r="C36" t="str">
            <v>610*760*2030</v>
          </cell>
        </row>
        <row r="36">
          <cell r="E36" t="str">
            <v>KK270CZ1 cw cs030</v>
          </cell>
        </row>
        <row r="36">
          <cell r="J36" t="str">
            <v>5 X 14 X 4R </v>
          </cell>
        </row>
        <row r="36">
          <cell r="P36">
            <v>2736.73197844057</v>
          </cell>
        </row>
        <row r="37">
          <cell r="A37" t="str">
            <v>CAB028</v>
          </cell>
          <cell r="B37" t="str">
            <v>2 Glass Door chiller c/w 1/2hp cond unit R134</v>
          </cell>
          <cell r="C37" t="str">
            <v>1215*760*2030</v>
          </cell>
        </row>
        <row r="37">
          <cell r="E37" t="str">
            <v>KK375CZ1 cw cs050</v>
          </cell>
        </row>
        <row r="37">
          <cell r="J37" t="str">
            <v>5 X 20 X 4R </v>
          </cell>
        </row>
        <row r="37">
          <cell r="P37">
            <v>3710.15153685429</v>
          </cell>
        </row>
        <row r="38">
          <cell r="A38" t="str">
            <v>CAB029</v>
          </cell>
          <cell r="B38" t="str">
            <v>3 Glass Door chiller c/w 1/2hp B cond unit R134</v>
          </cell>
          <cell r="C38" t="str">
            <v>1810*760*2030</v>
          </cell>
        </row>
        <row r="38">
          <cell r="E38" t="str">
            <v>K400CZ1 cw cs060</v>
          </cell>
        </row>
        <row r="38">
          <cell r="J38" t="str">
            <v>5 X 33 X 4R </v>
          </cell>
        </row>
        <row r="38">
          <cell r="P38">
            <v>4767.58761716002</v>
          </cell>
        </row>
        <row r="39">
          <cell r="A39" t="str">
            <v>CAB030</v>
          </cell>
          <cell r="B39" t="str">
            <v>1 Glass Door Frezzer c/w 5/8hp cond unit R404</v>
          </cell>
          <cell r="C39" t="str">
            <v>610*760*2030</v>
          </cell>
        </row>
        <row r="39">
          <cell r="E39" t="str">
            <v>ne2178ck,mpt16la cw cs090</v>
          </cell>
        </row>
        <row r="39">
          <cell r="J39" t="str">
            <v>UC100</v>
          </cell>
        </row>
        <row r="39">
          <cell r="P39">
            <v>3324.82086821568</v>
          </cell>
        </row>
        <row r="40">
          <cell r="A40" t="str">
            <v>CAB031</v>
          </cell>
          <cell r="B40" t="str">
            <v>2 Glass Door Frezzer c/w 1hp cond unit R404</v>
          </cell>
          <cell r="C40" t="str">
            <v>1215*760*2030</v>
          </cell>
        </row>
        <row r="40">
          <cell r="E40" t="str">
            <v>Nct2195ck cw cs145 axial</v>
          </cell>
        </row>
        <row r="40">
          <cell r="J40" t="str">
            <v>UC200</v>
          </cell>
        </row>
        <row r="40">
          <cell r="P40">
            <v>4982.82613349526</v>
          </cell>
        </row>
        <row r="41">
          <cell r="A41" t="str">
            <v>CAB032</v>
          </cell>
          <cell r="B41" t="str">
            <v>3 Glass Door Frezzer c/w 1 1/2hp cond unit R404</v>
          </cell>
          <cell r="C41" t="str">
            <v>1810*760*2030</v>
          </cell>
        </row>
        <row r="41">
          <cell r="E41" t="str">
            <v>Nct2212ck cw cs170 axial</v>
          </cell>
        </row>
        <row r="41">
          <cell r="J41" t="str">
            <v>UC300 </v>
          </cell>
        </row>
        <row r="41">
          <cell r="P41">
            <v>6311.55711510842</v>
          </cell>
        </row>
        <row r="42">
          <cell r="A42" t="str">
            <v>CAB033</v>
          </cell>
          <cell r="B42" t="str">
            <v>398L Chest frezzer (300L) internal s/steel</v>
          </cell>
          <cell r="C42" t="str">
            <v>1135*720*850</v>
          </cell>
        </row>
        <row r="42">
          <cell r="G42">
            <v>46000</v>
          </cell>
        </row>
        <row r="42">
          <cell r="P42">
            <v>1319.07484701849</v>
          </cell>
        </row>
        <row r="43">
          <cell r="A43" t="str">
            <v>CAB034</v>
          </cell>
          <cell r="B43" t="str">
            <v>498L Chest frezzer (400L) internal s/steel</v>
          </cell>
          <cell r="C43" t="str">
            <v>1465*720*850</v>
          </cell>
        </row>
        <row r="43">
          <cell r="P43">
            <v>1447.14036614651</v>
          </cell>
        </row>
        <row r="44">
          <cell r="A44" t="str">
            <v>CAB035</v>
          </cell>
          <cell r="B44" t="str">
            <v>598L Chest frezzer (500L) internal s/steel</v>
          </cell>
          <cell r="C44" t="str">
            <v>1725*720*850</v>
          </cell>
        </row>
        <row r="44">
          <cell r="P44" t="str">
            <v>~</v>
          </cell>
        </row>
        <row r="45">
          <cell r="A45" t="str">
            <v>CAB036</v>
          </cell>
          <cell r="B45" t="str">
            <v>798L Chest frezzer (700L) internal s/steel</v>
          </cell>
          <cell r="C45" t="str">
            <v>1965*770*850</v>
          </cell>
        </row>
        <row r="45">
          <cell r="P45">
            <v>2023.43520222254</v>
          </cell>
        </row>
        <row r="46">
          <cell r="A46" t="str">
            <v>CAB037</v>
          </cell>
          <cell r="B46" t="str">
            <v>1088L Chest frezzer (1000L) internal s/steel</v>
          </cell>
          <cell r="C46" t="str">
            <v>2160*900*850</v>
          </cell>
        </row>
        <row r="46">
          <cell r="P46" t="str">
            <v>~</v>
          </cell>
        </row>
        <row r="47">
          <cell r="A47" t="str">
            <v>CAB038</v>
          </cell>
          <cell r="B47" t="str">
            <v>1 Big Glass Door chiller c/w 1/2hp cond unit R134</v>
          </cell>
          <cell r="C47" t="str">
            <v>696*813*2330</v>
          </cell>
        </row>
        <row r="47">
          <cell r="P47">
            <v>3189.54513362077</v>
          </cell>
        </row>
        <row r="48">
          <cell r="A48" t="str">
            <v>CAB039</v>
          </cell>
          <cell r="B48" t="str">
            <v>2 Big Glass Door chiller c/w 1/2hp cond unit R134</v>
          </cell>
          <cell r="C48" t="str">
            <v>1384*813*2330</v>
          </cell>
        </row>
        <row r="48">
          <cell r="P48">
            <v>4458.16921578823</v>
          </cell>
        </row>
        <row r="49">
          <cell r="A49" t="str">
            <v>CAB040</v>
          </cell>
          <cell r="B49" t="str">
            <v>3 Big Glass Door chiller c/w 3/4hp cond unit R290</v>
          </cell>
          <cell r="C49" t="str">
            <v>2067*813*2330</v>
          </cell>
        </row>
        <row r="49">
          <cell r="P49">
            <v>6210.81326437475</v>
          </cell>
        </row>
        <row r="50">
          <cell r="A50" t="str">
            <v>CAB040.01</v>
          </cell>
          <cell r="B50" t="str">
            <v>4 Big Glass Door chiller c/w 1hp cond unit R290</v>
          </cell>
          <cell r="C50" t="str">
            <v>2750*813*2330</v>
          </cell>
        </row>
        <row r="51">
          <cell r="A51" t="str">
            <v>CAB041</v>
          </cell>
          <cell r="B51" t="str">
            <v>1 Big Glass Door Frezzer c/w 5/8hp cond unit R404</v>
          </cell>
          <cell r="C51" t="str">
            <v>696*813*2330</v>
          </cell>
        </row>
        <row r="51">
          <cell r="P51">
            <v>4365.41840056761</v>
          </cell>
        </row>
        <row r="52">
          <cell r="A52" t="str">
            <v>CAB042</v>
          </cell>
          <cell r="B52" t="str">
            <v>2 Big Glass Door Frezzer c/w 1hp cond unit R404</v>
          </cell>
          <cell r="C52" t="str">
            <v>1384*813*2330</v>
          </cell>
        </row>
        <row r="52">
          <cell r="P52">
            <v>6985.22299641112</v>
          </cell>
        </row>
        <row r="53">
          <cell r="A53" t="str">
            <v>CAB043</v>
          </cell>
          <cell r="B53" t="str">
            <v>3 Big Glass Door Frezzer c/w 1 1/2hp cond unit R404</v>
          </cell>
          <cell r="C53" t="str">
            <v>2067*813*2330</v>
          </cell>
        </row>
        <row r="53">
          <cell r="P53">
            <v>9791.68412694533</v>
          </cell>
        </row>
        <row r="54">
          <cell r="A54" t="str">
            <v>CAB043.01</v>
          </cell>
          <cell r="B54" t="str">
            <v>4 Big Glass Door Frezzer c/w 2.5hp cond unit R404</v>
          </cell>
          <cell r="C54" t="str">
            <v>2750*813*2330</v>
          </cell>
        </row>
        <row r="57">
          <cell r="B57" t="str">
            <v>OPTIONAL CABINET</v>
          </cell>
        </row>
        <row r="59">
          <cell r="A59" t="str">
            <v>ITEM CODE</v>
          </cell>
          <cell r="B59" t="str">
            <v>PRODUCT</v>
          </cell>
        </row>
        <row r="59">
          <cell r="K59" t="str">
            <v>(RM) </v>
          </cell>
        </row>
        <row r="60">
          <cell r="A60" t="str">
            <v>CAB044</v>
          </cell>
          <cell r="B60" t="str">
            <v>ICE TRAY (395mm*165mm*105mmH)</v>
          </cell>
        </row>
        <row r="60">
          <cell r="K60">
            <v>22</v>
          </cell>
        </row>
        <row r="61">
          <cell r="A61" t="str">
            <v>CAB045</v>
          </cell>
          <cell r="B61" t="str">
            <v>60% tin solder bar </v>
          </cell>
        </row>
        <row r="61">
          <cell r="K61">
            <v>191.666666666667</v>
          </cell>
        </row>
        <row r="62">
          <cell r="A62" t="str">
            <v>CAB046</v>
          </cell>
          <cell r="B62" t="str">
            <v>C.F hinge- 6" (1pair)</v>
          </cell>
        </row>
        <row r="62">
          <cell r="K62">
            <v>53.5087719298246</v>
          </cell>
        </row>
        <row r="63">
          <cell r="A63" t="str">
            <v>CAB047</v>
          </cell>
          <cell r="B63" t="str">
            <v>3mm clear float glass (457mm x 914mm)</v>
          </cell>
        </row>
        <row r="63">
          <cell r="K63">
            <v>29.3297101449275</v>
          </cell>
        </row>
        <row r="64">
          <cell r="A64" t="str">
            <v>CAB048</v>
          </cell>
          <cell r="B64" t="str">
            <v>17mm x 69mm hardwood planed 2' up</v>
          </cell>
        </row>
        <row r="64">
          <cell r="K64">
            <v>2.8673835125448</v>
          </cell>
        </row>
        <row r="65">
          <cell r="B65" t="str">
            <v>Masking tape 35mm x50m more glue</v>
          </cell>
        </row>
        <row r="65">
          <cell r="K65">
            <v>4.68013468013468</v>
          </cell>
        </row>
        <row r="66">
          <cell r="B66" t="str">
            <v>Masking tape 35mmx50m</v>
          </cell>
        </row>
        <row r="66">
          <cell r="K66">
            <v>4.11896745230078</v>
          </cell>
        </row>
        <row r="67">
          <cell r="B67" t="str">
            <v>Aluminium foil tape 48mm x 30m</v>
          </cell>
        </row>
        <row r="67">
          <cell r="K67">
            <v>10.5925925925926</v>
          </cell>
        </row>
        <row r="68">
          <cell r="B68" t="str">
            <v>Aluminium foil tape 60mm x 30m</v>
          </cell>
        </row>
        <row r="68">
          <cell r="K68">
            <v>12.537037037037</v>
          </cell>
        </row>
        <row r="69">
          <cell r="B69" t="str">
            <v>Aluminium foil tape 75mm x 30m</v>
          </cell>
        </row>
        <row r="69">
          <cell r="K69">
            <v>15.8888888888889</v>
          </cell>
        </row>
        <row r="70">
          <cell r="B70" t="str">
            <v>OPP tape 48mm x 80m</v>
          </cell>
        </row>
        <row r="70">
          <cell r="K70">
            <v>4.27777777777778</v>
          </cell>
        </row>
        <row r="71">
          <cell r="A71" t="str">
            <v>CAB049</v>
          </cell>
          <cell r="B71" t="str">
            <v>13amp plug top UMS</v>
          </cell>
        </row>
        <row r="71">
          <cell r="K71">
            <v>4.44444444444445</v>
          </cell>
        </row>
        <row r="72">
          <cell r="A72" t="str">
            <v>CAB050</v>
          </cell>
          <cell r="B72" t="str">
            <v>40/076 3core wire 1mm</v>
          </cell>
        </row>
        <row r="72">
          <cell r="K72">
            <v>3.53703703703703</v>
          </cell>
        </row>
        <row r="73">
          <cell r="A73" t="str">
            <v>CAB051</v>
          </cell>
          <cell r="B73" t="str">
            <v>70/076 3core wire 1.5mm</v>
          </cell>
        </row>
        <row r="73">
          <cell r="K73">
            <v>0</v>
          </cell>
        </row>
        <row r="74">
          <cell r="A74" t="str">
            <v>CAB052</v>
          </cell>
          <cell r="B74" t="str">
            <v>2ft led 10watts advertise</v>
          </cell>
        </row>
        <row r="74">
          <cell r="K74">
            <v>8</v>
          </cell>
        </row>
        <row r="75">
          <cell r="A75" t="str">
            <v>CAB053</v>
          </cell>
          <cell r="B75" t="str">
            <v>4ft led 18watts advertise</v>
          </cell>
        </row>
        <row r="75">
          <cell r="K75">
            <v>8</v>
          </cell>
        </row>
        <row r="76">
          <cell r="A76" t="str">
            <v>CAB054</v>
          </cell>
          <cell r="B76" t="str">
            <v>led clip</v>
          </cell>
        </row>
        <row r="76">
          <cell r="K76">
            <v>0.625</v>
          </cell>
        </row>
        <row r="77">
          <cell r="A77" t="str">
            <v>CAB055</v>
          </cell>
          <cell r="B77" t="str">
            <v>led connector 15amp 12way </v>
          </cell>
        </row>
        <row r="77">
          <cell r="K77">
            <v>70.3703703703703</v>
          </cell>
        </row>
        <row r="78">
          <cell r="A78" t="str">
            <v>CAB056</v>
          </cell>
          <cell r="B78" t="str">
            <v>PVC wire cable 2core 70m</v>
          </cell>
        </row>
        <row r="78">
          <cell r="K78">
            <v>0</v>
          </cell>
        </row>
        <row r="79">
          <cell r="A79" t="str">
            <v>CAB057</v>
          </cell>
          <cell r="B79" t="str">
            <v>3" pp castor wheel adjustable white</v>
          </cell>
        </row>
        <row r="79">
          <cell r="K79">
            <v>5.57297109021247</v>
          </cell>
        </row>
        <row r="80">
          <cell r="A80" t="str">
            <v>CAB058</v>
          </cell>
          <cell r="B80" t="str">
            <v>3" pp castor wheel adjustable c/w stopper white</v>
          </cell>
        </row>
        <row r="80">
          <cell r="K80">
            <v>7.72088703123186</v>
          </cell>
        </row>
        <row r="81">
          <cell r="A81" t="str">
            <v>CAB058.01</v>
          </cell>
          <cell r="B81" t="str">
            <v>4" pp castor wheel adjustable </v>
          </cell>
        </row>
        <row r="81">
          <cell r="K81">
            <v>6.96621386276559</v>
          </cell>
        </row>
        <row r="82">
          <cell r="A82" t="str">
            <v>CAB058.02</v>
          </cell>
          <cell r="B82" t="str">
            <v>4" pp castor wheel adjustable c/w stopper</v>
          </cell>
        </row>
        <row r="82">
          <cell r="K82">
            <v>9.11412980378498</v>
          </cell>
        </row>
        <row r="83">
          <cell r="A83" t="str">
            <v>CAB059</v>
          </cell>
          <cell r="B83" t="str">
            <v>Pilaster s/steel 400mm (HG-600)</v>
          </cell>
        </row>
        <row r="83">
          <cell r="K83">
            <v>1.34680134680135</v>
          </cell>
        </row>
        <row r="84">
          <cell r="A84" t="str">
            <v>CAB060</v>
          </cell>
          <cell r="B84" t="str">
            <v>Pilaster s/steel 600mm (HG-600)</v>
          </cell>
        </row>
        <row r="84">
          <cell r="K84">
            <v>1.61616161616162</v>
          </cell>
        </row>
        <row r="85">
          <cell r="A85" t="str">
            <v>CAB061</v>
          </cell>
          <cell r="B85" t="str">
            <v>Pilaster s/steel 1200mm (HG-1200)</v>
          </cell>
        </row>
        <row r="85">
          <cell r="K85">
            <v>3.23232323232323</v>
          </cell>
        </row>
        <row r="86">
          <cell r="A86" t="str">
            <v>CAB062</v>
          </cell>
          <cell r="B86" t="str">
            <v>Pilaster clip aluminium (HG-1201) </v>
          </cell>
        </row>
        <row r="86">
          <cell r="K86">
            <v>0.493827160493827</v>
          </cell>
        </row>
        <row r="87">
          <cell r="A87" t="str">
            <v>CAB063</v>
          </cell>
          <cell r="B87" t="str">
            <v>PVC SheIving 23"x21"</v>
          </cell>
          <cell r="C87" t="str">
            <v>4Door &amp; 6Door (4pcs/Fridge)</v>
          </cell>
        </row>
        <row r="87">
          <cell r="K87">
            <v>27.5435073627845</v>
          </cell>
        </row>
        <row r="88">
          <cell r="A88" t="str">
            <v>CAB064</v>
          </cell>
          <cell r="B88" t="str">
            <v>PVC SheIving 25"x21"</v>
          </cell>
          <cell r="C88" t="str">
            <v>6Door (2pcs/Middle of Fridge)</v>
          </cell>
        </row>
        <row r="88">
          <cell r="K88">
            <v>29.8081213743865</v>
          </cell>
        </row>
        <row r="89">
          <cell r="A89" t="str">
            <v>CAB065</v>
          </cell>
          <cell r="B89" t="str">
            <v>PVC SheIving 24-6/8"x18"</v>
          </cell>
          <cell r="C89" t="str">
            <v>Mini 2Door (2pcs/Fridge)</v>
          </cell>
        </row>
        <row r="89">
          <cell r="K89">
            <v>26.4056224899598</v>
          </cell>
        </row>
        <row r="90">
          <cell r="A90" t="str">
            <v>CAB066</v>
          </cell>
          <cell r="B90" t="str">
            <v>PVC SheIving 28"x21"</v>
          </cell>
          <cell r="C90" t="str">
            <v>2Door Big (2pcs/Fridge)</v>
          </cell>
        </row>
        <row r="90">
          <cell r="K90">
            <v>32.0727353859883</v>
          </cell>
        </row>
        <row r="91">
          <cell r="A91" t="str">
            <v>CAB067</v>
          </cell>
          <cell r="B91" t="str">
            <v>PVC Shelving 13 3/4" x 22" 1/4"</v>
          </cell>
          <cell r="C91" t="str">
            <v>1.2m counter-4pcs</v>
          </cell>
        </row>
        <row r="91">
          <cell r="K91">
            <v>14.1052631578947</v>
          </cell>
        </row>
        <row r="92">
          <cell r="A92" t="str">
            <v>CAB068</v>
          </cell>
          <cell r="B92" t="str">
            <v>PVC Shelving 19 3/4" x 22" 1/4"</v>
          </cell>
          <cell r="C92" t="str">
            <v>1.5m 2door counter-4pcs</v>
          </cell>
        </row>
        <row r="92">
          <cell r="K92">
            <v>20.2105263157894</v>
          </cell>
        </row>
        <row r="93">
          <cell r="A93" t="str">
            <v>CAB069</v>
          </cell>
          <cell r="B93" t="str">
            <v>PVC SheIving 17" x 22 1/4"</v>
          </cell>
          <cell r="C93" t="str">
            <v>1.8m 3door counter-6pcs</v>
          </cell>
        </row>
        <row r="93">
          <cell r="K93">
            <v>17.4736842105263</v>
          </cell>
        </row>
        <row r="94">
          <cell r="A94" t="str">
            <v>CAB070</v>
          </cell>
          <cell r="B94" t="str">
            <v>PVC SheIving 21" x 22 1/4"</v>
          </cell>
          <cell r="C94" t="str">
            <v>2.1m 3door counter-6pcs</v>
          </cell>
        </row>
        <row r="94">
          <cell r="K94">
            <v>22.9052631578947</v>
          </cell>
        </row>
        <row r="95">
          <cell r="A95" t="str">
            <v>CAB071</v>
          </cell>
          <cell r="B95" t="str">
            <v>PVC SheIving 23"x23" 1 stopper</v>
          </cell>
          <cell r="C95" t="str">
            <v>2,4&amp;6 door upright chiller 4,8,8pcs</v>
          </cell>
        </row>
        <row r="95">
          <cell r="K95">
            <v>26.1052631578948</v>
          </cell>
        </row>
        <row r="96">
          <cell r="A96" t="str">
            <v>CAB071.01</v>
          </cell>
          <cell r="B96" t="str">
            <v>PVC SheIving 23"x22" 1 stopper</v>
          </cell>
          <cell r="C96" t="str">
            <v>2,4&amp;6 door upright frezzer air guard use  4,8,9pcs</v>
          </cell>
        </row>
        <row r="96">
          <cell r="K96">
            <v>25.4736842105264</v>
          </cell>
        </row>
        <row r="97">
          <cell r="A97" t="str">
            <v>CAB071.02</v>
          </cell>
          <cell r="B97" t="str">
            <v>PVC SheIving 25"x22" 1 stopper</v>
          </cell>
          <cell r="C97" t="str">
            <v>6 door upright frezzer centre 4pcs</v>
          </cell>
        </row>
        <row r="97">
          <cell r="K97">
            <v>27.3684210526316</v>
          </cell>
        </row>
        <row r="98">
          <cell r="A98" t="str">
            <v>CAB072</v>
          </cell>
          <cell r="B98" t="str">
            <v>PVC SheIving 25"x23" 1 stopper</v>
          </cell>
          <cell r="C98" t="str">
            <v>6 door upright chiller centre 4pcs</v>
          </cell>
        </row>
        <row r="98">
          <cell r="K98">
            <v>28.6315789473684</v>
          </cell>
        </row>
        <row r="99">
          <cell r="A99" t="str">
            <v>CAB072.01</v>
          </cell>
          <cell r="B99" t="str">
            <v>PVC SheIving 19 3/4"x221/4" 1stopper</v>
          </cell>
          <cell r="C99" t="str">
            <v>1 glass door chiller -4pcs</v>
          </cell>
        </row>
        <row r="99">
          <cell r="K99">
            <v>22.3157894736842</v>
          </cell>
        </row>
        <row r="100">
          <cell r="A100" t="str">
            <v>CAB072.02</v>
          </cell>
          <cell r="B100" t="str">
            <v>PVC SheIving 21"x221/4" 1stopper</v>
          </cell>
          <cell r="C100" t="str">
            <v>2&amp;3 glass door chiller -8pcs</v>
          </cell>
        </row>
        <row r="100">
          <cell r="K100">
            <v>24</v>
          </cell>
        </row>
        <row r="101">
          <cell r="A101" t="str">
            <v>CAB072.03</v>
          </cell>
          <cell r="B101" t="str">
            <v>PVC SheIving 22 3/4"x22 1/4" 1 stopper</v>
          </cell>
          <cell r="C101" t="str">
            <v>3 glass door chiller centre -4pcs</v>
          </cell>
        </row>
        <row r="101">
          <cell r="K101">
            <v>25.4736842105263</v>
          </cell>
        </row>
        <row r="102">
          <cell r="A102" t="str">
            <v>CAB072.04</v>
          </cell>
          <cell r="B102" t="str">
            <v>PVC SheIving 19 3/4"x221/4" 2stopper for price pad</v>
          </cell>
          <cell r="C102" t="str">
            <v>1 glass door chiller -4pcs</v>
          </cell>
        </row>
        <row r="102">
          <cell r="K102">
            <v>25.2631578947368</v>
          </cell>
        </row>
        <row r="103">
          <cell r="A103" t="str">
            <v>CAB072.05</v>
          </cell>
          <cell r="B103" t="str">
            <v>PVC SheIving 21"x221/4" 2stopper for price pad</v>
          </cell>
          <cell r="C103" t="str">
            <v>2&amp;3 glass door chiller -8pcs</v>
          </cell>
        </row>
        <row r="103">
          <cell r="K103">
            <v>27.3684210526316</v>
          </cell>
        </row>
        <row r="104">
          <cell r="A104" t="str">
            <v>CAB072.06</v>
          </cell>
          <cell r="B104" t="str">
            <v>PVC SheIving 22 3/4"x22 1/4" 2stopper for price pad</v>
          </cell>
          <cell r="C104" t="str">
            <v>3 glass door chiller centre -4pcs</v>
          </cell>
        </row>
        <row r="104">
          <cell r="K104">
            <v>30.1075268817204</v>
          </cell>
        </row>
        <row r="105">
          <cell r="A105" t="str">
            <v>CAB072.07</v>
          </cell>
          <cell r="B105" t="str">
            <v>PVC SheIving 18 3/4"x21" 1stopper</v>
          </cell>
          <cell r="C105" t="str">
            <v>1 glass frezzer door -4pcs</v>
          </cell>
          <cell r="D105" t="str">
            <v>18 3/4"x221/4" old size</v>
          </cell>
        </row>
        <row r="105">
          <cell r="K105">
            <v>20.2105263157895</v>
          </cell>
        </row>
        <row r="106">
          <cell r="A106" t="str">
            <v>CAB072.08</v>
          </cell>
          <cell r="B106" t="str">
            <v>PVC SheIving 20 3/4"x21" 1stopper</v>
          </cell>
          <cell r="C106" t="str">
            <v>2 glass frezzer door -8pcs</v>
          </cell>
          <cell r="D106" t="str">
            <v>20 3/4"x221/4"</v>
          </cell>
        </row>
        <row r="106">
          <cell r="K106">
            <v>22.1052631578947</v>
          </cell>
        </row>
        <row r="107">
          <cell r="A107" t="str">
            <v>CAB072.09</v>
          </cell>
          <cell r="B107" t="str">
            <v>PVC SheIving 21"x22 1/4" 1 stopper-old model</v>
          </cell>
          <cell r="C107" t="str">
            <v>3 glass frezzer door -8pcs</v>
          </cell>
          <cell r="D107" t="str">
            <v>21"x22 1/4"</v>
          </cell>
        </row>
        <row r="107">
          <cell r="K107">
            <v>23.1578947368421</v>
          </cell>
        </row>
        <row r="108">
          <cell r="A108" t="str">
            <v>CAB072.10</v>
          </cell>
          <cell r="B108" t="str">
            <v>PVC SheIving 22 1/4"x21" 1 stopper</v>
          </cell>
          <cell r="C108" t="str">
            <v>3 glass frezzer door centre -4pcs</v>
          </cell>
          <cell r="D108" t="str">
            <v>21 3/4"x22 1/4"</v>
          </cell>
        </row>
        <row r="108">
          <cell r="K108">
            <v>23.5789473684211</v>
          </cell>
        </row>
        <row r="109">
          <cell r="A109" t="str">
            <v>CAB072.11</v>
          </cell>
          <cell r="B109" t="str">
            <v>PVC SheIving 18 3/4"x221/4" 2stopper</v>
          </cell>
          <cell r="C109" t="str">
            <v>1 glass frezzer door -4pcs</v>
          </cell>
          <cell r="D109" t="str">
            <v>for price list</v>
          </cell>
        </row>
        <row r="109">
          <cell r="K109">
            <v>27.3684210526316</v>
          </cell>
        </row>
        <row r="110">
          <cell r="A110" t="str">
            <v>CAB072.12</v>
          </cell>
          <cell r="B110" t="str">
            <v>PVC SheIving 20 3/4"x221/4" 2stopper</v>
          </cell>
          <cell r="C110" t="str">
            <v>2 glass frezzer door -8pcs</v>
          </cell>
          <cell r="D110" t="str">
            <v>for price list</v>
          </cell>
        </row>
        <row r="110">
          <cell r="K110">
            <v>29.4736842105263</v>
          </cell>
        </row>
        <row r="111">
          <cell r="A111" t="str">
            <v>CAB072.13</v>
          </cell>
          <cell r="B111" t="str">
            <v>PVC SheIving 21"x22 1/4" 2stopper</v>
          </cell>
          <cell r="C111" t="str">
            <v>3 glass frezzer door -8pcs</v>
          </cell>
          <cell r="D111" t="str">
            <v>for price list</v>
          </cell>
        </row>
        <row r="111">
          <cell r="K111">
            <v>31.5789473684211</v>
          </cell>
        </row>
        <row r="112">
          <cell r="A112" t="str">
            <v>CAB072.14</v>
          </cell>
          <cell r="B112" t="str">
            <v>PVC SheIving 21 3/4"x22 1/4" 2stopper</v>
          </cell>
          <cell r="C112" t="str">
            <v>3 glass frezzer door centre -4pcs</v>
          </cell>
          <cell r="D112" t="str">
            <v>for price list</v>
          </cell>
        </row>
        <row r="112">
          <cell r="K112">
            <v>33.6842105263158</v>
          </cell>
        </row>
        <row r="113">
          <cell r="A113" t="str">
            <v>CAB072.15</v>
          </cell>
          <cell r="B113" t="str">
            <v>PVC SheIving 24 1/2"x24 1/4" 2stopper</v>
          </cell>
          <cell r="C113" t="str">
            <v>2&amp;3 big glass chiller door -12pcs</v>
          </cell>
        </row>
        <row r="113">
          <cell r="K113">
            <v>31.5789473684211</v>
          </cell>
        </row>
        <row r="114">
          <cell r="A114" t="str">
            <v>CAB072.16</v>
          </cell>
          <cell r="B114" t="str">
            <v>PVC SheIving 25 3/4"x24 1/4" 2stopper</v>
          </cell>
          <cell r="C114" t="str">
            <v>3 big glass chiller door centre -6pcs</v>
          </cell>
        </row>
        <row r="114">
          <cell r="K114">
            <v>33.0526315789474</v>
          </cell>
        </row>
        <row r="115">
          <cell r="A115" t="str">
            <v>CAB072.17</v>
          </cell>
          <cell r="B115" t="str">
            <v>AIR GUARD 400*1160mm</v>
          </cell>
          <cell r="C115" t="str">
            <v>1glass door frezzer</v>
          </cell>
        </row>
        <row r="115">
          <cell r="K115">
            <v>24</v>
          </cell>
        </row>
        <row r="116">
          <cell r="A116" t="str">
            <v>CAB072.18</v>
          </cell>
          <cell r="B116" t="str">
            <v>AIR GUARD 492*1160mm</v>
          </cell>
          <cell r="C116" t="str">
            <v>2&amp;3 glass door frezzer,4&amp;6 door upright frezzer</v>
          </cell>
        </row>
        <row r="116">
          <cell r="K116">
            <v>29.4736842105263</v>
          </cell>
        </row>
        <row r="117">
          <cell r="A117" t="str">
            <v>CAB072.19</v>
          </cell>
          <cell r="B117" t="str">
            <v>AIR GUARD 570*1160mm</v>
          </cell>
          <cell r="C117" t="str">
            <v>2 door upright frezzer</v>
          </cell>
        </row>
        <row r="117">
          <cell r="K117">
            <v>34.1052631578947</v>
          </cell>
        </row>
        <row r="119">
          <cell r="B119" t="str">
            <v>custom made shelving cost base on kgs</v>
          </cell>
        </row>
        <row r="120">
          <cell r="B120" t="str">
            <v>custom made shelving base on size less than 20pcs quantity</v>
          </cell>
        </row>
        <row r="121">
          <cell r="A121" t="str">
            <v>CAB082</v>
          </cell>
          <cell r="B121" t="str">
            <v>578*715 magnetic gasket</v>
          </cell>
        </row>
        <row r="121">
          <cell r="K121">
            <v>25.4521687462864</v>
          </cell>
        </row>
        <row r="122">
          <cell r="A122" t="str">
            <v>CAB083</v>
          </cell>
          <cell r="B122" t="str">
            <v>534*715 magnetic gasket</v>
          </cell>
        </row>
        <row r="122">
          <cell r="K122">
            <v>24.9641513170925</v>
          </cell>
        </row>
        <row r="123">
          <cell r="A123" t="str">
            <v>CAB084</v>
          </cell>
          <cell r="B123" t="str">
            <v>383*575 magnetic gasket</v>
          </cell>
        </row>
        <row r="123">
          <cell r="K123">
            <v>21.7365815012874</v>
          </cell>
        </row>
        <row r="124">
          <cell r="A124" t="str">
            <v>CAB085</v>
          </cell>
          <cell r="B124" t="str">
            <v>528*575 magnetic gasket</v>
          </cell>
        </row>
        <row r="124">
          <cell r="K124">
            <v>23.3448207565855</v>
          </cell>
        </row>
        <row r="125">
          <cell r="A125" t="str">
            <v>CAB086</v>
          </cell>
          <cell r="B125" t="str">
            <v>420*575 magnetic gasket</v>
          </cell>
        </row>
        <row r="125">
          <cell r="K125">
            <v>22.1469597940186</v>
          </cell>
        </row>
        <row r="126">
          <cell r="A126" t="str">
            <v>CAB087</v>
          </cell>
          <cell r="B126" t="str">
            <v>custom made gasket</v>
          </cell>
        </row>
        <row r="126">
          <cell r="K126">
            <v>26.937441643324</v>
          </cell>
        </row>
        <row r="128">
          <cell r="A128" t="str">
            <v>CAB088</v>
          </cell>
          <cell r="B128" t="str">
            <v>HG-036 pvc door rail 3.4m</v>
          </cell>
        </row>
        <row r="128">
          <cell r="K128">
            <v>20.3717850776674</v>
          </cell>
        </row>
        <row r="129">
          <cell r="A129" t="str">
            <v>CAB089</v>
          </cell>
          <cell r="B129" t="str">
            <v>Gasket welding machine</v>
          </cell>
        </row>
        <row r="129">
          <cell r="K129" t="str">
            <v>~</v>
          </cell>
        </row>
        <row r="130">
          <cell r="A130" t="str">
            <v>CAB090</v>
          </cell>
          <cell r="B130" t="str">
            <v>Mould welding machine</v>
          </cell>
        </row>
        <row r="130">
          <cell r="K130" t="str">
            <v>~</v>
          </cell>
        </row>
        <row r="131">
          <cell r="A131" t="str">
            <v>CAB091</v>
          </cell>
          <cell r="B131" t="str">
            <v>3MM TEMPERED GLASS + 3MM NORMAL GLASS (595*985MM)</v>
          </cell>
        </row>
        <row r="131">
          <cell r="K131">
            <v>152.973586128666</v>
          </cell>
        </row>
        <row r="132">
          <cell r="A132" t="str">
            <v>CAB092</v>
          </cell>
          <cell r="B132" t="str">
            <v>3MM TEMPERED GLASS + 3MM TEMPER GLASS (700*865MM)</v>
          </cell>
        </row>
        <row r="132">
          <cell r="K132">
            <v>158.159131421163</v>
          </cell>
        </row>
        <row r="133">
          <cell r="A133" t="str">
            <v>CAB093</v>
          </cell>
          <cell r="B133" t="str">
            <v>4mm+3mm heater glass door (1473*584mm) chiller right (grey)</v>
          </cell>
        </row>
        <row r="133">
          <cell r="K133">
            <v>443.364122508508</v>
          </cell>
        </row>
        <row r="134">
          <cell r="A134" t="str">
            <v>CAB094</v>
          </cell>
          <cell r="B134" t="str">
            <v>4mm+3mm heater glass door (1473*584mm) chiller left (grey)</v>
          </cell>
        </row>
        <row r="134">
          <cell r="K134">
            <v>443.364122508508</v>
          </cell>
        </row>
        <row r="135">
          <cell r="A135" t="str">
            <v>CAB095</v>
          </cell>
          <cell r="B135" t="str">
            <v>4mm+3mm heater glass door (1473*584mm) chiller right (black)</v>
          </cell>
        </row>
        <row r="135">
          <cell r="K135">
            <v>443.364122508508</v>
          </cell>
        </row>
        <row r="136">
          <cell r="A136" t="str">
            <v>CAB096</v>
          </cell>
          <cell r="B136" t="str">
            <v>4mm+3mm heater glass door (1473*584mm) chiller left (black)</v>
          </cell>
        </row>
        <row r="136">
          <cell r="K136">
            <v>443.364122508508</v>
          </cell>
        </row>
        <row r="137">
          <cell r="A137" t="str">
            <v>CAB096.01</v>
          </cell>
          <cell r="B137" t="str">
            <v>4mm+3mm heater glass door (1473*585mm) chiller left (black) C/W LOCK</v>
          </cell>
        </row>
        <row r="137">
          <cell r="K137">
            <v>466.699076324745</v>
          </cell>
        </row>
        <row r="138">
          <cell r="A138" t="str">
            <v>CAB096.02</v>
          </cell>
          <cell r="B138" t="str">
            <v>4mm+3mm heater glass door (1473*586mm) chiller left (black) C/W LOCK</v>
          </cell>
        </row>
        <row r="138">
          <cell r="K138">
            <v>444.660508831632</v>
          </cell>
        </row>
        <row r="139">
          <cell r="A139" t="str">
            <v>CAB097</v>
          </cell>
          <cell r="B139" t="str">
            <v>4mm + 3mm + 3mm heater glass door (1473*584mm) frezzer right (grey)</v>
          </cell>
        </row>
        <row r="139">
          <cell r="K139">
            <v>477.070166909739</v>
          </cell>
        </row>
        <row r="140">
          <cell r="A140" t="str">
            <v>CAB098</v>
          </cell>
          <cell r="B140" t="str">
            <v>4mm + 3mm + 3mm heater glass door (1473*584mm) frezzer left (grey)</v>
          </cell>
        </row>
        <row r="140">
          <cell r="K140">
            <v>477.070166909739</v>
          </cell>
        </row>
        <row r="141">
          <cell r="A141" t="str">
            <v>CAB099</v>
          </cell>
          <cell r="B141" t="str">
            <v>4mm + 3mm + 3mm heater glass door (1473*584mm) frezzer right (black)</v>
          </cell>
        </row>
        <row r="141">
          <cell r="K141">
            <v>477.070166909739</v>
          </cell>
        </row>
        <row r="142">
          <cell r="A142" t="str">
            <v>CAB100</v>
          </cell>
          <cell r="B142" t="str">
            <v>4mm + 3mm + 3mm heater glass door (1473*584mm) frezzer left (black)</v>
          </cell>
        </row>
        <row r="142">
          <cell r="K142">
            <v>477.070166909739</v>
          </cell>
        </row>
        <row r="143">
          <cell r="A143" t="str">
            <v>CAB101</v>
          </cell>
          <cell r="B143" t="str">
            <v>4mm + 3mm + 3mm heater glass door (1473*584mm) frezzer right (black)C/W LOCK</v>
          </cell>
        </row>
        <row r="143">
          <cell r="K143">
            <v>539.03743315508</v>
          </cell>
        </row>
        <row r="144">
          <cell r="A144" t="str">
            <v>CAB102</v>
          </cell>
          <cell r="B144" t="str">
            <v>4mm + 3mm + 3mm heater glass door (1473*584mm) frezzer left (black)C/W LOCK</v>
          </cell>
        </row>
        <row r="144">
          <cell r="K144">
            <v>539.03743315508</v>
          </cell>
        </row>
        <row r="145">
          <cell r="A145" t="str">
            <v>CAB103</v>
          </cell>
          <cell r="B145" t="str">
            <v>4mm+3mm heater glass door (1770*670mm) chiller right (black)</v>
          </cell>
        </row>
        <row r="145">
          <cell r="K145">
            <v>641.711229946524</v>
          </cell>
        </row>
        <row r="146">
          <cell r="A146" t="str">
            <v>CAB104</v>
          </cell>
          <cell r="B146" t="str">
            <v>4mm+3mm heater glass door (1770*670mm) chiller left (black)</v>
          </cell>
        </row>
        <row r="146">
          <cell r="K146">
            <v>641.711229946524</v>
          </cell>
        </row>
        <row r="147">
          <cell r="A147" t="str">
            <v>CAB105</v>
          </cell>
          <cell r="B147" t="str">
            <v>4mm + 3mm + 3mm heater glass door (1770*670mm) frezzer right (black)</v>
          </cell>
        </row>
        <row r="147">
          <cell r="K147">
            <v>717.29055258467</v>
          </cell>
        </row>
        <row r="148">
          <cell r="A148" t="str">
            <v>CAB106</v>
          </cell>
          <cell r="B148" t="str">
            <v>4mm + 3mm + 3mm heater glass door (1770*670mm) frezzer left (black)</v>
          </cell>
        </row>
        <row r="148">
          <cell r="K148">
            <v>717.29055258467</v>
          </cell>
        </row>
        <row r="149">
          <cell r="A149" t="str">
            <v>CAB107</v>
          </cell>
          <cell r="B149" t="str">
            <v>4MM HEATED GLASS + 3MM NORMAL GLASS (1801*762MM)</v>
          </cell>
        </row>
        <row r="149">
          <cell r="K149">
            <v>557.575757575758</v>
          </cell>
        </row>
        <row r="150">
          <cell r="A150" t="str">
            <v>CAB107.01</v>
          </cell>
          <cell r="B150" t="str">
            <v>1door frame heater glass door (1800*760mm) chiller (black)c/w 5pcs shelvings </v>
          </cell>
        </row>
        <row r="150">
          <cell r="K150">
            <v>2550.88235294118</v>
          </cell>
        </row>
        <row r="151">
          <cell r="A151" t="str">
            <v>CAB107.02</v>
          </cell>
          <cell r="B151" t="str">
            <v>2door frame heater glass door (1800*760mm) chiller (black)c/w 10pcs shelvings </v>
          </cell>
        </row>
        <row r="151">
          <cell r="K151">
            <v>5020.78431372549</v>
          </cell>
        </row>
        <row r="152">
          <cell r="A152" t="str">
            <v>CAB107.03</v>
          </cell>
          <cell r="B152" t="str">
            <v>3door frame heater glass door (1800*760mm) chiller (black)c/w 15pcs shelvings </v>
          </cell>
        </row>
        <row r="152">
          <cell r="K152">
            <v>7409.70588235294</v>
          </cell>
        </row>
        <row r="153">
          <cell r="A153" t="str">
            <v>CAB107.04</v>
          </cell>
          <cell r="B153" t="str">
            <v>4door frame heater glass door (1800*760mm) chiller (black)c/w 20pcs shelvings </v>
          </cell>
        </row>
        <row r="153">
          <cell r="K153">
            <v>9814.82352941176</v>
          </cell>
        </row>
        <row r="154">
          <cell r="A154" t="str">
            <v>CAB107.05</v>
          </cell>
          <cell r="B154" t="str">
            <v>1door frame heater glass door (1800*760mm) frezzer (black)c/w 5pcs shelvings </v>
          </cell>
        </row>
        <row r="154">
          <cell r="K154">
            <v>2996.27450980392</v>
          </cell>
        </row>
        <row r="155">
          <cell r="A155" t="str">
            <v>CAB107.06</v>
          </cell>
          <cell r="B155" t="str">
            <v>2door frame heater glass door (1800*760mm) frezzer (black)c/w 10pcs shelvings </v>
          </cell>
        </row>
        <row r="155">
          <cell r="K155">
            <v>5911.56862745098</v>
          </cell>
        </row>
        <row r="156">
          <cell r="A156" t="str">
            <v>CAB107.07</v>
          </cell>
          <cell r="B156" t="str">
            <v>3door frame heater glass door (1800*760mm) frezzer (black)c/w 15pcs shelvings </v>
          </cell>
        </row>
        <row r="156">
          <cell r="K156">
            <v>8745.88235294118</v>
          </cell>
        </row>
        <row r="157">
          <cell r="A157" t="str">
            <v>CAB107.08</v>
          </cell>
          <cell r="B157" t="str">
            <v>4door frame heater glass door (1800*760mm) frezzer (black)c/w 20pcs shelvings </v>
          </cell>
        </row>
        <row r="157">
          <cell r="K157">
            <v>11499.2156862745</v>
          </cell>
        </row>
        <row r="158">
          <cell r="A158" t="str">
            <v>CAB107.09</v>
          </cell>
          <cell r="B158" t="str">
            <v>Shelvings 760*686 black colour</v>
          </cell>
        </row>
        <row r="158">
          <cell r="K158">
            <v>77.6802507836991</v>
          </cell>
        </row>
        <row r="159">
          <cell r="A159" t="str">
            <v>CAB108</v>
          </cell>
          <cell r="B159" t="str">
            <v>1500*1850mm INTEGRATED DOOR WITH FRAME (2 DOOR)</v>
          </cell>
        </row>
        <row r="159">
          <cell r="K159">
            <v>3888.11248884698</v>
          </cell>
        </row>
        <row r="160">
          <cell r="A160" t="str">
            <v>CAB109</v>
          </cell>
          <cell r="B160" t="str">
            <v>2250*1850mm INTEGRATED DOOR WITH FRAME (3 DOOR)</v>
          </cell>
        </row>
        <row r="160">
          <cell r="K160">
            <v>5753.73736072145</v>
          </cell>
        </row>
        <row r="161">
          <cell r="A161" t="str">
            <v>CAB110</v>
          </cell>
          <cell r="B161" t="str">
            <v>720*560mm MATCHING SHELVES (LOAD 50KG)</v>
          </cell>
        </row>
        <row r="161">
          <cell r="K161">
            <v>58.3373845405931</v>
          </cell>
        </row>
        <row r="162">
          <cell r="A162" t="str">
            <v>CAB111</v>
          </cell>
          <cell r="B162" t="str">
            <v>TOP FIXING GRID  SHELVES</v>
          </cell>
        </row>
        <row r="162">
          <cell r="K162">
            <v>64.8193161562146</v>
          </cell>
        </row>
        <row r="163">
          <cell r="A163" t="str">
            <v>CAB112</v>
          </cell>
          <cell r="B163" t="str">
            <v>50*16*1900 ALUMINIUM COLUMN LIGHT (大立柱)</v>
          </cell>
        </row>
        <row r="163">
          <cell r="K163">
            <v>74.1532976827095</v>
          </cell>
        </row>
        <row r="164">
          <cell r="A164" t="str">
            <v>CAB113</v>
          </cell>
          <cell r="B164" t="str">
            <v>50*16*2150 ALUMINIUM COLUMN LIGHT (大立柱)</v>
          </cell>
        </row>
        <row r="164">
          <cell r="K164">
            <v>78.4313725490196</v>
          </cell>
        </row>
        <row r="165">
          <cell r="A165" t="str">
            <v>CAB114</v>
          </cell>
          <cell r="B165" t="str">
            <v>50*16*2600 ALUMINIUM COLUMN LIGHT (大立柱)</v>
          </cell>
        </row>
        <row r="165">
          <cell r="K165">
            <v>82.7094474153298</v>
          </cell>
        </row>
        <row r="166">
          <cell r="A166" t="str">
            <v>CAB115</v>
          </cell>
          <cell r="B166" t="str">
            <v>520*30*30 LOWER BRACKET (下固定槽)</v>
          </cell>
        </row>
        <row r="166">
          <cell r="K166">
            <v>12.1212121212121</v>
          </cell>
        </row>
        <row r="167">
          <cell r="A167" t="str">
            <v>CAB116</v>
          </cell>
          <cell r="B167" t="str">
            <v>ALUMINIUM FIXING GROOVE (铝固定套)</v>
          </cell>
        </row>
        <row r="167">
          <cell r="K167">
            <v>12.1212121212121</v>
          </cell>
        </row>
        <row r="168">
          <cell r="A168" t="str">
            <v>CAB117</v>
          </cell>
          <cell r="B168" t="str">
            <v>S/STEEL HOCK (不锈钢挂钩) PILASTER CLIP</v>
          </cell>
        </row>
        <row r="168">
          <cell r="K168">
            <v>0.71301247771836</v>
          </cell>
        </row>
        <row r="169">
          <cell r="A169" t="str">
            <v>CAB118</v>
          </cell>
          <cell r="B169" t="str">
            <v>550mm pvc price tag (标价条)</v>
          </cell>
        </row>
        <row r="169">
          <cell r="K169">
            <v>2.13903743315508</v>
          </cell>
        </row>
        <row r="170">
          <cell r="A170" t="str">
            <v>CAB119</v>
          </cell>
          <cell r="B170" t="str">
            <v>750mm pvc price tag (标价条)</v>
          </cell>
        </row>
        <row r="170">
          <cell r="K170">
            <v>2.5668449197861</v>
          </cell>
        </row>
        <row r="171">
          <cell r="A171" t="str">
            <v>CAB120</v>
          </cell>
          <cell r="B171" t="str">
            <v>Advertising board  1door frame (608*270mm) grey</v>
          </cell>
        </row>
        <row r="171">
          <cell r="K171">
            <v>46.5834818775995</v>
          </cell>
        </row>
        <row r="172">
          <cell r="A172" t="str">
            <v>CAB121</v>
          </cell>
          <cell r="B172" t="str">
            <v>Advertising board  2door frame (1210*270mm) grey</v>
          </cell>
        </row>
        <row r="172">
          <cell r="K172">
            <v>68.1323034264211</v>
          </cell>
        </row>
        <row r="173">
          <cell r="A173" t="str">
            <v>CAB122</v>
          </cell>
          <cell r="B173" t="str">
            <v>Advertising board  3door frame (1806*270mm) grey</v>
          </cell>
        </row>
        <row r="173">
          <cell r="K173">
            <v>90.3149138443256</v>
          </cell>
        </row>
        <row r="174">
          <cell r="A174" t="str">
            <v>CAB123</v>
          </cell>
          <cell r="B174" t="str">
            <v>Advertising board  1door frame (608*270mm) black</v>
          </cell>
        </row>
        <row r="174">
          <cell r="K174">
            <v>49.1186373539315</v>
          </cell>
        </row>
        <row r="175">
          <cell r="A175" t="str">
            <v>CAB124</v>
          </cell>
          <cell r="B175" t="str">
            <v>Advertising board  2door frame (1210*270mm) black</v>
          </cell>
        </row>
        <row r="175">
          <cell r="K175">
            <v>72.8857199445435</v>
          </cell>
        </row>
        <row r="176">
          <cell r="A176" t="str">
            <v>CAB125</v>
          </cell>
          <cell r="B176" t="str">
            <v>Advertising board  3door frame (1806*270mm) black</v>
          </cell>
        </row>
        <row r="176">
          <cell r="K176">
            <v>96.6528025351555</v>
          </cell>
        </row>
        <row r="177">
          <cell r="A177" t="str">
            <v>CAB126</v>
          </cell>
          <cell r="B177" t="str">
            <v>PVC Ankle lock </v>
          </cell>
        </row>
        <row r="177">
          <cell r="K177">
            <v>0.35650623885918</v>
          </cell>
        </row>
        <row r="178">
          <cell r="A178" t="str">
            <v>CAB127</v>
          </cell>
          <cell r="B178" t="str">
            <v>Digital 1door channel (608*55*50mm)grey</v>
          </cell>
        </row>
        <row r="178">
          <cell r="K178">
            <v>12.1212121212121</v>
          </cell>
        </row>
        <row r="179">
          <cell r="A179" t="str">
            <v>CAB128</v>
          </cell>
          <cell r="B179" t="str">
            <v>Digital 2door channel (1210*55*50mm)grey</v>
          </cell>
        </row>
        <row r="179">
          <cell r="K179">
            <v>23.3511586452763</v>
          </cell>
        </row>
        <row r="180">
          <cell r="A180" t="str">
            <v>CAB129</v>
          </cell>
          <cell r="B180" t="str">
            <v>Digital 3door channel (1806*55*50mm)grey</v>
          </cell>
        </row>
        <row r="180">
          <cell r="K180">
            <v>34.4028520499109</v>
          </cell>
        </row>
        <row r="181">
          <cell r="A181" t="str">
            <v>CAB130</v>
          </cell>
          <cell r="B181" t="str">
            <v>Digital aluminium channel (4150*55*50mm)grey</v>
          </cell>
        </row>
        <row r="181">
          <cell r="K181">
            <v>78.4313725490196</v>
          </cell>
        </row>
        <row r="182">
          <cell r="A182" t="str">
            <v>CAB131</v>
          </cell>
          <cell r="B182" t="str">
            <v>Digital 1door channel (608*55*50mm)black</v>
          </cell>
        </row>
        <row r="182">
          <cell r="K182">
            <v>13.1907308377897</v>
          </cell>
        </row>
        <row r="183">
          <cell r="A183" t="str">
            <v>CAB132</v>
          </cell>
          <cell r="B183" t="str">
            <v>Digital 2door channel (1210*55*50mm)black</v>
          </cell>
        </row>
        <row r="183">
          <cell r="K183">
            <v>25.3119429590018</v>
          </cell>
        </row>
        <row r="184">
          <cell r="A184" t="str">
            <v>CAB133</v>
          </cell>
          <cell r="B184" t="str">
            <v>Digital 3door channel (1806*55*50mm)black</v>
          </cell>
        </row>
        <row r="184">
          <cell r="K184">
            <v>37.4331550802139</v>
          </cell>
        </row>
        <row r="185">
          <cell r="A185" t="str">
            <v>CAB134</v>
          </cell>
          <cell r="B185" t="str">
            <v>Digital aluminium channel (4150*55*50mm)black</v>
          </cell>
        </row>
        <row r="185">
          <cell r="K185">
            <v>85.5614973262032</v>
          </cell>
        </row>
        <row r="186">
          <cell r="A186" t="str">
            <v>CAB135</v>
          </cell>
          <cell r="B186" t="str">
            <v>Bottom 1door channel (608*93*50mm)grey</v>
          </cell>
        </row>
        <row r="186">
          <cell r="K186">
            <v>14.4385026737968</v>
          </cell>
        </row>
        <row r="187">
          <cell r="A187" t="str">
            <v>CAB136</v>
          </cell>
          <cell r="B187" t="str">
            <v>Bottom 2door channel (1210*93*50mm)grey</v>
          </cell>
        </row>
        <row r="187">
          <cell r="K187">
            <v>27.9857397504456</v>
          </cell>
        </row>
        <row r="188">
          <cell r="A188" t="str">
            <v>CAB137</v>
          </cell>
          <cell r="B188" t="str">
            <v>Bottom 3door channel (1806*93*50mm)grey</v>
          </cell>
        </row>
        <row r="188">
          <cell r="K188">
            <v>41.3547237076649</v>
          </cell>
        </row>
        <row r="189">
          <cell r="A189" t="str">
            <v>CAB138</v>
          </cell>
          <cell r="B189" t="str">
            <v>Bottom aluminium channel (4150*93*50mm)grey</v>
          </cell>
        </row>
        <row r="189">
          <cell r="K189">
            <v>94.4741532976827</v>
          </cell>
        </row>
        <row r="190">
          <cell r="A190" t="str">
            <v>CAB139</v>
          </cell>
          <cell r="B190" t="str">
            <v>Bottom 1door channel (608*93*50mm)black</v>
          </cell>
        </row>
        <row r="190">
          <cell r="K190">
            <v>15.6862745098039</v>
          </cell>
        </row>
        <row r="191">
          <cell r="A191" t="str">
            <v>CAB140</v>
          </cell>
          <cell r="B191" t="str">
            <v>Bottom 2door channel (1210*93*50mm)black</v>
          </cell>
        </row>
        <row r="191">
          <cell r="K191">
            <v>30.3030303030303</v>
          </cell>
        </row>
        <row r="192">
          <cell r="A192" t="str">
            <v>CAB141</v>
          </cell>
          <cell r="B192" t="str">
            <v>Bottom 3door channel (1806*93*50mm)black</v>
          </cell>
        </row>
        <row r="192">
          <cell r="K192">
            <v>44.9197860962567</v>
          </cell>
        </row>
        <row r="193">
          <cell r="A193" t="str">
            <v>CAB142</v>
          </cell>
          <cell r="B193" t="str">
            <v>Bottom aluminium channel (4150*93*50mm)black</v>
          </cell>
        </row>
        <row r="193">
          <cell r="K193">
            <v>103.386809269162</v>
          </cell>
        </row>
        <row r="194">
          <cell r="A194" t="str">
            <v>CAB142.01</v>
          </cell>
          <cell r="B194" t="str">
            <v>Digital 3 big door channel (2.063*55*50mm)black</v>
          </cell>
        </row>
        <row r="195">
          <cell r="A195" t="str">
            <v>CAB142.02</v>
          </cell>
          <cell r="B195" t="str">
            <v>Digital 4 big door channel (*55*50mm)black</v>
          </cell>
        </row>
        <row r="196">
          <cell r="A196" t="str">
            <v>CAB142.03</v>
          </cell>
          <cell r="B196" t="str">
            <v>Bottom 3 big door channel (2063*93*50mm)black</v>
          </cell>
        </row>
        <row r="197">
          <cell r="A197" t="str">
            <v>CAB142.04</v>
          </cell>
          <cell r="B197" t="str">
            <v>Bottom 4 big door channel (2063*93*51mm)black</v>
          </cell>
        </row>
        <row r="198">
          <cell r="A198" t="str">
            <v>CAB143</v>
          </cell>
          <cell r="B198" t="str">
            <v>Digital aluminium pvc plug 55mm grey</v>
          </cell>
        </row>
        <row r="198">
          <cell r="K198">
            <v>0.980392156862745</v>
          </cell>
        </row>
        <row r="199">
          <cell r="A199" t="str">
            <v>CAB144</v>
          </cell>
          <cell r="B199" t="str">
            <v>Digital aluminium pvc plug 55mm black</v>
          </cell>
        </row>
        <row r="199">
          <cell r="K199">
            <v>0.980392156862745</v>
          </cell>
        </row>
        <row r="200">
          <cell r="A200" t="str">
            <v>CAB145</v>
          </cell>
          <cell r="B200" t="str">
            <v>Bottom aluminium pvc plug 93mm grey</v>
          </cell>
        </row>
        <row r="200">
          <cell r="K200">
            <v>1.60427807486631</v>
          </cell>
        </row>
        <row r="201">
          <cell r="A201" t="str">
            <v>CAB146</v>
          </cell>
          <cell r="B201" t="str">
            <v>Bottom aluminium pvc plug 93mm black</v>
          </cell>
        </row>
        <row r="201">
          <cell r="K201">
            <v>1.60427807486631</v>
          </cell>
        </row>
        <row r="202">
          <cell r="A202" t="str">
            <v>CAB147</v>
          </cell>
          <cell r="B202" t="str">
            <v>advertising board 1door (603*265) white</v>
          </cell>
        </row>
        <row r="202">
          <cell r="K202">
            <v>15.2109328579917</v>
          </cell>
        </row>
        <row r="203">
          <cell r="A203" t="str">
            <v>CAB148</v>
          </cell>
          <cell r="B203" t="str">
            <v>advertising board 2door (1205*265) white</v>
          </cell>
        </row>
        <row r="203">
          <cell r="K203">
            <v>30.4218657159834</v>
          </cell>
        </row>
        <row r="204">
          <cell r="A204" t="str">
            <v>CAB149</v>
          </cell>
          <cell r="B204" t="str">
            <v>advertising board 3door (1801*265) white</v>
          </cell>
        </row>
        <row r="204">
          <cell r="K204">
            <v>45.3159041394336</v>
          </cell>
        </row>
        <row r="205">
          <cell r="A205" t="str">
            <v>CAB150</v>
          </cell>
          <cell r="B205" t="str">
            <v>advertising board 4door (1801*265) white</v>
          </cell>
        </row>
        <row r="206">
          <cell r="A206" t="str">
            <v>CAB151</v>
          </cell>
          <cell r="B206" t="str">
            <v>HM40-15w led light 1.236m </v>
          </cell>
        </row>
        <row r="206">
          <cell r="K206">
            <v>18.7976016853022</v>
          </cell>
        </row>
        <row r="207">
          <cell r="A207" t="str">
            <v>CAB152</v>
          </cell>
          <cell r="B207" t="str">
            <v>HM40-17w led light 1.436m </v>
          </cell>
        </row>
        <row r="207">
          <cell r="K207">
            <v>22.6867606546751</v>
          </cell>
        </row>
        <row r="208">
          <cell r="A208" t="str">
            <v>CAB153</v>
          </cell>
          <cell r="B208" t="str">
            <v>1m wire cw clip</v>
          </cell>
        </row>
        <row r="208">
          <cell r="K208" t="str">
            <v>~</v>
          </cell>
        </row>
        <row r="209">
          <cell r="A209" t="str">
            <v>CAB154</v>
          </cell>
          <cell r="B209" t="str">
            <v>PVC internal door frame 500mm</v>
          </cell>
        </row>
        <row r="209">
          <cell r="K209">
            <v>1.89090909090909</v>
          </cell>
        </row>
        <row r="210">
          <cell r="A210" t="str">
            <v>CAB155</v>
          </cell>
          <cell r="B210" t="str">
            <v>PVC internal door frame 1397mm</v>
          </cell>
        </row>
        <row r="210">
          <cell r="K210">
            <v>5.27603305785124</v>
          </cell>
        </row>
        <row r="211">
          <cell r="A211" t="str">
            <v>CAB156</v>
          </cell>
          <cell r="B211" t="str">
            <v>PVC internal door frame 510mm</v>
          </cell>
        </row>
        <row r="211">
          <cell r="K211">
            <v>1.92872727272727</v>
          </cell>
        </row>
        <row r="212">
          <cell r="A212" t="str">
            <v>CAB157</v>
          </cell>
          <cell r="B212" t="str">
            <v>PVC internal door frame 692mm</v>
          </cell>
        </row>
        <row r="212">
          <cell r="K212">
            <v>2.61701818181818</v>
          </cell>
        </row>
        <row r="213">
          <cell r="A213" t="str">
            <v>CAB158</v>
          </cell>
          <cell r="B213" t="str">
            <v>PVC internal door frame 293mm</v>
          </cell>
        </row>
        <row r="213">
          <cell r="K213">
            <v>1.10807272727273</v>
          </cell>
        </row>
        <row r="214">
          <cell r="A214" t="str">
            <v>CAB159</v>
          </cell>
          <cell r="B214" t="str">
            <v>PVC internal door frame 442mm </v>
          </cell>
        </row>
        <row r="214">
          <cell r="K214">
            <v>1.67156363636364</v>
          </cell>
        </row>
        <row r="215">
          <cell r="A215" t="str">
            <v>CAB160</v>
          </cell>
          <cell r="B215" t="str">
            <v>PVC internal door frame 356mm </v>
          </cell>
        </row>
        <row r="215">
          <cell r="K215">
            <v>1.34632727272727</v>
          </cell>
        </row>
        <row r="216">
          <cell r="A216" t="str">
            <v>CAB161</v>
          </cell>
          <cell r="B216" t="str">
            <v>PVC internal door frame 458mm</v>
          </cell>
        </row>
        <row r="216">
          <cell r="K216">
            <v>1.73207272727273</v>
          </cell>
        </row>
        <row r="217">
          <cell r="A217" t="str">
            <v>CAB162</v>
          </cell>
          <cell r="B217" t="str">
            <v>PVC internal door frame 550mm</v>
          </cell>
        </row>
        <row r="217">
          <cell r="K217">
            <v>2.08</v>
          </cell>
        </row>
        <row r="218">
          <cell r="A218" t="str">
            <v>CAB163</v>
          </cell>
          <cell r="B218" t="str">
            <v>PVC internal door frame 3.1m</v>
          </cell>
        </row>
        <row r="218">
          <cell r="K218">
            <v>11.7685950413223</v>
          </cell>
        </row>
        <row r="219">
          <cell r="A219" t="str">
            <v>CAB164</v>
          </cell>
          <cell r="B219" t="str">
            <v>RH-4.2m WHITE DOOR HEATER (60°c)</v>
          </cell>
        </row>
        <row r="219">
          <cell r="K219">
            <v>25.974025974026</v>
          </cell>
        </row>
        <row r="220">
          <cell r="A220" t="str">
            <v>CAB165</v>
          </cell>
          <cell r="B220" t="str">
            <v>RF-4.2m WHITE DOOR HEATER (80°c)</v>
          </cell>
        </row>
        <row r="220">
          <cell r="K220">
            <v>25.974025974026</v>
          </cell>
        </row>
        <row r="221">
          <cell r="A221" t="str">
            <v>CAB166</v>
          </cell>
          <cell r="B221" t="str">
            <v>RH-4.5m WHITE DOOR HEATER (60°c)</v>
          </cell>
        </row>
        <row r="221">
          <cell r="K221">
            <v>28.1385281385281</v>
          </cell>
        </row>
        <row r="222">
          <cell r="A222" t="str">
            <v>CAB167</v>
          </cell>
          <cell r="B222" t="str">
            <v>RF-4.5m WHITE DOOR HEATER (80°c)</v>
          </cell>
        </row>
        <row r="222">
          <cell r="K222">
            <v>28.1385281385281</v>
          </cell>
        </row>
        <row r="223">
          <cell r="A223" t="str">
            <v>CAB168</v>
          </cell>
          <cell r="B223" t="str">
            <v>RH-4.8m WHITE DOOR HEATER (60°c)</v>
          </cell>
        </row>
        <row r="223">
          <cell r="K223">
            <v>30.3030303030303</v>
          </cell>
        </row>
        <row r="224">
          <cell r="A224" t="str">
            <v>CAB169</v>
          </cell>
          <cell r="B224" t="str">
            <v>RF-4.8m WHITE DOOR HEATER (80°c)</v>
          </cell>
        </row>
        <row r="224">
          <cell r="K224">
            <v>30.3030303030303</v>
          </cell>
        </row>
        <row r="225">
          <cell r="A225" t="str">
            <v>CAB170</v>
          </cell>
          <cell r="B225" t="str">
            <v>RH-5.5m WHITE DOOR HEATER (60°c)</v>
          </cell>
        </row>
        <row r="225">
          <cell r="K225">
            <v>34.6320346320346</v>
          </cell>
        </row>
        <row r="226">
          <cell r="A226" t="str">
            <v>CAB171</v>
          </cell>
          <cell r="B226" t="str">
            <v>RF-5.5m WHITE DOOR HEATER (80°c)</v>
          </cell>
        </row>
        <row r="226">
          <cell r="K226">
            <v>34.6320346320346</v>
          </cell>
        </row>
        <row r="227">
          <cell r="A227" t="str">
            <v>CAB172</v>
          </cell>
          <cell r="B227" t="str">
            <v>RH-6.4m WHITE DOOR HEATER (60°c)</v>
          </cell>
        </row>
        <row r="227">
          <cell r="K227">
            <v>40.04329004329</v>
          </cell>
        </row>
        <row r="228">
          <cell r="A228" t="str">
            <v>CAB173</v>
          </cell>
          <cell r="B228" t="str">
            <v>RF-6.4m WHITE DOOR HEATER (80°c)</v>
          </cell>
        </row>
        <row r="228">
          <cell r="K228">
            <v>40.04329004329</v>
          </cell>
        </row>
        <row r="229">
          <cell r="A229" t="str">
            <v>CAB174</v>
          </cell>
          <cell r="B229" t="str">
            <v>RH-7m WHITE DOOR HEATER (60°c)</v>
          </cell>
        </row>
        <row r="229">
          <cell r="K229">
            <v>43.2900432900433</v>
          </cell>
        </row>
        <row r="230">
          <cell r="A230" t="str">
            <v>CAB175</v>
          </cell>
          <cell r="B230" t="str">
            <v>RF-7m WHITE DOOR HEATER (80°c)</v>
          </cell>
        </row>
        <row r="230">
          <cell r="K230">
            <v>43.2900432900433</v>
          </cell>
        </row>
        <row r="231">
          <cell r="A231" t="str">
            <v>CAB176</v>
          </cell>
          <cell r="B231" t="str">
            <v>RH-8.2m WHITE DOOR HEATER (60°c)</v>
          </cell>
        </row>
        <row r="231">
          <cell r="K231">
            <v>50.8658008658009</v>
          </cell>
        </row>
        <row r="232">
          <cell r="A232" t="str">
            <v>CAB177</v>
          </cell>
          <cell r="B232" t="str">
            <v>RF-8.2m WHITE DOOR HEATER (80°c)</v>
          </cell>
        </row>
        <row r="232">
          <cell r="K232">
            <v>50.8658008658009</v>
          </cell>
        </row>
        <row r="233">
          <cell r="A233" t="str">
            <v>CAB178</v>
          </cell>
          <cell r="B233" t="str">
            <v>RH-10.4m WHITE DOOR HEATER (60°c)</v>
          </cell>
        </row>
        <row r="233">
          <cell r="K233">
            <v>64.9350649350649</v>
          </cell>
        </row>
        <row r="234">
          <cell r="A234" t="str">
            <v>CAB179</v>
          </cell>
          <cell r="B234" t="str">
            <v>RF-10.4m WHITE DOOR HEATER (80°c)</v>
          </cell>
        </row>
        <row r="234">
          <cell r="K234">
            <v>64.9350649350649</v>
          </cell>
        </row>
        <row r="235">
          <cell r="A235" t="str">
            <v>CAB180</v>
          </cell>
          <cell r="B235" t="str">
            <v>RH-12.2m WHITE DOOR HEATER (60°c)</v>
          </cell>
        </row>
        <row r="235">
          <cell r="K235">
            <v>75.7575757575758</v>
          </cell>
        </row>
        <row r="236">
          <cell r="A236" t="str">
            <v>CAB181</v>
          </cell>
          <cell r="B236" t="str">
            <v>RF-12.2m WHITE DOOR HEATER (80°c)</v>
          </cell>
        </row>
        <row r="236">
          <cell r="K236">
            <v>75.7575757575758</v>
          </cell>
        </row>
        <row r="237">
          <cell r="A237" t="str">
            <v>CAB182</v>
          </cell>
          <cell r="B237" t="str">
            <v>RH-15.6m WHITE DOOR HEATER (60°c)</v>
          </cell>
        </row>
        <row r="237">
          <cell r="K237">
            <v>97.4025974025974</v>
          </cell>
        </row>
        <row r="238">
          <cell r="A238" t="str">
            <v>CAB183</v>
          </cell>
          <cell r="B238" t="str">
            <v>RF-15.6m WHITE DOOR HEATER (80°c)</v>
          </cell>
        </row>
        <row r="238">
          <cell r="K238">
            <v>97.4025974025974</v>
          </cell>
        </row>
        <row r="239">
          <cell r="A239" t="str">
            <v>CAB184</v>
          </cell>
          <cell r="B239" t="str">
            <v>HAIER FRIDGE DOOR SWITCH</v>
          </cell>
        </row>
        <row r="239">
          <cell r="K239">
            <v>6.98752228163993</v>
          </cell>
        </row>
        <row r="240">
          <cell r="A240" t="str">
            <v>CAB185</v>
          </cell>
          <cell r="B240" t="str">
            <v>LS711 ABS NYLON HIDDEN HANDLE</v>
          </cell>
        </row>
        <row r="240">
          <cell r="K240">
            <v>0.998217468805704</v>
          </cell>
        </row>
        <row r="241">
          <cell r="A241" t="str">
            <v>CAB186</v>
          </cell>
          <cell r="B241" t="str">
            <v>SENSOR PROBE HOLDER</v>
          </cell>
        </row>
        <row r="241">
          <cell r="K241">
            <v>0.35650623885918</v>
          </cell>
        </row>
        <row r="242">
          <cell r="A242" t="str">
            <v>CAB187</v>
          </cell>
          <cell r="B242" t="str">
            <v>PU END CAP</v>
          </cell>
        </row>
        <row r="242">
          <cell r="K242">
            <v>0.47534165181224</v>
          </cell>
        </row>
        <row r="243">
          <cell r="A243" t="str">
            <v>CAB188</v>
          </cell>
          <cell r="B243" t="str">
            <v>PU END CAP</v>
          </cell>
        </row>
        <row r="243">
          <cell r="K243">
            <v>0.47534165181224</v>
          </cell>
        </row>
        <row r="244">
          <cell r="A244" t="str">
            <v>CAB189</v>
          </cell>
          <cell r="B244" t="str">
            <v>WATERPROOF TRANSPARENT PROTECTIVE COVER DISPLAY</v>
          </cell>
        </row>
        <row r="244">
          <cell r="K244">
            <v>4.07435701553349</v>
          </cell>
        </row>
        <row r="245">
          <cell r="A245" t="str">
            <v>CAB190</v>
          </cell>
          <cell r="B245" t="str">
            <v>SENSOR PROBE HOLDER</v>
          </cell>
        </row>
        <row r="245">
          <cell r="K245">
            <v>0.407435701553349</v>
          </cell>
        </row>
        <row r="246">
          <cell r="A246" t="str">
            <v>CAB191</v>
          </cell>
          <cell r="B246" t="str">
            <v>WIRE HOLDER</v>
          </cell>
        </row>
        <row r="246">
          <cell r="K246">
            <v>1.01858925388337</v>
          </cell>
        </row>
        <row r="247">
          <cell r="A247" t="str">
            <v>CAB192</v>
          </cell>
          <cell r="B247" t="str">
            <v>4" PLASTIC VIDEO FAN GUARD</v>
          </cell>
        </row>
        <row r="247">
          <cell r="K247">
            <v>1.62974280621339</v>
          </cell>
        </row>
        <row r="248">
          <cell r="A248" t="str">
            <v>CAB193</v>
          </cell>
          <cell r="B248" t="str">
            <v>6" PLASTIC VIDEO FAN GUARD</v>
          </cell>
        </row>
        <row r="248">
          <cell r="K248">
            <v>2.85204991087344</v>
          </cell>
        </row>
        <row r="249">
          <cell r="A249" t="str">
            <v>CAB194</v>
          </cell>
          <cell r="B249" t="str">
            <v>BLOWER FAN GUARD 200MM</v>
          </cell>
        </row>
        <row r="249">
          <cell r="K249">
            <v>6.33788869082987</v>
          </cell>
        </row>
        <row r="250">
          <cell r="A250" t="str">
            <v>CAB195</v>
          </cell>
          <cell r="B250" t="str">
            <v>CONDENSER FAN GUARD 200MM</v>
          </cell>
        </row>
        <row r="250">
          <cell r="K250">
            <v>7.1301247771836</v>
          </cell>
        </row>
        <row r="251">
          <cell r="A251" t="str">
            <v>CAB196</v>
          </cell>
          <cell r="B251" t="str">
            <v>Upper door hinges</v>
          </cell>
        </row>
        <row r="251">
          <cell r="K251">
            <v>3.16894434541493</v>
          </cell>
        </row>
        <row r="252">
          <cell r="A252" t="str">
            <v>CAB197</v>
          </cell>
          <cell r="B252" t="str">
            <v>Middle door hinges</v>
          </cell>
        </row>
        <row r="252">
          <cell r="K252">
            <v>3.16894434541493</v>
          </cell>
        </row>
        <row r="253">
          <cell r="A253" t="str">
            <v>CAB198</v>
          </cell>
          <cell r="B253" t="str">
            <v>Bottom door hinges</v>
          </cell>
        </row>
        <row r="253">
          <cell r="K253">
            <v>3.16894434541493</v>
          </cell>
        </row>
        <row r="254">
          <cell r="A254" t="str">
            <v>CAB199</v>
          </cell>
          <cell r="B254" t="str">
            <v>3KG DEHUMIDIFIER </v>
          </cell>
        </row>
        <row r="254">
          <cell r="K254">
            <v>1066.2177328844</v>
          </cell>
        </row>
        <row r="255">
          <cell r="A255" t="str">
            <v>CAB200</v>
          </cell>
          <cell r="B255" t="str">
            <v>HIGH 330 SIDEBOARD (BLACK/GREY)</v>
          </cell>
        </row>
        <row r="255">
          <cell r="K255">
            <v>8.02139037433155</v>
          </cell>
        </row>
        <row r="256">
          <cell r="A256" t="str">
            <v>CAB201</v>
          </cell>
          <cell r="B256" t="str">
            <v>200mm FAN GUARD</v>
          </cell>
        </row>
        <row r="256">
          <cell r="K256">
            <v>7.28857199445435</v>
          </cell>
        </row>
        <row r="257">
          <cell r="A257" t="str">
            <v>CAB202</v>
          </cell>
          <cell r="B257" t="str">
            <v>230mm FAN GUARD</v>
          </cell>
        </row>
        <row r="257">
          <cell r="K257">
            <v>9.5068330362448</v>
          </cell>
        </row>
        <row r="258">
          <cell r="A258" t="str">
            <v>CAB203</v>
          </cell>
          <cell r="B258" t="str">
            <v>EXTRA LONG ELBOW DRAIN PIPE FITTING 加长弯头出水嘴</v>
          </cell>
        </row>
        <row r="258">
          <cell r="K258">
            <v>2.85204991087344</v>
          </cell>
        </row>
        <row r="259">
          <cell r="A259" t="str">
            <v>CAB204</v>
          </cell>
          <cell r="B259" t="str">
            <v>POST GUARD 大直座</v>
          </cell>
        </row>
        <row r="259">
          <cell r="K259">
            <v>1.42602495543672</v>
          </cell>
        </row>
        <row r="260">
          <cell r="A260" t="str">
            <v>CAB205</v>
          </cell>
          <cell r="B260" t="str">
            <v>UPPER LEFT DOOR HINGES</v>
          </cell>
        </row>
        <row r="260">
          <cell r="K260">
            <v>7.92236086353733</v>
          </cell>
        </row>
        <row r="261">
          <cell r="A261" t="str">
            <v>CAB206</v>
          </cell>
          <cell r="B261" t="str">
            <v>UPPER RIGHT DOOR HINGES</v>
          </cell>
        </row>
        <row r="261">
          <cell r="K261">
            <v>7.92236086353733</v>
          </cell>
        </row>
        <row r="262">
          <cell r="A262" t="str">
            <v>CAB207</v>
          </cell>
          <cell r="B262" t="str">
            <v>MIDDLE LEFT DOOR HINGES</v>
          </cell>
        </row>
        <row r="262">
          <cell r="K262">
            <v>7.92236086353733</v>
          </cell>
        </row>
        <row r="263">
          <cell r="A263" t="str">
            <v>CAB208</v>
          </cell>
          <cell r="B263" t="str">
            <v>MIDDLE RIGHT DOOR HINGES</v>
          </cell>
        </row>
        <row r="263">
          <cell r="K263">
            <v>7.92236086353733</v>
          </cell>
        </row>
        <row r="264">
          <cell r="A264" t="str">
            <v>CAB209</v>
          </cell>
          <cell r="B264" t="str">
            <v>LOWER LEFT DOOR HINGES</v>
          </cell>
        </row>
        <row r="264">
          <cell r="K264">
            <v>7.92236086353733</v>
          </cell>
        </row>
        <row r="265">
          <cell r="A265" t="str">
            <v>CAB210</v>
          </cell>
          <cell r="B265" t="str">
            <v>LOWER RIGHT DOOR HINGES</v>
          </cell>
        </row>
        <row r="265">
          <cell r="K265">
            <v>7.92236086353733</v>
          </cell>
        </row>
        <row r="266">
          <cell r="A266" t="str">
            <v>CAB211</v>
          </cell>
          <cell r="B266" t="str">
            <v>Drain pan heater (230v,125w)</v>
          </cell>
        </row>
        <row r="266">
          <cell r="K266">
            <v>81.4871403106697</v>
          </cell>
        </row>
        <row r="267">
          <cell r="A267" t="str">
            <v>CAB212</v>
          </cell>
          <cell r="B267" t="str">
            <v>BULLET FIT (100mm)</v>
          </cell>
        </row>
        <row r="267">
          <cell r="K267">
            <v>11.6103564379426</v>
          </cell>
        </row>
      </sheetData>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sheetPr>
  <dimension ref="A1:M288"/>
  <sheetViews>
    <sheetView zoomScale="130" zoomScaleNormal="130" workbookViewId="0">
      <pane xSplit="2" ySplit="8" topLeftCell="C9" activePane="bottomRight" state="frozen"/>
      <selection/>
      <selection pane="topRight"/>
      <selection pane="bottomLeft"/>
      <selection pane="bottomRight" activeCell="D3" sqref="D3"/>
    </sheetView>
  </sheetViews>
  <sheetFormatPr defaultColWidth="9" defaultRowHeight="11.25"/>
  <cols>
    <col min="1" max="1" width="9.85714285714286" style="572" customWidth="1"/>
    <col min="2" max="2" width="25.1428571428571" style="571" customWidth="1"/>
    <col min="3" max="3" width="14" style="572" customWidth="1"/>
    <col min="4" max="4" width="15.7142857142857" style="810" customWidth="1"/>
    <col min="5" max="5" width="22.1428571428571" style="810" customWidth="1"/>
    <col min="6" max="6" width="15.1428571428571" style="1006" customWidth="1"/>
    <col min="7" max="7" width="15.0285714285714" style="572" customWidth="1"/>
    <col min="8" max="9" width="12.2857142857143" style="572" customWidth="1"/>
    <col min="10" max="10" width="13.1428571428571" style="572" customWidth="1"/>
    <col min="11" max="11" width="12.8571428571429" style="572" customWidth="1"/>
    <col min="12" max="12" width="16.4285714285714" style="572" customWidth="1"/>
    <col min="13" max="13" width="22.8571428571429" style="572" customWidth="1"/>
    <col min="14" max="16365" width="9.14285714285714" style="572"/>
    <col min="16366" max="16384" width="9" style="572"/>
  </cols>
  <sheetData>
    <row r="1" s="1004" customFormat="1" spans="1:13">
      <c r="A1" s="1004" t="str">
        <f>'[2]danfoss,sagi'!$A$5</f>
        <v>DATE :28.7.26</v>
      </c>
      <c r="B1" s="1007"/>
      <c r="D1" s="1008"/>
      <c r="E1" s="1008"/>
      <c r="F1" s="1009"/>
    </row>
    <row r="2" s="1004" customFormat="1" spans="1:13">
      <c r="A2" s="13"/>
      <c r="B2" s="1008"/>
      <c r="D2" s="1008"/>
      <c r="E2" s="1008"/>
      <c r="F2" s="1009"/>
    </row>
    <row r="3" s="1004" customFormat="1" spans="1:13">
      <c r="B3" s="1007"/>
      <c r="D3" s="1008"/>
      <c r="E3" s="1008"/>
      <c r="F3" s="1009"/>
    </row>
    <row r="4" s="1004" customFormat="1" spans="1:13">
      <c r="B4" s="1007"/>
      <c r="D4" s="1008"/>
      <c r="E4" s="1008"/>
      <c r="F4" s="1009"/>
    </row>
    <row r="5" s="1004" customFormat="1" spans="1:13">
      <c r="B5" s="1007"/>
      <c r="D5" s="1008"/>
      <c r="E5" s="1008"/>
      <c r="F5" s="1009"/>
    </row>
    <row r="6" s="1004" customFormat="1" spans="1:13">
      <c r="B6" s="1007"/>
      <c r="D6" s="1008"/>
      <c r="E6" s="1008"/>
      <c r="F6" s="1009"/>
    </row>
    <row r="7" s="1004" customFormat="1" ht="13" customHeight="1" spans="1:13">
      <c r="A7" s="13"/>
      <c r="B7" s="1008"/>
      <c r="D7" s="1008"/>
      <c r="E7" s="1008"/>
      <c r="F7" s="1009"/>
    </row>
    <row r="8" s="482" customFormat="1" ht="41.25" customHeight="1" spans="1:13">
      <c r="A8" s="334" t="str">
        <f>'[2]CU '!A8</f>
        <v>ITEM CODE</v>
      </c>
      <c r="B8" s="425" t="str">
        <f>'[2]CU '!B8</f>
        <v>MODEL CONDENSER</v>
      </c>
      <c r="C8" s="425" t="str">
        <f>'[2]CU '!C8</f>
        <v>BRAND</v>
      </c>
      <c r="D8" s="281" t="str">
        <f>'[2]CU '!D8</f>
        <v>H/P</v>
      </c>
      <c r="E8" s="281" t="str">
        <f>'[2]CU '!E8</f>
        <v>DIMENSION LxWxH</v>
      </c>
      <c r="F8" s="281" t="str">
        <f>'[2]CU '!F8</f>
        <v>FAN SETS</v>
      </c>
      <c r="G8" s="281" t="str">
        <f>'[2]CU '!G8</f>
        <v>RECEIVER TANK</v>
      </c>
      <c r="H8" s="281" t="str">
        <f>'[2]CU '!H8</f>
        <v>Compressor to match</v>
      </c>
      <c r="I8" s="281" t="str">
        <f>'[2]CU '!$I8</f>
        <v>roll</v>
      </c>
      <c r="J8" s="118" t="str">
        <f>'[2]CU '!Q8</f>
        <v>(RM) condenser only</v>
      </c>
      <c r="K8" s="118" t="str">
        <f>'[2]CU '!U8</f>
        <v>(RM) c/w set axial fan sets</v>
      </c>
      <c r="L8" s="118" t="str">
        <f>'[2]CU '!Y8</f>
        <v>(RM) HEAVY DUTY FAN</v>
      </c>
      <c r="M8" s="173" t="s">
        <v>0</v>
      </c>
    </row>
    <row r="9" s="15" customFormat="1" ht="14.25" customHeight="1" spans="1:13">
      <c r="A9" s="334" t="str">
        <f>'[2]CU '!A9</f>
        <v>CU001</v>
      </c>
      <c r="B9" s="334" t="str">
        <f>'[2]CU '!B9</f>
        <v>CU - 15 QC  </v>
      </c>
      <c r="C9" s="1010" t="s">
        <v>1</v>
      </c>
      <c r="D9" s="281" t="str">
        <f>'[2]CU '!D9</f>
        <v>1.5hp</v>
      </c>
      <c r="E9" s="281" t="str">
        <f>'[2]CU '!E9</f>
        <v>440x170x425</v>
      </c>
      <c r="F9" s="281" t="str">
        <f>'[2]CU '!F9</f>
        <v>1 x 14</v>
      </c>
      <c r="G9" s="281" t="str">
        <f>'[2]CU '!G9</f>
        <v>CR-101-3 ,RT-2</v>
      </c>
      <c r="H9" s="281">
        <f>'[2]CU '!H9</f>
        <v>0</v>
      </c>
      <c r="I9" s="281" t="str">
        <f>'[2]CU '!$I9</f>
        <v>3*16</v>
      </c>
      <c r="J9" s="427">
        <f>'[2]CU '!Q9</f>
        <v>389.9652260308</v>
      </c>
      <c r="K9" s="427">
        <f>'[2]CU '!U9</f>
        <v>780.492726345023</v>
      </c>
      <c r="L9" s="427" t="str">
        <f>'[2]CU '!Y9</f>
        <v>~</v>
      </c>
      <c r="M9" s="37"/>
    </row>
    <row r="10" s="15" customFormat="1" ht="14.25" customHeight="1" spans="1:13">
      <c r="A10" s="334" t="str">
        <f>'[2]CU '!A10</f>
        <v>CU002</v>
      </c>
      <c r="B10" s="334" t="str">
        <f>'[2]CU '!B10</f>
        <v>CU - 22  QC</v>
      </c>
      <c r="C10" s="1011"/>
      <c r="D10" s="281" t="str">
        <f>'[2]CU '!D10</f>
        <v>2hp</v>
      </c>
      <c r="E10" s="281" t="str">
        <f>'[2]CU '!E10</f>
        <v>450*180*470</v>
      </c>
      <c r="F10" s="281" t="str">
        <f>'[2]CU '!F10</f>
        <v>1 x 14</v>
      </c>
      <c r="G10" s="281" t="str">
        <f>'[2]CU '!G10</f>
        <v>CR-102 ,RT-2</v>
      </c>
      <c r="H10" s="281" t="str">
        <f>'[2]CU '!H10</f>
        <v>MT22</v>
      </c>
      <c r="I10" s="281" t="str">
        <f>'[2]CU '!$I10</f>
        <v>4*16</v>
      </c>
      <c r="J10" s="427">
        <f>'[2]CU '!Q10</f>
        <v>566.318926974665</v>
      </c>
      <c r="K10" s="427">
        <f>'[2]CU '!U10</f>
        <v>956.846427288887</v>
      </c>
      <c r="L10" s="427" t="str">
        <f>'[2]CU '!Y10</f>
        <v>~</v>
      </c>
      <c r="M10" s="38"/>
    </row>
    <row r="11" s="15" customFormat="1" ht="14.25" customHeight="1" spans="1:13">
      <c r="A11" s="334" t="str">
        <f>'[2]CU '!A11</f>
        <v>CU003</v>
      </c>
      <c r="B11" s="334" t="str">
        <f>'[2]CU '!B11</f>
        <v>CU - 32  QC</v>
      </c>
      <c r="C11" s="1011"/>
      <c r="D11" s="281" t="str">
        <f>'[2]CU '!D11</f>
        <v>2.5hp</v>
      </c>
      <c r="E11" s="281" t="str">
        <f>'[2]CU '!E11</f>
        <v>450*180*470</v>
      </c>
      <c r="F11" s="281" t="str">
        <f>'[2]CU '!F11</f>
        <v>1 x 14</v>
      </c>
      <c r="G11" s="281" t="str">
        <f>'[2]CU '!G11</f>
        <v>CR-102 ,RT-3</v>
      </c>
      <c r="H11" s="281" t="str">
        <f>'[2]CU '!H11</f>
        <v>MT32</v>
      </c>
      <c r="I11" s="281" t="str">
        <f>'[2]CU '!$I11</f>
        <v>4*18</v>
      </c>
      <c r="J11" s="427">
        <f>'[2]CU '!Q11</f>
        <v>630.899155489319</v>
      </c>
      <c r="K11" s="427">
        <f>'[2]CU '!U11</f>
        <v>1021.42665580354</v>
      </c>
      <c r="L11" s="427" t="str">
        <f>'[2]CU '!Y11</f>
        <v>~</v>
      </c>
      <c r="M11" s="38"/>
    </row>
    <row r="12" s="15" customFormat="1" ht="14.25" customHeight="1" spans="1:13">
      <c r="A12" s="334" t="str">
        <f>'[2]CU '!A12</f>
        <v>CU004</v>
      </c>
      <c r="B12" s="334" t="str">
        <f>'[2]CU '!B12</f>
        <v>CU - 36  QC</v>
      </c>
      <c r="C12" s="1011"/>
      <c r="D12" s="281" t="str">
        <f>'[2]CU '!D12</f>
        <v>3hp</v>
      </c>
      <c r="E12" s="281" t="str">
        <f>'[2]CU '!E12</f>
        <v>500*200*520</v>
      </c>
      <c r="F12" s="281" t="str">
        <f>'[2]CU '!F12</f>
        <v>1 x 16</v>
      </c>
      <c r="G12" s="281" t="str">
        <f>'[2]CU '!G12</f>
        <v>CR-102 ,RT-3</v>
      </c>
      <c r="H12" s="281" t="str">
        <f>'[2]CU '!H12</f>
        <v>MT36</v>
      </c>
      <c r="I12" s="281" t="str">
        <f>'[2]CU '!$I12</f>
        <v>4*20</v>
      </c>
      <c r="J12" s="427">
        <f>'[2]CU '!Q12</f>
        <v>761.301539990065</v>
      </c>
      <c r="K12" s="427">
        <f>'[2]CU '!U12</f>
        <v>1198.2028755858</v>
      </c>
      <c r="L12" s="427" t="str">
        <f>'[2]CU '!Y12</f>
        <v>~</v>
      </c>
      <c r="M12" s="38"/>
    </row>
    <row r="13" s="15" customFormat="1" ht="14.25" customHeight="1" spans="1:13">
      <c r="A13" s="334" t="str">
        <f>'[2]CU '!A13</f>
        <v>CU005</v>
      </c>
      <c r="B13" s="334" t="str">
        <f>'[2]CU '!B13</f>
        <v>CU - 40  QC</v>
      </c>
      <c r="C13" s="1011"/>
      <c r="D13" s="281" t="str">
        <f>'[2]CU '!D13</f>
        <v>3.5hp</v>
      </c>
      <c r="E13" s="281" t="str">
        <f>'[2]CU '!E13</f>
        <v>550*200*520</v>
      </c>
      <c r="F13" s="281" t="str">
        <f>'[2]CU '!F13</f>
        <v>1 x 16</v>
      </c>
      <c r="G13" s="281" t="str">
        <f>'[2]CU '!G13</f>
        <v>CR103,RT-4 </v>
      </c>
      <c r="H13" s="281" t="str">
        <f>'[2]CU '!H13</f>
        <v>MT40</v>
      </c>
      <c r="I13" s="281" t="str">
        <f>'[2]CU '!$I13</f>
        <v>5*20</v>
      </c>
      <c r="J13" s="427">
        <f>'[2]CU '!Q13</f>
        <v>953.800298062593</v>
      </c>
      <c r="K13" s="427">
        <f>'[2]CU '!U13</f>
        <v>1335.74955559945</v>
      </c>
      <c r="L13" s="427" t="str">
        <f>'[2]CU '!Y13</f>
        <v>~</v>
      </c>
      <c r="M13" s="38"/>
    </row>
    <row r="14" s="15" customFormat="1" ht="14.25" customHeight="1" spans="1:13">
      <c r="A14" s="334" t="str">
        <f>'[2]CU '!A14</f>
        <v>CU006</v>
      </c>
      <c r="B14" s="334" t="str">
        <f>'[2]CU '!B14</f>
        <v>CU - 50  QC</v>
      </c>
      <c r="C14" s="1011"/>
      <c r="D14" s="281" t="str">
        <f>'[2]CU '!D14</f>
        <v>4hp</v>
      </c>
      <c r="E14" s="281" t="str">
        <f>'[2]CU '!E14</f>
        <v>660*200*570</v>
      </c>
      <c r="F14" s="281" t="str">
        <f>'[2]CU '!F14</f>
        <v>1 x 18</v>
      </c>
      <c r="G14" s="281" t="str">
        <f>'[2]CU '!G14</f>
        <v>CR103,RT-4 </v>
      </c>
      <c r="H14" s="281" t="str">
        <f>'[2]CU '!H14</f>
        <v>4FES-3(Y)</v>
      </c>
      <c r="I14" s="281" t="str">
        <f>'[2]CU '!$I14</f>
        <v>5*20</v>
      </c>
      <c r="J14" s="427">
        <f>'[2]CU '!Q14</f>
        <v>1163.68604073522</v>
      </c>
      <c r="K14" s="427">
        <f>'[2]CU '!U14</f>
        <v>1630.98653930177</v>
      </c>
      <c r="L14" s="427">
        <f>'[2]CU '!Y14</f>
        <v>1793.28943990567</v>
      </c>
      <c r="M14" s="38"/>
    </row>
    <row r="15" s="15" customFormat="1" ht="14.25" customHeight="1" spans="1:13">
      <c r="A15" s="334" t="str">
        <f>'[2]CU '!A15</f>
        <v>CU007</v>
      </c>
      <c r="B15" s="334" t="str">
        <f>'[2]CU '!B15</f>
        <v>CU - 64 QC</v>
      </c>
      <c r="C15" s="1011"/>
      <c r="D15" s="281" t="str">
        <f>'[2]CU '!D15</f>
        <v>5hp</v>
      </c>
      <c r="E15" s="281" t="str">
        <f>'[2]CU '!E15</f>
        <v>960*200*520</v>
      </c>
      <c r="F15" s="281" t="str">
        <f>'[2]CU '!F15</f>
        <v>2 x 16</v>
      </c>
      <c r="G15" s="281" t="str">
        <f>'[2]CU '!G15</f>
        <v>CR-104 ,RT-6</v>
      </c>
      <c r="H15" s="281" t="str">
        <f>'[2]CU '!H15</f>
        <v>4EES-4(Y)</v>
      </c>
      <c r="I15" s="281" t="str">
        <f>'[2]CU '!$I15</f>
        <v>4*20</v>
      </c>
      <c r="J15" s="427">
        <f>'[2]CU '!Q15</f>
        <v>1382.88623944362</v>
      </c>
      <c r="K15" s="427">
        <f>'[2]CU '!U15</f>
        <v>2192.73604178263</v>
      </c>
      <c r="L15" s="427" t="str">
        <f>'[2]CU '!Y15</f>
        <v>~</v>
      </c>
      <c r="M15" s="38"/>
    </row>
    <row r="16" s="15" customFormat="1" ht="14.25" customHeight="1" spans="1:13">
      <c r="A16" s="334" t="str">
        <f>'[2]CU '!A16</f>
        <v>CU008</v>
      </c>
      <c r="B16" s="334" t="str">
        <f>'[2]CU '!B16</f>
        <v>CU - 64B QC</v>
      </c>
      <c r="C16" s="1011"/>
      <c r="D16" s="281" t="str">
        <f>'[2]CU '!D16</f>
        <v>5hp</v>
      </c>
      <c r="E16" s="281" t="str">
        <f>'[2]CU '!E16</f>
        <v>710*220*660</v>
      </c>
      <c r="F16" s="281" t="str">
        <f>'[2]CU '!F16</f>
        <v>1 x 20</v>
      </c>
      <c r="G16" s="281" t="str">
        <f>'[2]CU '!G16</f>
        <v>CR-104 ,RT-6</v>
      </c>
      <c r="H16" s="281" t="str">
        <f>'[2]CU '!H16</f>
        <v>4EES-4(Y)</v>
      </c>
      <c r="I16" s="281" t="str">
        <f>'[2]CU '!$I16</f>
        <v>4*26</v>
      </c>
      <c r="J16" s="427">
        <f>'[2]CU '!Q16</f>
        <v>1230.75012419275</v>
      </c>
      <c r="K16" s="427">
        <f>'[2]CU '!U16</f>
        <v>1870.25895010743</v>
      </c>
      <c r="L16" s="427">
        <f>'[2]CU '!Y16</f>
        <v>1962.43091666218</v>
      </c>
      <c r="M16" s="38"/>
    </row>
    <row r="17" s="15" customFormat="1" ht="14.25" customHeight="1" spans="1:13">
      <c r="A17" s="334" t="str">
        <f>'[2]CU '!A17</f>
        <v>CU009</v>
      </c>
      <c r="B17" s="334" t="str">
        <f>'[2]CU '!B17</f>
        <v>CU - 72 QC</v>
      </c>
      <c r="C17" s="1011"/>
      <c r="D17" s="281" t="str">
        <f>'[2]CU '!D17</f>
        <v>6hp</v>
      </c>
      <c r="E17" s="281" t="str">
        <f>'[2]CU '!E17</f>
        <v>960*220*520</v>
      </c>
      <c r="F17" s="281" t="str">
        <f>'[2]CU '!F17</f>
        <v>2 x 16</v>
      </c>
      <c r="G17" s="281" t="str">
        <f>'[2]CU '!G17</f>
        <v>CR-104 ,RT-6</v>
      </c>
      <c r="H17" s="281" t="str">
        <f>'[2]CU '!H17</f>
        <v>4DES-5(Y)</v>
      </c>
      <c r="I17" s="281" t="str">
        <f>'[2]CU '!$I17</f>
        <v>5*20 </v>
      </c>
      <c r="J17" s="427">
        <f>'[2]CU '!Q17</f>
        <v>1670.39244908097</v>
      </c>
      <c r="K17" s="427">
        <f>'[2]CU '!U17</f>
        <v>2480.24225141998</v>
      </c>
      <c r="L17" s="427" t="str">
        <f>'[2]CU '!Y17</f>
        <v>~</v>
      </c>
      <c r="M17" s="38"/>
    </row>
    <row r="18" s="15" customFormat="1" ht="14.25" customHeight="1" spans="1:13">
      <c r="A18" s="334" t="str">
        <f>'[2]CU '!A18</f>
        <v>CU010</v>
      </c>
      <c r="B18" s="334" t="str">
        <f>'[2]CU '!B18</f>
        <v>CU - 72B QC</v>
      </c>
      <c r="C18" s="1011"/>
      <c r="D18" s="281" t="str">
        <f>'[2]CU '!D18</f>
        <v>6hp</v>
      </c>
      <c r="E18" s="281" t="str">
        <f>'[2]CU '!E18</f>
        <v>710*240*660</v>
      </c>
      <c r="F18" s="281" t="str">
        <f>'[2]CU '!F18</f>
        <v>1 x 20</v>
      </c>
      <c r="G18" s="281" t="str">
        <f>'[2]CU '!G18</f>
        <v>CR-104 ,RT-6</v>
      </c>
      <c r="H18" s="281" t="str">
        <f>'[2]CU '!H18</f>
        <v>4DES-5(Y)</v>
      </c>
      <c r="I18" s="281" t="str">
        <f>'[2]CU '!$I18</f>
        <v>5*26</v>
      </c>
      <c r="J18" s="427">
        <f>'[2]CU '!Q18</f>
        <v>1463.61152508693</v>
      </c>
      <c r="K18" s="427">
        <f>'[2]CU '!U18</f>
        <v>2103.12035100162</v>
      </c>
      <c r="L18" s="427">
        <f>'[2]CU '!Y18</f>
        <v>2195.29231755637</v>
      </c>
      <c r="M18" s="38"/>
    </row>
    <row r="19" s="15" customFormat="1" ht="14.25" customHeight="1" spans="1:13">
      <c r="A19" s="334" t="str">
        <f>'[2]CU '!A19</f>
        <v>CU011</v>
      </c>
      <c r="B19" s="334" t="str">
        <f>'[2]CU '!B19</f>
        <v>CU - 72BP QC</v>
      </c>
      <c r="C19" s="1011"/>
      <c r="D19" s="281" t="str">
        <f>'[2]CU '!D19</f>
        <v>6hp</v>
      </c>
      <c r="E19" s="281" t="str">
        <f>'[2]CU '!E19</f>
        <v>710*240*660</v>
      </c>
      <c r="F19" s="281" t="str">
        <f>'[2]CU '!F19</f>
        <v>1 x 20</v>
      </c>
      <c r="G19" s="281" t="str">
        <f>'[2]CU '!G19</f>
        <v>CR-104 ,RT-6</v>
      </c>
      <c r="H19" s="281" t="str">
        <f>'[2]CU '!H19</f>
        <v>4DES-5(Y)</v>
      </c>
      <c r="I19" s="281" t="str">
        <f>'[2]CU '!$I19</f>
        <v>5*26</v>
      </c>
      <c r="J19" s="427">
        <f>'[2]CU '!Q19</f>
        <v>1599.60258320914</v>
      </c>
      <c r="K19" s="427">
        <f>'[2]CU '!U19</f>
        <v>2103.12035100162</v>
      </c>
      <c r="L19" s="427">
        <f>'[2]CU '!Y19</f>
        <v>2195.29231755637</v>
      </c>
      <c r="M19" s="38"/>
    </row>
    <row r="20" s="15" customFormat="1" ht="14.25" customHeight="1" spans="1:13">
      <c r="A20" s="334" t="str">
        <f>'[2]CU '!A20</f>
        <v>CU012</v>
      </c>
      <c r="B20" s="334" t="str">
        <f>'[2]CU '!B20</f>
        <v>CU - 90 QC</v>
      </c>
      <c r="C20" s="1011"/>
      <c r="D20" s="281" t="str">
        <f>'[2]CU '!D20</f>
        <v>7.5hp</v>
      </c>
      <c r="E20" s="281" t="str">
        <f>'[2]CU '!E20</f>
        <v>1060*220*570</v>
      </c>
      <c r="F20" s="281" t="str">
        <f>'[2]CU '!F20</f>
        <v>2 x 18</v>
      </c>
      <c r="G20" s="281" t="str">
        <f>'[2]CU '!G20</f>
        <v>CR-104 ,RT-8</v>
      </c>
      <c r="H20" s="281" t="str">
        <f>'[2]CU '!H20</f>
        <v>4CES-6(Y)</v>
      </c>
      <c r="I20" s="281" t="str">
        <f>'[2]CU '!$I20</f>
        <v>5*22</v>
      </c>
      <c r="J20" s="427">
        <f>'[2]CU '!Q20</f>
        <v>1952.30998509687</v>
      </c>
      <c r="K20" s="427">
        <f>'[2]CU '!U20</f>
        <v>2829.58358097068</v>
      </c>
      <c r="L20" s="427">
        <f>'[2]CU '!Y20</f>
        <v>3044.28522606073</v>
      </c>
      <c r="M20" s="38"/>
    </row>
    <row r="21" s="15" customFormat="1" ht="14.25" customHeight="1" spans="1:13">
      <c r="A21" s="334" t="str">
        <f>'[2]CU '!A21</f>
        <v>CU013</v>
      </c>
      <c r="B21" s="334" t="str">
        <f>'[2]CU '!B21</f>
        <v>CU - 100 QC</v>
      </c>
      <c r="C21" s="1011"/>
      <c r="D21" s="281" t="str">
        <f>'[2]CU '!D21</f>
        <v>8.5hp</v>
      </c>
      <c r="E21" s="281" t="str">
        <f>'[2]CU '!E21</f>
        <v>1060*240*670</v>
      </c>
      <c r="F21" s="281" t="str">
        <f>'[2]CU '!F21</f>
        <v>2 x 18</v>
      </c>
      <c r="G21" s="281" t="str">
        <f>'[2]CU '!G21</f>
        <v>CR-104 ,RT-8</v>
      </c>
      <c r="H21" s="281" t="str">
        <f>'[2]CU '!H21</f>
        <v>4VES-7(Y)</v>
      </c>
      <c r="I21" s="281" t="str">
        <f>'[2]CU '!$I21</f>
        <v>5*26</v>
      </c>
      <c r="J21" s="427">
        <f>'[2]CU '!Q21</f>
        <v>2079.35916542474</v>
      </c>
      <c r="K21" s="427">
        <f>'[2]CU '!U21</f>
        <v>2956.63276129855</v>
      </c>
      <c r="L21" s="427">
        <f>'[2]CU '!Y21</f>
        <v>3171.33440638859</v>
      </c>
      <c r="M21" s="38"/>
    </row>
    <row r="22" s="15" customFormat="1" ht="14.25" customHeight="1" spans="1:13">
      <c r="A22" s="334" t="str">
        <f>'[2]CU '!A22</f>
        <v>CU013.1</v>
      </c>
      <c r="B22" s="334" t="str">
        <f>'[2]CU '!B22</f>
        <v>CU - 125BP QC</v>
      </c>
      <c r="C22" s="1011"/>
      <c r="D22" s="281" t="str">
        <f>'[2]CU '!D22</f>
        <v>10hp</v>
      </c>
      <c r="E22" s="281">
        <f>'[2]CU '!E22</f>
        <v>0</v>
      </c>
      <c r="F22" s="281" t="str">
        <f>'[2]CU '!F22</f>
        <v>1 x 26</v>
      </c>
      <c r="G22" s="281" t="str">
        <f>'[2]CU '!G22</f>
        <v>CR-105 ,RT-10</v>
      </c>
      <c r="H22" s="281" t="str">
        <f>'[2]CU '!H22</f>
        <v>4TES-9(Y)</v>
      </c>
      <c r="I22" s="281" t="str">
        <f>'[2]CU '!$I22</f>
        <v>4*40</v>
      </c>
      <c r="J22" s="427">
        <f>'[2]CU '!Q22</f>
        <v>2899.90064580229</v>
      </c>
      <c r="K22" s="427">
        <f>'[2]CU '!U22</f>
        <v>3937.30380074695</v>
      </c>
      <c r="L22" s="427">
        <f>'[2]CU '!Y22</f>
        <v>4282.05089643223</v>
      </c>
      <c r="M22" s="38"/>
    </row>
    <row r="23" s="15" customFormat="1" ht="14.25" customHeight="1" spans="1:13">
      <c r="A23" s="334" t="str">
        <f>'[2]CU '!A23</f>
        <v>CU013.2</v>
      </c>
      <c r="B23" s="334" t="str">
        <f>'[2]CU '!B23</f>
        <v>CU - 144BP QC</v>
      </c>
      <c r="C23" s="1011"/>
      <c r="D23" s="281" t="str">
        <f>'[2]CU '!D23</f>
        <v>12hp</v>
      </c>
      <c r="E23" s="281">
        <f>'[2]CU '!E23</f>
        <v>0</v>
      </c>
      <c r="F23" s="281" t="str">
        <f>'[2]CU '!F23</f>
        <v>1 x 26</v>
      </c>
      <c r="G23" s="281" t="str">
        <f>'[2]CU '!G23</f>
        <v>CR-105 ,RT-12</v>
      </c>
      <c r="H23" s="281" t="str">
        <f>'[2]CU '!H23</f>
        <v>4PES-12(Y)</v>
      </c>
      <c r="I23" s="281" t="str">
        <f>'[2]CU '!$I23</f>
        <v>5*40</v>
      </c>
      <c r="J23" s="427">
        <f>'[2]CU '!Q23</f>
        <v>3206.6567312469</v>
      </c>
      <c r="K23" s="427">
        <f>'[2]CU '!U23</f>
        <v>4331.65312389648</v>
      </c>
      <c r="L23" s="427">
        <f>'[2]CU '!Y23</f>
        <v>4676.40021958175</v>
      </c>
      <c r="M23" s="38"/>
    </row>
    <row r="24" s="15" customFormat="1" ht="14.25" customHeight="1" spans="1:13">
      <c r="A24" s="334" t="str">
        <f>'[2]CU '!A24</f>
        <v>CU014</v>
      </c>
      <c r="B24" s="334" t="str">
        <f>'[2]CU '!B24</f>
        <v>CU - 125 QC</v>
      </c>
      <c r="C24" s="1011"/>
      <c r="D24" s="281" t="str">
        <f>'[2]CU '!D24</f>
        <v>10hp</v>
      </c>
      <c r="E24" s="281" t="str">
        <f>'[2]CU '!E24</f>
        <v>1390*250*725</v>
      </c>
      <c r="F24" s="281" t="str">
        <f>'[2]CU '!F24</f>
        <v>2 x 20</v>
      </c>
      <c r="G24" s="281" t="str">
        <f>'[2]CU '!G24</f>
        <v>CR-105 ,RT-10</v>
      </c>
      <c r="H24" s="281" t="str">
        <f>'[2]CU '!H24</f>
        <v>4TES-9(Y)</v>
      </c>
      <c r="I24" s="281" t="str">
        <f>'[2]CU '!$I24</f>
        <v>4*28</v>
      </c>
      <c r="J24" s="427">
        <f>'[2]CU '!Q24</f>
        <v>2961.99701937407</v>
      </c>
      <c r="K24" s="427">
        <f>'[2]CU '!U24</f>
        <v>4026.7567732808</v>
      </c>
      <c r="L24" s="427">
        <f>'[2]CU '!Y24</f>
        <v>4208.12741714659</v>
      </c>
      <c r="M24" s="38"/>
    </row>
    <row r="25" s="15" customFormat="1" ht="14.25" customHeight="1" spans="1:13">
      <c r="A25" s="334" t="str">
        <f>'[2]CU '!A25</f>
        <v>CU015</v>
      </c>
      <c r="B25" s="334" t="str">
        <f>'[2]CU '!B25</f>
        <v>CU - 144 QC</v>
      </c>
      <c r="C25" s="1011"/>
      <c r="D25" s="281" t="str">
        <f>'[2]CU '!D25</f>
        <v>12hp</v>
      </c>
      <c r="E25" s="281" t="str">
        <f>'[2]CU '!E25</f>
        <v>1390*250*725</v>
      </c>
      <c r="F25" s="281" t="str">
        <f>'[2]CU '!F25</f>
        <v>2 x 20</v>
      </c>
      <c r="G25" s="281" t="str">
        <f>'[2]CU '!G25</f>
        <v>CR-106 ,RT-12</v>
      </c>
      <c r="H25" s="281" t="str">
        <f>'[2]CU '!H25</f>
        <v>4PES-12(Y)</v>
      </c>
      <c r="I25" s="281" t="str">
        <f>'[2]CU '!$I25</f>
        <v>5*28</v>
      </c>
      <c r="J25" s="427">
        <f>'[2]CU '!Q25</f>
        <v>3623.94436164928</v>
      </c>
      <c r="K25" s="427">
        <f>'[2]CU '!U25</f>
        <v>4764.20798906771</v>
      </c>
      <c r="L25" s="427">
        <f>'[2]CU '!Y25</f>
        <v>4945.57863293349</v>
      </c>
      <c r="M25" s="38"/>
    </row>
    <row r="26" s="15" customFormat="1" ht="14.25" customHeight="1" spans="1:13">
      <c r="A26" s="334" t="str">
        <f>'[2]CU '!A26</f>
        <v>CU016</v>
      </c>
      <c r="B26" s="334" t="str">
        <f>'[2]CU '!B26</f>
        <v>CU - 160 QC</v>
      </c>
      <c r="C26" s="1011"/>
      <c r="D26" s="281" t="str">
        <f>'[2]CU '!D26</f>
        <v>15hp</v>
      </c>
      <c r="E26" s="281" t="str">
        <f>'[2]CU '!E26</f>
        <v>1390*250*850</v>
      </c>
      <c r="F26" s="281" t="str">
        <f>'[2]CU '!F26</f>
        <v>2 x 20</v>
      </c>
      <c r="G26" s="281" t="str">
        <f>'[2]CU '!G26</f>
        <v>CR-107 ,RT-14</v>
      </c>
      <c r="H26" s="281" t="str">
        <f>'[2]CU '!H26</f>
        <v>4NES-14(Y)</v>
      </c>
      <c r="I26" s="281" t="str">
        <f>'[2]CU '!$I26</f>
        <v>5*32</v>
      </c>
      <c r="J26" s="427">
        <f>'[2]CU '!Q26</f>
        <v>4035.02235469449</v>
      </c>
      <c r="K26" s="427">
        <f>'[2]CU '!U26</f>
        <v>5303.6300870638</v>
      </c>
      <c r="L26" s="427">
        <f>'[2]CU '!Y26</f>
        <v>5485.00073092959</v>
      </c>
      <c r="M26" s="38"/>
    </row>
    <row r="27" s="482" customFormat="1" ht="14.25" customHeight="1" spans="1:13">
      <c r="A27" s="334" t="str">
        <f>'[2]CU '!A27</f>
        <v>CU017</v>
      </c>
      <c r="B27" s="334" t="str">
        <f>'[2]CU '!B27</f>
        <v>CU - 200 QC</v>
      </c>
      <c r="C27" s="1011"/>
      <c r="D27" s="281" t="str">
        <f>'[2]CU '!D27</f>
        <v>20hp</v>
      </c>
      <c r="E27" s="281" t="str">
        <f>'[2]CU '!E27</f>
        <v>1600*270*940</v>
      </c>
      <c r="F27" s="281" t="str">
        <f>'[2]CU '!F27</f>
        <v>2 x 20</v>
      </c>
      <c r="G27" s="281" t="str">
        <f>'[2]CU '!G27</f>
        <v>CR-108 </v>
      </c>
      <c r="H27" s="281" t="str">
        <f>'[2]CU '!H27</f>
        <v>4HE-18(Y)</v>
      </c>
      <c r="I27" s="281" t="str">
        <f>'[2]CU '!$I27</f>
        <v>5*36</v>
      </c>
      <c r="J27" s="427">
        <f>'[2]CU '!Q27</f>
        <v>5312.96572280179</v>
      </c>
      <c r="K27" s="427">
        <f>'[2]CU '!U27</f>
        <v>6800.13061858872</v>
      </c>
      <c r="L27" s="427">
        <f>'[2]CU '!Y27</f>
        <v>6981.50126245451</v>
      </c>
      <c r="M27" s="38"/>
    </row>
    <row r="28" s="15" customFormat="1" ht="14.25" customHeight="1" spans="1:13">
      <c r="A28" s="334" t="str">
        <f>'[2]CU '!A28</f>
        <v>CU018</v>
      </c>
      <c r="B28" s="334" t="str">
        <f>'[2]CU '!B28</f>
        <v>CU - 250 QC</v>
      </c>
      <c r="C28" s="1011"/>
      <c r="D28" s="281" t="str">
        <f>'[2]CU '!D28</f>
        <v>25hp</v>
      </c>
      <c r="E28" s="281" t="str">
        <f>'[2]CU '!E28</f>
        <v>2120*270*940</v>
      </c>
      <c r="F28" s="281" t="str">
        <f>'[2]CU '!F28</f>
        <v>3 x 20</v>
      </c>
      <c r="G28" s="281" t="str">
        <f>'[2]CU '!G28</f>
        <v>HT- 25L</v>
      </c>
      <c r="H28" s="281" t="str">
        <f>'[2]CU '!H28</f>
        <v>4GE-23(Y)</v>
      </c>
      <c r="I28" s="281" t="str">
        <f>'[2]CU '!$I28</f>
        <v>5*36</v>
      </c>
      <c r="J28" s="427">
        <f>'[2]CU '!Q28</f>
        <v>7952.06159960258</v>
      </c>
      <c r="K28" s="427">
        <f>'[2]CU '!U28</f>
        <v>9758.17119070132</v>
      </c>
      <c r="L28" s="427">
        <f>'[2]CU '!Y28</f>
        <v>10025.9088078365</v>
      </c>
      <c r="M28" s="38"/>
    </row>
    <row r="29" s="15" customFormat="1" ht="14.25" customHeight="1" spans="1:13">
      <c r="A29" s="334" t="str">
        <f>'[2]CU '!A29</f>
        <v>CU018.1</v>
      </c>
      <c r="B29" s="334" t="str">
        <f>'[2]CU '!B29</f>
        <v>CU - 250B QC </v>
      </c>
      <c r="C29" s="1011"/>
      <c r="D29" s="281" t="str">
        <f>'[2]CU '!D29</f>
        <v>25hp</v>
      </c>
      <c r="E29" s="281" t="str">
        <f>'[2]CU '!E29</f>
        <v>1630*350*1500</v>
      </c>
      <c r="F29" s="281" t="str">
        <f>'[2]CU '!F29</f>
        <v>4 x 20</v>
      </c>
      <c r="G29" s="281" t="str">
        <f>'[2]CU '!G29</f>
        <v>HT- 25L</v>
      </c>
      <c r="H29" s="281" t="str">
        <f>'[2]CU '!H29</f>
        <v>4GE-23(Y)</v>
      </c>
      <c r="I29" s="281" t="str">
        <f>'[2]CU '!$I29</f>
        <v>4*60</v>
      </c>
      <c r="J29" s="427">
        <f>'[2]CU '!Q29</f>
        <v>7882.51366120219</v>
      </c>
      <c r="K29" s="427">
        <f>'[2]CU '!U29</f>
        <v>9955.87339924689</v>
      </c>
      <c r="L29" s="427">
        <f>'[2]CU '!Y29</f>
        <v>10312.8568887605</v>
      </c>
      <c r="M29" s="38"/>
    </row>
    <row r="30" s="15" customFormat="1" ht="14.25" customHeight="1" spans="1:13">
      <c r="A30" s="334" t="str">
        <f>'[2]CU '!A30</f>
        <v>CU019</v>
      </c>
      <c r="B30" s="334" t="str">
        <f>'[2]CU '!B30</f>
        <v>CU - 300 QC</v>
      </c>
      <c r="C30" s="1011"/>
      <c r="D30" s="281" t="str">
        <f>'[2]CU '!D30</f>
        <v>30hp</v>
      </c>
      <c r="E30" s="281" t="str">
        <f>'[2]CU '!E30</f>
        <v>1630*350*1660</v>
      </c>
      <c r="F30" s="281" t="str">
        <f>'[2]CU '!F30</f>
        <v>4 x 20</v>
      </c>
      <c r="G30" s="281" t="str">
        <f>'[2]CU '!G30</f>
        <v>HT- 30L</v>
      </c>
      <c r="H30" s="281" t="str">
        <f>'[2]CU '!H30</f>
        <v>6HE-28(Y)</v>
      </c>
      <c r="I30" s="281" t="str">
        <f>'[2]CU '!$I30</f>
        <v>4*64</v>
      </c>
      <c r="J30" s="427">
        <f>'[2]CU '!Q30</f>
        <v>8607.79930452062</v>
      </c>
      <c r="K30" s="427">
        <f>'[2]CU '!U30</f>
        <v>10980.0344234079</v>
      </c>
      <c r="L30" s="427">
        <f>'[2]CU '!Y30</f>
        <v>11177.9177538214</v>
      </c>
      <c r="M30" s="38"/>
    </row>
    <row r="31" s="15" customFormat="1" ht="14.25" customHeight="1" spans="1:13">
      <c r="A31" s="334" t="str">
        <f>'[2]CU '!A31</f>
        <v>CU020</v>
      </c>
      <c r="B31" s="334" t="str">
        <f>'[2]CU '!B31</f>
        <v>CU - 350 QC</v>
      </c>
      <c r="C31" s="1011"/>
      <c r="D31" s="281" t="str">
        <f>'[2]CU '!D31</f>
        <v>35hp</v>
      </c>
      <c r="E31" s="281" t="str">
        <f>'[2]CU '!E31</f>
        <v>1630*350*1660</v>
      </c>
      <c r="F31" s="281" t="str">
        <f>'[2]CU '!F31</f>
        <v>4 x 20</v>
      </c>
      <c r="G31" s="281" t="str">
        <f>'[2]CU '!G31</f>
        <v>HT- 35L</v>
      </c>
      <c r="H31" s="281" t="str">
        <f>'[2]CU '!H31</f>
        <v>S6F-30.2 / 6GE34Y</v>
      </c>
      <c r="I31" s="281" t="str">
        <f>'[2]CU '!$I31</f>
        <v>5*64</v>
      </c>
      <c r="J31" s="427">
        <f>'[2]CU '!Q31</f>
        <v>10254.5951316443</v>
      </c>
      <c r="K31" s="427">
        <f>'[2]CU '!U31</f>
        <v>12574.5510179245</v>
      </c>
      <c r="L31" s="427">
        <f>'[2]CU '!Y31</f>
        <v>12931.5345074381</v>
      </c>
      <c r="M31" s="38"/>
    </row>
    <row r="32" s="15" customFormat="1" ht="14.25" customHeight="1" spans="1:13">
      <c r="A32" s="334" t="str">
        <f>'[2]CU '!A32</f>
        <v>CU022</v>
      </c>
      <c r="B32" s="334" t="str">
        <f>'[2]CU '!B32</f>
        <v>CU - 400 QC</v>
      </c>
      <c r="C32" s="1011"/>
      <c r="D32" s="281" t="str">
        <f>'[2]CU '!D32</f>
        <v>40hp</v>
      </c>
      <c r="E32" s="281" t="str">
        <f>'[2]CU '!E32</f>
        <v>1630*350*1860</v>
      </c>
      <c r="F32" s="281" t="str">
        <f>'[2]CU '!F32</f>
        <v>4 x 26</v>
      </c>
      <c r="G32" s="281" t="str">
        <f>'[2]CU '!G32</f>
        <v>HT- 40L</v>
      </c>
      <c r="H32" s="281" t="str">
        <f>'[2]CU '!H32</f>
        <v>6FE44Y</v>
      </c>
      <c r="I32" s="281" t="str">
        <f>'[2]CU '!$I32</f>
        <v>5*73</v>
      </c>
      <c r="J32" s="427">
        <f>'[2]CU '!Q32</f>
        <v>10988.5742672628</v>
      </c>
      <c r="K32" s="427">
        <f>'[2]CU '!U32</f>
        <v>14102.7644695459</v>
      </c>
      <c r="L32" s="427">
        <f>'[2]CU '!Y32</f>
        <v>15437.9754433111</v>
      </c>
      <c r="M32" s="38"/>
    </row>
    <row r="33" s="15" customFormat="1" ht="14.25" customHeight="1" spans="1:13">
      <c r="A33" s="334" t="str">
        <f>'[2]CU '!A33</f>
        <v>CU023</v>
      </c>
      <c r="B33" s="334" t="str">
        <f>'[2]CU '!B33</f>
        <v>CU - 500 QC</v>
      </c>
      <c r="C33" s="1012"/>
      <c r="D33" s="281" t="str">
        <f>'[2]CU '!D33</f>
        <v>50hp</v>
      </c>
      <c r="E33" s="281" t="str">
        <f>'[2]CU '!E33</f>
        <v>1630*350*1930</v>
      </c>
      <c r="F33" s="281" t="str">
        <f>'[2]CU '!F33</f>
        <v>4 x 26</v>
      </c>
      <c r="G33" s="281" t="str">
        <f>'[2]CU '!G33</f>
        <v>HT- 50L</v>
      </c>
      <c r="H33" s="281" t="str">
        <f>'[2]CU '!H33</f>
        <v>6FE50Y</v>
      </c>
      <c r="I33" s="281" t="str">
        <f>'[2]CU '!$I33</f>
        <v>6*76</v>
      </c>
      <c r="J33" s="427">
        <f>'[2]CU '!Q33</f>
        <v>14294.5851962245</v>
      </c>
      <c r="K33" s="427">
        <f>'[2]CU '!U33</f>
        <v>17440.392450031</v>
      </c>
      <c r="L33" s="427">
        <f>'[2]CU '!Y33</f>
        <v>18775.6034237962</v>
      </c>
      <c r="M33" s="39"/>
    </row>
    <row r="34" s="15" customFormat="1" ht="16.15" customHeight="1" spans="1:13">
      <c r="A34" s="334" t="str">
        <f>'[2]CU '!A34</f>
        <v>CU20.25</v>
      </c>
      <c r="B34" s="334" t="str">
        <f>'[2]CU '!B34</f>
        <v>16" * 18"</v>
      </c>
      <c r="C34" s="306" t="s">
        <v>2</v>
      </c>
      <c r="D34" s="281" t="str">
        <f>'[2]CU '!D34</f>
        <v>1/2hp</v>
      </c>
      <c r="E34" s="281" t="str">
        <f>'[2]CU '!E34</f>
        <v>CS030-CS060</v>
      </c>
      <c r="F34" s="281">
        <f>'[2]CU '!F34</f>
        <v>0</v>
      </c>
      <c r="G34" s="376"/>
      <c r="H34" s="331"/>
      <c r="I34" s="331"/>
      <c r="J34" s="427">
        <f>'[2]CU '!Q34</f>
        <v>27.8688524590164</v>
      </c>
      <c r="K34" s="23"/>
      <c r="L34" s="23"/>
      <c r="M34" s="25"/>
    </row>
    <row r="35" s="15" customFormat="1" ht="16.15" customHeight="1" spans="1:13">
      <c r="A35" s="334" t="str">
        <f>'[2]CU '!A35</f>
        <v>CU20.26</v>
      </c>
      <c r="B35" s="334" t="str">
        <f>'[2]CU '!B35</f>
        <v>20" * 17"</v>
      </c>
      <c r="C35" s="307"/>
      <c r="D35" s="281" t="str">
        <f>'[2]CU '!D35</f>
        <v>3/4hp-1.5hp</v>
      </c>
      <c r="E35" s="281" t="str">
        <f>'[2]CU '!E35</f>
        <v>CS075-CS125</v>
      </c>
      <c r="F35" s="281">
        <f>'[2]CU '!F35</f>
        <v>0</v>
      </c>
      <c r="G35" s="376"/>
      <c r="H35" s="331"/>
      <c r="I35" s="331"/>
      <c r="J35" s="427">
        <f>'[2]CU '!Q35</f>
        <v>40.9836065573771</v>
      </c>
      <c r="K35" s="23"/>
      <c r="L35" s="23"/>
      <c r="M35" s="25"/>
    </row>
    <row r="36" s="15" customFormat="1" ht="16.15" customHeight="1" spans="1:13">
      <c r="A36" s="334" t="str">
        <f>'[2]CU '!A36</f>
        <v>CU21</v>
      </c>
      <c r="B36" s="334" t="str">
        <f>'[2]CU '!B36</f>
        <v>530W*430L</v>
      </c>
      <c r="C36" s="307"/>
      <c r="D36" s="281" t="str">
        <f>'[2]CU '!D36</f>
        <v>3/4hp</v>
      </c>
      <c r="E36" s="281" t="str">
        <f>'[2]CU '!E36</f>
        <v>CS075</v>
      </c>
      <c r="F36" s="281">
        <f>'[2]CU '!F36</f>
        <v>50</v>
      </c>
      <c r="G36" s="376"/>
      <c r="H36" s="331"/>
      <c r="I36" s="331"/>
      <c r="J36" s="427">
        <f>'[2]CU '!Q36</f>
        <v>57.3770491803279</v>
      </c>
      <c r="K36" s="23"/>
      <c r="L36" s="23"/>
      <c r="M36" s="25"/>
    </row>
    <row r="37" s="15" customFormat="1" ht="16.15" customHeight="1" spans="1:13">
      <c r="A37" s="334" t="str">
        <f>'[2]CU '!A37</f>
        <v>CU23</v>
      </c>
      <c r="B37" s="334" t="str">
        <f>'[2]CU '!B37</f>
        <v>600W*550L</v>
      </c>
      <c r="C37" s="307"/>
      <c r="D37" s="281" t="str">
        <f>'[2]CU '!D37</f>
        <v>2hp</v>
      </c>
      <c r="E37" s="281" t="str">
        <f>'[2]CU '!E37</f>
        <v>CU-22</v>
      </c>
      <c r="F37" s="281">
        <f>'[2]CU '!F37</f>
        <v>58</v>
      </c>
      <c r="G37" s="376"/>
      <c r="H37" s="20"/>
      <c r="I37" s="20"/>
      <c r="J37" s="427">
        <f>'[2]CU '!Q37</f>
        <v>73.7704918032787</v>
      </c>
      <c r="K37" s="23"/>
      <c r="L37" s="23"/>
      <c r="M37" s="25"/>
    </row>
    <row r="38" s="15" customFormat="1" ht="16.15" customHeight="1" spans="1:13">
      <c r="A38" s="334" t="str">
        <f>'[2]CU '!A38</f>
        <v>CU27</v>
      </c>
      <c r="B38" s="334" t="str">
        <f>'[2]CU '!B38</f>
        <v>650*W900L</v>
      </c>
      <c r="C38" s="307"/>
      <c r="D38" s="281" t="str">
        <f>'[2]CU '!D38</f>
        <v>CS150</v>
      </c>
      <c r="E38" s="281" t="str">
        <f>'[2]CU '!E38</f>
        <v>CS150-CS200</v>
      </c>
      <c r="F38" s="281">
        <f>'[2]CU '!F38</f>
        <v>19</v>
      </c>
      <c r="G38" s="376"/>
      <c r="H38" s="20"/>
      <c r="I38" s="20"/>
      <c r="J38" s="427">
        <f>'[2]CU '!Q38</f>
        <v>139.344262295082</v>
      </c>
      <c r="K38" s="23"/>
      <c r="L38" s="23"/>
      <c r="M38" s="25"/>
    </row>
    <row r="39" s="15" customFormat="1" ht="21" customHeight="1" spans="1:13">
      <c r="A39" s="334" t="str">
        <f>'[2]CU '!A39</f>
        <v>CU024</v>
      </c>
      <c r="B39" s="334" t="str">
        <f>'[2]CU '!B39</f>
        <v>CUB15-32</v>
      </c>
      <c r="C39" s="306" t="s">
        <v>3</v>
      </c>
      <c r="D39" s="281" t="str">
        <f>'[2]CU '!D39</f>
        <v>CU15-32QC</v>
      </c>
      <c r="E39" s="281" t="str">
        <f>'[2]CU '!E39</f>
        <v>30" W * 21.5"L</v>
      </c>
      <c r="F39" s="281">
        <f>'[2]CU '!F39</f>
        <v>0</v>
      </c>
      <c r="G39" s="376"/>
      <c r="H39" s="20"/>
      <c r="I39" s="20"/>
      <c r="J39" s="427">
        <f>'[2]CU '!Q39</f>
        <v>81.1475409836066</v>
      </c>
      <c r="K39" s="23"/>
      <c r="L39" s="23"/>
      <c r="M39" s="25"/>
    </row>
    <row r="40" s="15" customFormat="1" ht="16.15" customHeight="1" spans="1:13">
      <c r="A40" s="334" t="str">
        <f>'[2]CU '!A40</f>
        <v>CU025</v>
      </c>
      <c r="B40" s="334" t="str">
        <f>'[2]CU '!B40</f>
        <v>CUB36</v>
      </c>
      <c r="C40" s="307"/>
      <c r="D40" s="281" t="str">
        <f>'[2]CU '!D40</f>
        <v>CU36QC</v>
      </c>
      <c r="E40" s="281" t="str">
        <f>'[2]CU '!E40</f>
        <v>30" W * 23.5"L</v>
      </c>
      <c r="F40" s="281">
        <f>'[2]CU '!F40</f>
        <v>0</v>
      </c>
      <c r="G40" s="376"/>
      <c r="H40" s="20"/>
      <c r="I40" s="20"/>
      <c r="J40" s="427">
        <f>'[2]CU '!Q40</f>
        <v>103.27868852459</v>
      </c>
      <c r="K40" s="23"/>
      <c r="L40" s="23"/>
      <c r="M40" s="25"/>
    </row>
    <row r="41" s="15" customFormat="1" ht="16.15" customHeight="1" spans="1:13">
      <c r="A41" s="334" t="str">
        <f>'[2]CU '!A41</f>
        <v>CU026</v>
      </c>
      <c r="B41" s="334" t="str">
        <f>'[2]CU '!B41</f>
        <v>CUB40</v>
      </c>
      <c r="C41" s="307"/>
      <c r="D41" s="281" t="str">
        <f>'[2]CU '!D41</f>
        <v>CU40QC</v>
      </c>
      <c r="E41" s="281" t="str">
        <f>'[2]CU '!E41</f>
        <v>30" W * 26"L</v>
      </c>
      <c r="F41" s="281">
        <f>'[2]CU '!F41</f>
        <v>0</v>
      </c>
      <c r="G41" s="376"/>
      <c r="H41" s="93"/>
      <c r="I41" s="93"/>
      <c r="J41" s="427">
        <f>'[2]CU '!Q41</f>
        <v>103.27868852459</v>
      </c>
      <c r="K41" s="23"/>
      <c r="L41" s="23"/>
      <c r="M41" s="25"/>
    </row>
    <row r="42" s="15" customFormat="1" ht="16.15" customHeight="1" spans="1:13">
      <c r="A42" s="334" t="str">
        <f>'[2]CU '!A42</f>
        <v>CU027</v>
      </c>
      <c r="B42" s="334" t="str">
        <f>'[2]CU '!B42</f>
        <v>CUB50</v>
      </c>
      <c r="C42" s="307"/>
      <c r="D42" s="281" t="str">
        <f>'[2]CU '!D42</f>
        <v>CU50QC</v>
      </c>
      <c r="E42" s="281" t="str">
        <f>'[2]CU '!E42</f>
        <v>33" W* 28.5"L</v>
      </c>
      <c r="F42" s="281">
        <f>'[2]CU '!F42</f>
        <v>0</v>
      </c>
      <c r="G42" s="376"/>
      <c r="H42" s="20"/>
      <c r="I42" s="20"/>
      <c r="J42" s="427">
        <f>'[2]CU '!Q42</f>
        <v>162.295081967213</v>
      </c>
      <c r="K42" s="23"/>
      <c r="L42" s="23"/>
      <c r="M42" s="25"/>
    </row>
    <row r="43" s="15" customFormat="1" ht="21" customHeight="1" spans="1:13">
      <c r="A43" s="334" t="str">
        <f>'[2]CU '!A43</f>
        <v>CU028</v>
      </c>
      <c r="B43" s="334" t="str">
        <f>'[2]CU '!B43</f>
        <v>CUB64B-72B</v>
      </c>
      <c r="C43" s="307"/>
      <c r="D43" s="281" t="str">
        <f>'[2]CU '!D43</f>
        <v>CU64B-72BQC</v>
      </c>
      <c r="E43" s="281" t="str">
        <f>'[2]CU '!E43</f>
        <v>33" W* 30"L</v>
      </c>
      <c r="F43" s="281">
        <f>'[2]CU '!F43</f>
        <v>0</v>
      </c>
      <c r="G43" s="376"/>
      <c r="H43" s="331"/>
      <c r="I43" s="331"/>
      <c r="J43" s="427">
        <f>'[2]CU '!Q43</f>
        <v>162.295081967213</v>
      </c>
      <c r="K43" s="23"/>
      <c r="L43" s="23"/>
      <c r="M43" s="25"/>
    </row>
    <row r="44" s="15" customFormat="1" ht="22.9" customHeight="1" spans="1:13">
      <c r="A44" s="334" t="str">
        <f>'[2]CU '!A44</f>
        <v>CU029</v>
      </c>
      <c r="B44" s="334" t="str">
        <f>'[2]CU '!B44</f>
        <v>CUB64-72 </v>
      </c>
      <c r="C44" s="307"/>
      <c r="D44" s="281" t="str">
        <f>'[2]CU '!D44</f>
        <v>CU64-72QC </v>
      </c>
      <c r="E44" s="281" t="str">
        <f>'[2]CU '!E44</f>
        <v>34" W* 41"L</v>
      </c>
      <c r="F44" s="281">
        <f>'[2]CU '!F44</f>
        <v>0</v>
      </c>
      <c r="G44" s="376"/>
      <c r="H44" s="331"/>
      <c r="I44" s="331"/>
      <c r="J44" s="427">
        <f>'[2]CU '!Q44</f>
        <v>221.311475409836</v>
      </c>
      <c r="K44" s="23"/>
      <c r="L44" s="23"/>
      <c r="M44" s="25"/>
    </row>
    <row r="45" s="15" customFormat="1" ht="21" customHeight="1" spans="1:13">
      <c r="A45" s="334" t="str">
        <f>'[2]CU '!A45</f>
        <v>CU030</v>
      </c>
      <c r="B45" s="334" t="str">
        <f>'[2]CU '!B45</f>
        <v>CUB80-100</v>
      </c>
      <c r="C45" s="307"/>
      <c r="D45" s="281" t="str">
        <f>'[2]CU '!D45</f>
        <v>CU80-100QC</v>
      </c>
      <c r="E45" s="281" t="str">
        <f>'[2]CU '!E45</f>
        <v>34" W* 44"L</v>
      </c>
      <c r="F45" s="281">
        <f>'[2]CU '!F45</f>
        <v>0</v>
      </c>
      <c r="G45" s="376"/>
      <c r="H45" s="331"/>
      <c r="I45" s="331"/>
      <c r="J45" s="427">
        <f>'[2]CU '!Q45</f>
        <v>236.065573770492</v>
      </c>
      <c r="K45" s="23"/>
      <c r="L45" s="23"/>
      <c r="M45" s="25"/>
    </row>
    <row r="46" s="15" customFormat="1" ht="20.45" customHeight="1" spans="1:13">
      <c r="A46" s="334" t="str">
        <f>'[2]CU '!A46</f>
        <v>CU031</v>
      </c>
      <c r="B46" s="334" t="str">
        <f>'[2]CU '!B46</f>
        <v>CUB125-160</v>
      </c>
      <c r="C46" s="307"/>
      <c r="D46" s="281" t="str">
        <f>'[2]CU '!D46</f>
        <v>CU125-160QC</v>
      </c>
      <c r="E46" s="281" t="str">
        <f>'[2]CU '!E46</f>
        <v>35" W* 56.5"L</v>
      </c>
      <c r="F46" s="281">
        <f>'[2]CU '!F46</f>
        <v>0</v>
      </c>
      <c r="G46" s="376"/>
      <c r="H46" s="331"/>
      <c r="I46" s="331"/>
      <c r="J46" s="427">
        <f>'[2]CU '!Q46</f>
        <v>339.344262295082</v>
      </c>
      <c r="K46" s="23"/>
      <c r="L46" s="23"/>
      <c r="M46" s="25"/>
    </row>
    <row r="47" s="15" customFormat="1" ht="16.15" customHeight="1" spans="1:13">
      <c r="A47" s="334" t="str">
        <f>'[2]CU '!A47</f>
        <v>CU032</v>
      </c>
      <c r="B47" s="334" t="str">
        <f>'[2]CU '!B47</f>
        <v>CUB200</v>
      </c>
      <c r="C47" s="307"/>
      <c r="D47" s="281" t="str">
        <f>'[2]CU '!D47</f>
        <v>CU200QC</v>
      </c>
      <c r="E47" s="281" t="str">
        <f>'[2]CU '!E47</f>
        <v>42"W * 64"L</v>
      </c>
      <c r="F47" s="281">
        <f>'[2]CU '!F47</f>
        <v>0</v>
      </c>
      <c r="G47" s="376"/>
      <c r="H47" s="331"/>
      <c r="I47" s="331"/>
      <c r="J47" s="427">
        <f>'[2]CU '!Q47</f>
        <v>575.409836065574</v>
      </c>
      <c r="K47" s="23"/>
      <c r="L47" s="23"/>
      <c r="M47" s="25"/>
    </row>
    <row r="48" s="15" customFormat="1" ht="16.15" customHeight="1" spans="1:13">
      <c r="A48" s="334" t="str">
        <f>'[2]CU '!A48</f>
        <v>CU033</v>
      </c>
      <c r="B48" s="334" t="str">
        <f>'[2]CU '!B48</f>
        <v>CUB250</v>
      </c>
      <c r="C48" s="307"/>
      <c r="D48" s="281" t="str">
        <f>'[2]CU '!D48</f>
        <v>CU250QC</v>
      </c>
      <c r="E48" s="281" t="str">
        <f>'[2]CU '!E48</f>
        <v>45"W * 85"L</v>
      </c>
      <c r="F48" s="281">
        <f>'[2]CU '!F48</f>
        <v>0</v>
      </c>
      <c r="G48" s="376"/>
      <c r="H48" s="331"/>
      <c r="I48" s="331"/>
      <c r="J48" s="427">
        <f>'[2]CU '!Q48</f>
        <v>649.180327868852</v>
      </c>
      <c r="K48" s="23"/>
      <c r="L48" s="23"/>
      <c r="M48" s="25"/>
    </row>
    <row r="49" s="15" customFormat="1" ht="20.45" customHeight="1" spans="1:13">
      <c r="A49" s="334" t="str">
        <f>'[2]CU '!A49</f>
        <v>CU034</v>
      </c>
      <c r="B49" s="334" t="str">
        <f>'[2]CU '!B49</f>
        <v>CUB300-400</v>
      </c>
      <c r="C49" s="307"/>
      <c r="D49" s="281" t="str">
        <f>'[2]CU '!D49</f>
        <v>CU300-400QC</v>
      </c>
      <c r="E49" s="281" t="str">
        <f>'[2]CU '!E49</f>
        <v>50"W * 64"L</v>
      </c>
      <c r="F49" s="281">
        <f>'[2]CU '!F49</f>
        <v>0</v>
      </c>
      <c r="G49" s="376"/>
      <c r="H49" s="331"/>
      <c r="I49" s="331"/>
      <c r="J49" s="427">
        <f>'[2]CU '!Q49</f>
        <v>634.426229508197</v>
      </c>
      <c r="K49" s="23"/>
      <c r="L49" s="23"/>
      <c r="M49" s="25"/>
    </row>
    <row r="50" s="15" customFormat="1" ht="16.15" customHeight="1" spans="1:13">
      <c r="A50" s="334" t="str">
        <f>'[2]CU '!A50</f>
        <v>CU035</v>
      </c>
      <c r="B50" s="334" t="str">
        <f>'[2]CU '!B50</f>
        <v>HTB3-5</v>
      </c>
      <c r="C50" s="307"/>
      <c r="D50" s="281" t="str">
        <f>'[2]CU '!D50</f>
        <v>HTC3-5</v>
      </c>
      <c r="E50" s="281" t="str">
        <f>'[2]CU '!E50</f>
        <v>36L*20W</v>
      </c>
      <c r="F50" s="281">
        <f>'[2]CU '!F50</f>
        <v>0</v>
      </c>
      <c r="G50" s="376"/>
      <c r="H50" s="331"/>
      <c r="I50" s="331"/>
      <c r="J50" s="427">
        <f>'[2]CU '!Q50</f>
        <v>190.451538682772</v>
      </c>
      <c r="K50" s="23"/>
      <c r="L50" s="23"/>
      <c r="M50" s="25"/>
    </row>
    <row r="51" s="15" customFormat="1" ht="16.15" customHeight="1" spans="1:13">
      <c r="A51" s="334" t="str">
        <f>'[2]CU '!A51</f>
        <v>CU036</v>
      </c>
      <c r="B51" s="334" t="str">
        <f>'[2]CU '!B51</f>
        <v>HTB8-10</v>
      </c>
      <c r="C51" s="307"/>
      <c r="D51" s="281" t="str">
        <f>'[2]CU '!D51</f>
        <v>HTC8-10</v>
      </c>
      <c r="E51" s="281" t="str">
        <f>'[2]CU '!E51</f>
        <v>55L*26W</v>
      </c>
      <c r="F51" s="281">
        <f>'[2]CU '!F51</f>
        <v>0</v>
      </c>
      <c r="G51" s="376"/>
      <c r="H51" s="331"/>
      <c r="I51" s="331"/>
      <c r="J51" s="427">
        <f>'[2]CU '!Q51</f>
        <v>238.064423353466</v>
      </c>
      <c r="K51" s="23"/>
      <c r="L51" s="23"/>
      <c r="M51" s="25"/>
    </row>
    <row r="52" s="15" customFormat="1" ht="16.15" customHeight="1" spans="1:13">
      <c r="A52" s="334" t="str">
        <f>'[2]CU '!A52</f>
        <v>CU037</v>
      </c>
      <c r="B52" s="334" t="str">
        <f>'[2]CU '!B52</f>
        <v>HTB12-15</v>
      </c>
      <c r="C52" s="307"/>
      <c r="D52" s="281" t="str">
        <f>'[2]CU '!D52</f>
        <v>HTC12-15</v>
      </c>
      <c r="E52" s="281" t="str">
        <f>'[2]CU '!E52</f>
        <v>60L*26W</v>
      </c>
      <c r="F52" s="281">
        <f>'[2]CU '!F52</f>
        <v>0</v>
      </c>
      <c r="G52" s="376"/>
      <c r="H52" s="331"/>
      <c r="I52" s="331"/>
      <c r="J52" s="427">
        <f>'[2]CU '!Q52</f>
        <v>397.433132010354</v>
      </c>
      <c r="K52" s="23"/>
      <c r="L52" s="23"/>
      <c r="M52" s="25"/>
    </row>
    <row r="53" s="15" customFormat="1" ht="16.15" customHeight="1" spans="1:13">
      <c r="A53" s="334" t="str">
        <f>'[2]CU '!A53</f>
        <v>CU038</v>
      </c>
      <c r="B53" s="334" t="str">
        <f>'[2]CU '!B53</f>
        <v>HTB20-30</v>
      </c>
      <c r="C53" s="307"/>
      <c r="D53" s="281" t="str">
        <f>'[2]CU '!D53</f>
        <v>HTC20-30</v>
      </c>
      <c r="E53" s="281" t="str">
        <f>'[2]CU '!E53</f>
        <v>68L*28W</v>
      </c>
      <c r="F53" s="281">
        <f>'[2]CU '!F53</f>
        <v>0</v>
      </c>
      <c r="G53" s="376"/>
      <c r="H53" s="331"/>
      <c r="I53" s="331"/>
      <c r="J53" s="427">
        <f>'[2]CU '!Q53</f>
        <v>434.431981593328</v>
      </c>
      <c r="K53" s="23"/>
      <c r="L53" s="23"/>
      <c r="M53" s="25"/>
    </row>
    <row r="54" s="15" customFormat="1" ht="16.15" customHeight="1" spans="1:13">
      <c r="A54" s="334" t="str">
        <f>'[2]CU '!A54</f>
        <v>CU039</v>
      </c>
      <c r="B54" s="334" t="str">
        <f>'[2]CU '!B54</f>
        <v>HTB35-40</v>
      </c>
      <c r="C54" s="307"/>
      <c r="D54" s="281" t="str">
        <f>'[2]CU '!D54</f>
        <v>HTC35-40</v>
      </c>
      <c r="E54" s="281" t="str">
        <f>'[2]CU '!E54</f>
        <v>72L*32W</v>
      </c>
      <c r="F54" s="281">
        <f>'[2]CU '!F54</f>
        <v>0</v>
      </c>
      <c r="G54" s="376"/>
      <c r="H54" s="331"/>
      <c r="I54" s="331"/>
      <c r="J54" s="427">
        <f>'[2]CU '!Q54</f>
        <v>463.316077077941</v>
      </c>
      <c r="K54" s="23"/>
      <c r="L54" s="23"/>
      <c r="M54" s="25"/>
    </row>
    <row r="55" s="15" customFormat="1" ht="16.15" customHeight="1" spans="1:13">
      <c r="A55" s="334" t="str">
        <f>'[2]CU '!A55</f>
        <v>CU040</v>
      </c>
      <c r="B55" s="334" t="str">
        <f>'[2]CU '!B55</f>
        <v>HTB40L</v>
      </c>
      <c r="C55" s="308"/>
      <c r="D55" s="281" t="str">
        <f>'[2]CU '!D55</f>
        <v>HTC40L</v>
      </c>
      <c r="E55" s="281" t="str">
        <f>'[2]CU '!E55</f>
        <v>80L*32W</v>
      </c>
      <c r="F55" s="281">
        <f>'[2]CU '!F55</f>
        <v>0</v>
      </c>
      <c r="G55" s="376"/>
      <c r="H55" s="331"/>
      <c r="I55" s="331"/>
      <c r="J55" s="427">
        <f>'[2]CU '!Q55</f>
        <v>502.703480011505</v>
      </c>
      <c r="K55" s="23"/>
      <c r="L55" s="23"/>
      <c r="M55" s="25"/>
    </row>
    <row r="56" s="15" customFormat="1" ht="16.5" customHeight="1" spans="1:13">
      <c r="A56" s="334" t="str">
        <f>'[2]CU '!A56</f>
        <v>CU043</v>
      </c>
      <c r="B56" s="334" t="str">
        <f>'[2]CU '!B56</f>
        <v>HT- 25L</v>
      </c>
      <c r="C56" s="307"/>
      <c r="D56" s="281" t="str">
        <f>'[2]CU '!D56</f>
        <v>25HP</v>
      </c>
      <c r="E56" s="281" t="str">
        <f>'[2]CU '!E56</f>
        <v>850mm x 219mm</v>
      </c>
      <c r="F56" s="281" t="str">
        <f>'[2]CU '!F56</f>
        <v>25L(7/8")</v>
      </c>
      <c r="G56" s="376"/>
      <c r="H56" s="331"/>
      <c r="I56" s="331"/>
      <c r="J56" s="427">
        <f>'[2]CU '!Q56</f>
        <v>611.410447476021</v>
      </c>
      <c r="K56" s="23"/>
      <c r="L56" s="23"/>
      <c r="M56" s="38"/>
    </row>
    <row r="57" s="15" customFormat="1" ht="16.15" customHeight="1" spans="1:13">
      <c r="A57" s="334" t="str">
        <f>'[2]CU '!A57</f>
        <v>CU044</v>
      </c>
      <c r="B57" s="334" t="str">
        <f>'[2]CU '!B57</f>
        <v>HT- 30L</v>
      </c>
      <c r="C57" s="307"/>
      <c r="D57" s="281" t="str">
        <f>'[2]CU '!D57</f>
        <v>30HP</v>
      </c>
      <c r="E57" s="281" t="str">
        <f>'[2]CU '!E57</f>
        <v>900mm x 219mm</v>
      </c>
      <c r="F57" s="281" t="str">
        <f>'[2]CU '!F57</f>
        <v>30L(7/8")</v>
      </c>
      <c r="G57" s="376"/>
      <c r="H57" s="331"/>
      <c r="I57" s="331"/>
      <c r="J57" s="427">
        <f>'[2]CU '!Q57</f>
        <v>779.548320531927</v>
      </c>
      <c r="K57" s="23"/>
      <c r="L57" s="23"/>
      <c r="M57" s="38"/>
    </row>
    <row r="58" s="15" customFormat="1" ht="16.15" customHeight="1" spans="1:13">
      <c r="A58" s="334" t="str">
        <f>'[2]CU '!A58</f>
        <v>CU045</v>
      </c>
      <c r="B58" s="334" t="str">
        <f>'[2]CU '!B58</f>
        <v>HT- 35L</v>
      </c>
      <c r="C58" s="307"/>
      <c r="D58" s="281" t="str">
        <f>'[2]CU '!D58</f>
        <v>35HP</v>
      </c>
      <c r="E58" s="281" t="str">
        <f>'[2]CU '!E58</f>
        <v>1000mm x 219mm</v>
      </c>
      <c r="F58" s="281" t="str">
        <f>'[2]CU '!F58</f>
        <v>35L(7/8")</v>
      </c>
      <c r="G58" s="376"/>
      <c r="H58" s="331"/>
      <c r="I58" s="331"/>
      <c r="J58" s="427">
        <f>'[2]CU '!Q58</f>
        <v>943.864878291108</v>
      </c>
      <c r="K58" s="23"/>
      <c r="L58" s="23"/>
      <c r="M58" s="38"/>
    </row>
    <row r="59" s="15" customFormat="1" ht="16.15" customHeight="1" spans="1:13">
      <c r="A59" s="334" t="str">
        <f>'[2]CU '!A59</f>
        <v>CU046</v>
      </c>
      <c r="B59" s="334" t="str">
        <f>'[2]CU '!B59</f>
        <v>HT- 40L</v>
      </c>
      <c r="C59" s="307"/>
      <c r="D59" s="281" t="str">
        <f>'[2]CU '!D59</f>
        <v>40HP</v>
      </c>
      <c r="E59" s="281" t="str">
        <f>'[2]CU '!E59</f>
        <v>1180mm x 219mm</v>
      </c>
      <c r="F59" s="281" t="str">
        <f>'[2]CU '!F59</f>
        <v>40L(1 1/8")</v>
      </c>
      <c r="G59" s="376"/>
      <c r="H59" s="331"/>
      <c r="I59" s="331"/>
      <c r="J59" s="427">
        <f>'[2]CU '!Q59</f>
        <v>1007.73543396494</v>
      </c>
      <c r="K59" s="23"/>
      <c r="L59" s="23"/>
      <c r="M59" s="38"/>
    </row>
    <row r="60" s="15" customFormat="1" ht="16.15" customHeight="1" spans="1:13">
      <c r="A60" s="334" t="str">
        <f>'[2]CU '!A60</f>
        <v>CU046.01</v>
      </c>
      <c r="B60" s="334" t="str">
        <f>'[2]CU '!B60</f>
        <v>HT- 50L</v>
      </c>
      <c r="C60" s="307"/>
      <c r="D60" s="281" t="str">
        <f>'[2]CU '!D60</f>
        <v>50HP</v>
      </c>
      <c r="E60" s="281" t="str">
        <f>'[2]CU '!E60</f>
        <v>1050mm x 280mm</v>
      </c>
      <c r="F60" s="281" t="str">
        <f>'[2]CU '!F60</f>
        <v>50L(1 1/8")</v>
      </c>
      <c r="G60" s="376"/>
      <c r="H60" s="331"/>
      <c r="I60" s="331"/>
      <c r="J60" s="427">
        <f>'[2]CU '!Q60</f>
        <v>1148.78291107799</v>
      </c>
      <c r="K60" s="23"/>
      <c r="L60" s="23"/>
      <c r="M60" s="38"/>
    </row>
    <row r="61" s="15" customFormat="1" ht="16.15" customHeight="1" spans="1:13">
      <c r="A61" s="334" t="str">
        <f>'[2]CU '!A61</f>
        <v>CU046.03</v>
      </c>
      <c r="B61" s="334" t="str">
        <f>'[2]CU '!B61</f>
        <v>HT-80L</v>
      </c>
      <c r="C61" s="307"/>
      <c r="D61" s="281" t="str">
        <f>'[2]CU '!D61</f>
        <v>80HP</v>
      </c>
      <c r="E61" s="281" t="str">
        <f>'[2]CU '!E61</f>
        <v>1092mm*325mm</v>
      </c>
      <c r="F61" s="281" t="str">
        <f>'[2]CU '!F61</f>
        <v>80l(</v>
      </c>
      <c r="G61" s="376"/>
      <c r="H61" s="331"/>
      <c r="I61" s="331"/>
      <c r="J61" s="427">
        <f>'[2]CU '!Q61</f>
        <v>1986.53198653199</v>
      </c>
      <c r="K61" s="23"/>
      <c r="L61" s="23"/>
      <c r="M61" s="38"/>
    </row>
    <row r="62" s="15" customFormat="1" ht="16.15" customHeight="1" spans="1:13">
      <c r="A62" s="334" t="str">
        <f>'[2]CU '!A62</f>
        <v>CU046.04</v>
      </c>
      <c r="B62" s="334" t="str">
        <f>'[2]CU '!B62</f>
        <v>HT-100L</v>
      </c>
      <c r="C62" s="307"/>
      <c r="D62" s="281" t="str">
        <f>'[2]CU '!D62</f>
        <v>100HP</v>
      </c>
      <c r="E62" s="281" t="str">
        <f>'[2]CU '!E62</f>
        <v>1372mm*325mm</v>
      </c>
      <c r="F62" s="281" t="str">
        <f>'[2]CU '!F62</f>
        <v>100l(2 1/8*1 3/8)</v>
      </c>
      <c r="G62" s="376"/>
      <c r="H62" s="331"/>
      <c r="I62" s="331"/>
      <c r="J62" s="427">
        <f>'[2]CU '!Q62</f>
        <v>2282.82828282828</v>
      </c>
      <c r="K62" s="23"/>
      <c r="L62" s="23"/>
      <c r="M62" s="38"/>
    </row>
    <row r="63" s="15" customFormat="1" ht="16.15" customHeight="1" spans="1:13">
      <c r="A63" s="334" t="str">
        <f>'[2]CU '!A63</f>
        <v>CU047</v>
      </c>
      <c r="B63" s="334" t="str">
        <f>'[2]CU '!B63</f>
        <v>CR-101-2 receiver flare type</v>
      </c>
      <c r="C63" s="306" t="s">
        <v>4</v>
      </c>
      <c r="D63" s="281" t="str">
        <f>'[2]CU '!D63</f>
        <v>1hp</v>
      </c>
      <c r="E63" s="281" t="str">
        <f>'[2]CU '!E63</f>
        <v>3.35"(a) x 7.87"(b)</v>
      </c>
      <c r="F63" s="281" t="str">
        <f>'[2]CU '!F63</f>
        <v>1L</v>
      </c>
      <c r="G63" s="376"/>
      <c r="H63" s="173"/>
      <c r="I63" s="173"/>
      <c r="J63" s="427">
        <f>'[2]CU '!Q63</f>
        <v>119.329918032787</v>
      </c>
      <c r="K63" s="23"/>
      <c r="L63" s="23"/>
      <c r="M63" s="37"/>
    </row>
    <row r="64" s="15" customFormat="1" ht="16.15" customHeight="1" spans="1:13">
      <c r="A64" s="334" t="str">
        <f>'[2]CU '!A64</f>
        <v>CU048</v>
      </c>
      <c r="B64" s="334" t="str">
        <f>'[2]CU '!B64</f>
        <v>CR-101-3 receiver flare type</v>
      </c>
      <c r="C64" s="307"/>
      <c r="D64" s="281" t="str">
        <f>'[2]CU '!D64</f>
        <v>1.5hp</v>
      </c>
      <c r="E64" s="281" t="str">
        <f>'[2]CU '!E64</f>
        <v>3.35"(a) x 7.87"(b)</v>
      </c>
      <c r="F64" s="281" t="str">
        <f>'[2]CU '!F64</f>
        <v>1L</v>
      </c>
      <c r="G64" s="376"/>
      <c r="H64" s="173"/>
      <c r="I64" s="173"/>
      <c r="J64" s="427">
        <f>'[2]CU '!Q64</f>
        <v>119.329918032787</v>
      </c>
      <c r="K64" s="23"/>
      <c r="L64" s="23"/>
      <c r="M64" s="38"/>
    </row>
    <row r="65" s="15" customFormat="1" ht="16.15" customHeight="1" spans="1:13">
      <c r="A65" s="334" t="str">
        <f>'[2]CU '!A65</f>
        <v>CU049</v>
      </c>
      <c r="B65" s="334" t="str">
        <f>'[2]CU '!B65</f>
        <v>CR-102 receiver flare type</v>
      </c>
      <c r="C65" s="307"/>
      <c r="D65" s="281" t="str">
        <f>'[2]CU '!D65</f>
        <v>2hp-3hp</v>
      </c>
      <c r="E65" s="281" t="str">
        <f>'[2]CU '!E65</f>
        <v>5"(a) x 10.24"(b)</v>
      </c>
      <c r="F65" s="281" t="str">
        <f>'[2]CU '!F65</f>
        <v>3L</v>
      </c>
      <c r="G65" s="376"/>
      <c r="H65" s="173"/>
      <c r="I65" s="173"/>
      <c r="J65" s="427">
        <f>'[2]CU '!Q65</f>
        <v>129.824180327869</v>
      </c>
      <c r="K65" s="23"/>
      <c r="L65" s="23"/>
      <c r="M65" s="38"/>
    </row>
    <row r="66" s="15" customFormat="1" ht="16.15" customHeight="1" spans="1:13">
      <c r="A66" s="334" t="str">
        <f>'[2]CU '!A66</f>
        <v>CU050</v>
      </c>
      <c r="B66" s="334" t="str">
        <f>'[2]CU '!B66</f>
        <v>CR-103 receiver flare type</v>
      </c>
      <c r="C66" s="307"/>
      <c r="D66" s="281" t="str">
        <f>'[2]CU '!D66</f>
        <v>3.5hp-4hp</v>
      </c>
      <c r="E66" s="281" t="str">
        <f>'[2]CU '!E66</f>
        <v>5"(a) x 11.81"(b)</v>
      </c>
      <c r="F66" s="281" t="str">
        <f>'[2]CU '!F66</f>
        <v>4L</v>
      </c>
      <c r="G66" s="376"/>
      <c r="H66" s="5"/>
      <c r="I66" s="5"/>
      <c r="J66" s="427">
        <f>'[2]CU '!Q66</f>
        <v>133.717213114754</v>
      </c>
      <c r="K66" s="23"/>
      <c r="L66" s="23"/>
      <c r="M66" s="38"/>
    </row>
    <row r="67" s="15" customFormat="1" ht="16.15" customHeight="1" spans="1:13">
      <c r="A67" s="334" t="str">
        <f>'[2]CU '!A67</f>
        <v>CU051</v>
      </c>
      <c r="B67" s="498" t="str">
        <f>'[2]CU '!B67</f>
        <v>CR-104 receiver flare type</v>
      </c>
      <c r="C67" s="307"/>
      <c r="D67" s="281" t="str">
        <f>'[2]CU '!D67</f>
        <v>5hp-7.5hp</v>
      </c>
      <c r="E67" s="281" t="str">
        <f>'[2]CU '!E67</f>
        <v>6"(a) x 13.78"(b)</v>
      </c>
      <c r="F67" s="281" t="str">
        <f>'[2]CU '!F67</f>
        <v>6L</v>
      </c>
      <c r="G67" s="376"/>
      <c r="H67" s="5"/>
      <c r="I67" s="5"/>
      <c r="J67" s="427">
        <f>'[2]CU '!Q67</f>
        <v>188.727459016393</v>
      </c>
      <c r="K67" s="23"/>
      <c r="L67" s="23"/>
      <c r="M67" s="38"/>
    </row>
    <row r="68" s="15" customFormat="1" ht="16.15" customHeight="1" spans="1:13">
      <c r="A68" s="334" t="str">
        <f>'[2]CU '!A68</f>
        <v>CU052</v>
      </c>
      <c r="B68" s="498" t="str">
        <f>'[2]CU '!B68</f>
        <v>CR-105 receiver flare type</v>
      </c>
      <c r="C68" s="307"/>
      <c r="D68" s="281" t="str">
        <f>'[2]CU '!D68</f>
        <v>8.5hp-10hp</v>
      </c>
      <c r="E68" s="281" t="str">
        <f>'[2]CU '!E68</f>
        <v>7"(a) x 16.15"(b)</v>
      </c>
      <c r="F68" s="281" t="str">
        <f>'[2]CU '!F68</f>
        <v>10L</v>
      </c>
      <c r="G68" s="376"/>
      <c r="H68" s="5"/>
      <c r="I68" s="5"/>
      <c r="J68" s="427">
        <f>'[2]CU '!Q68</f>
        <v>214.455327868852</v>
      </c>
      <c r="K68" s="23"/>
      <c r="L68" s="23"/>
      <c r="M68" s="38"/>
    </row>
    <row r="69" s="15" customFormat="1" ht="16.15" customHeight="1" spans="1:13">
      <c r="A69" s="334" t="str">
        <f>'[2]CU '!A69</f>
        <v>CU053</v>
      </c>
      <c r="B69" s="498" t="str">
        <f>'[2]CU '!B69</f>
        <v>CR-106 receiver flare type</v>
      </c>
      <c r="C69" s="307"/>
      <c r="D69" s="281" t="str">
        <f>'[2]CU '!D69</f>
        <v>12hp</v>
      </c>
      <c r="E69" s="281" t="str">
        <f>'[2]CU '!E69</f>
        <v>8"(a) x 14.96"(b)</v>
      </c>
      <c r="F69" s="281" t="str">
        <f>'[2]CU '!F69</f>
        <v>12L</v>
      </c>
      <c r="G69" s="376"/>
      <c r="H69" s="5"/>
      <c r="I69" s="5"/>
      <c r="J69" s="427">
        <f>'[2]CU '!Q69</f>
        <v>302.04856557377</v>
      </c>
      <c r="K69" s="23"/>
      <c r="L69" s="23"/>
      <c r="M69" s="38"/>
    </row>
    <row r="70" s="15" customFormat="1" ht="16.15" customHeight="1" spans="1:13">
      <c r="A70" s="334" t="str">
        <f>'[2]CU '!A70</f>
        <v>CU054</v>
      </c>
      <c r="B70" s="498" t="str">
        <f>'[2]CU '!B70</f>
        <v>CR-107 receiver flare type</v>
      </c>
      <c r="C70" s="307"/>
      <c r="D70" s="281" t="str">
        <f>'[2]CU '!D70</f>
        <v>15hp</v>
      </c>
      <c r="E70" s="281" t="str">
        <f>'[2]CU '!E70</f>
        <v>9"(a) x 15.74"(b)</v>
      </c>
      <c r="F70" s="281" t="str">
        <f>'[2]CU '!F70</f>
        <v>16L</v>
      </c>
      <c r="G70" s="376"/>
      <c r="H70" s="173"/>
      <c r="I70" s="173"/>
      <c r="J70" s="427">
        <f>'[2]CU '!Q70</f>
        <v>439.235655737705</v>
      </c>
      <c r="K70" s="23"/>
      <c r="L70" s="23"/>
      <c r="M70" s="38"/>
    </row>
    <row r="71" s="15" customFormat="1" ht="16.15" customHeight="1" spans="1:13">
      <c r="A71" s="334" t="str">
        <f>'[2]CU '!A71</f>
        <v>CU055</v>
      </c>
      <c r="B71" s="498" t="str">
        <f>'[2]CU '!B71</f>
        <v>CR-108 receiver flare type</v>
      </c>
      <c r="C71" s="308"/>
      <c r="D71" s="281" t="str">
        <f>'[2]CU '!D71</f>
        <v>20hp</v>
      </c>
      <c r="E71" s="281">
        <f>'[2]CU '!E71</f>
        <v>0</v>
      </c>
      <c r="F71" s="281" t="str">
        <f>'[2]CU '!F71</f>
        <v>20L</v>
      </c>
      <c r="G71" s="376"/>
      <c r="H71" s="173"/>
      <c r="I71" s="173"/>
      <c r="J71" s="427">
        <f>'[2]CU '!Q71</f>
        <v>446.260040983607</v>
      </c>
      <c r="K71" s="23"/>
      <c r="L71" s="23"/>
      <c r="M71" s="38"/>
    </row>
    <row r="72" s="15" customFormat="1" ht="16.15" customHeight="1" spans="1:13">
      <c r="A72" s="334" t="str">
        <f>'[2]CU '!A72</f>
        <v>CU055.1</v>
      </c>
      <c r="B72" s="334" t="str">
        <f>'[2]CU '!B72</f>
        <v>RT-1 receiver welding type</v>
      </c>
      <c r="C72" s="306" t="s">
        <v>5</v>
      </c>
      <c r="D72" s="281" t="str">
        <f>'[2]CU '!D72</f>
        <v>1hp</v>
      </c>
      <c r="E72" s="281" t="str">
        <f>'[2]CU '!E72</f>
        <v>cs165</v>
      </c>
      <c r="F72" s="281" t="str">
        <f>'[2]CU '!F72</f>
        <v>1L</v>
      </c>
      <c r="G72" s="376"/>
      <c r="H72" s="173"/>
      <c r="I72" s="173"/>
      <c r="J72" s="427">
        <f>'[2]CU '!Q72</f>
        <v>57.3533804640048</v>
      </c>
      <c r="K72" s="23"/>
      <c r="L72" s="23"/>
      <c r="M72" s="38"/>
    </row>
    <row r="73" s="15" customFormat="1" ht="16.15" customHeight="1" spans="1:13">
      <c r="A73" s="334" t="str">
        <f>'[2]CU '!A73</f>
        <v>CU055.2</v>
      </c>
      <c r="B73" s="334" t="str">
        <f>'[2]CU '!B73</f>
        <v>RT-2 receiver welding type</v>
      </c>
      <c r="C73" s="307"/>
      <c r="D73" s="281" t="str">
        <f>'[2]CU '!D73</f>
        <v>1.5hp-2hp</v>
      </c>
      <c r="E73" s="281" t="str">
        <f>'[2]CU '!E73</f>
        <v>cu15-22</v>
      </c>
      <c r="F73" s="281" t="str">
        <f>'[2]CU '!F73</f>
        <v>2l</v>
      </c>
      <c r="G73" s="376"/>
      <c r="H73" s="173"/>
      <c r="I73" s="173"/>
      <c r="J73" s="427">
        <f>'[2]CU '!Q73</f>
        <v>65.0536028411165</v>
      </c>
      <c r="K73" s="23"/>
      <c r="L73" s="23"/>
      <c r="M73" s="38"/>
    </row>
    <row r="74" s="15" customFormat="1" ht="16.15" customHeight="1" spans="1:13">
      <c r="A74" s="334" t="str">
        <f>'[2]CU '!A74</f>
        <v>CU055.3</v>
      </c>
      <c r="B74" s="334" t="str">
        <f>'[2]CU '!B74</f>
        <v>RT-3 receiver welding type</v>
      </c>
      <c r="C74" s="307"/>
      <c r="D74" s="281" t="str">
        <f>'[2]CU '!D74</f>
        <v>2.5hp-3hp</v>
      </c>
      <c r="E74" s="281" t="str">
        <f>'[2]CU '!E74</f>
        <v>cu32-36</v>
      </c>
      <c r="F74" s="281" t="str">
        <f>'[2]CU '!F74</f>
        <v>3l</v>
      </c>
      <c r="G74" s="376"/>
      <c r="H74" s="173"/>
      <c r="I74" s="173"/>
      <c r="J74" s="427">
        <f>'[2]CU '!Q74</f>
        <v>80.3212851405623</v>
      </c>
      <c r="K74" s="23"/>
      <c r="L74" s="23"/>
      <c r="M74" s="38"/>
    </row>
    <row r="75" s="15" customFormat="1" ht="16.15" customHeight="1" spans="1:13">
      <c r="A75" s="334" t="str">
        <f>'[2]CU '!A75</f>
        <v>CU055.4</v>
      </c>
      <c r="B75" s="334" t="str">
        <f>'[2]CU '!B75</f>
        <v>RT-4 receiver welding type</v>
      </c>
      <c r="C75" s="307"/>
      <c r="D75" s="281" t="str">
        <f>'[2]CU '!D75</f>
        <v>3.5hp-4hp</v>
      </c>
      <c r="E75" s="281" t="str">
        <f>'[2]CU '!E75</f>
        <v>cu40-50</v>
      </c>
      <c r="F75" s="281" t="str">
        <f>'[2]CU '!F75</f>
        <v>4l</v>
      </c>
      <c r="G75" s="376"/>
      <c r="H75" s="173"/>
      <c r="I75" s="173"/>
      <c r="J75" s="427">
        <f>'[2]CU '!Q75</f>
        <v>87.3576952437851</v>
      </c>
      <c r="K75" s="23"/>
      <c r="L75" s="23"/>
      <c r="M75" s="38"/>
    </row>
    <row r="76" s="15" customFormat="1" ht="16.15" customHeight="1" spans="1:13">
      <c r="A76" s="334" t="str">
        <f>'[2]CU '!A76</f>
        <v>CU055.5</v>
      </c>
      <c r="B76" s="334" t="str">
        <f>'[2]CU '!B76</f>
        <v>RT-6 receiver welding type</v>
      </c>
      <c r="C76" s="307"/>
      <c r="D76" s="281" t="str">
        <f>'[2]CU '!D76</f>
        <v>5hp</v>
      </c>
      <c r="E76" s="281" t="str">
        <f>'[2]CU '!E76</f>
        <v>cu64</v>
      </c>
      <c r="F76" s="281" t="str">
        <f>'[2]CU '!F76</f>
        <v>6l</v>
      </c>
      <c r="G76" s="376"/>
      <c r="H76" s="173"/>
      <c r="I76" s="173"/>
      <c r="J76" s="427">
        <f>'[2]CU '!Q76</f>
        <v>95.588967440008</v>
      </c>
      <c r="K76" s="23"/>
      <c r="L76" s="23"/>
      <c r="M76" s="38"/>
    </row>
    <row r="77" s="15" customFormat="1" ht="16.15" customHeight="1" spans="1:13">
      <c r="A77" s="334" t="str">
        <f>'[2]CU '!A77</f>
        <v>CU055.6</v>
      </c>
      <c r="B77" s="498" t="str">
        <f>'[2]CU '!B77</f>
        <v>RT-8 receiver welding type</v>
      </c>
      <c r="C77" s="307"/>
      <c r="D77" s="281" t="str">
        <f>'[2]CU '!D77</f>
        <v>6hp</v>
      </c>
      <c r="E77" s="281" t="str">
        <f>'[2]CU '!E77</f>
        <v>cu72-90</v>
      </c>
      <c r="F77" s="281" t="str">
        <f>'[2]CU '!F77</f>
        <v>8l</v>
      </c>
      <c r="G77" s="376"/>
      <c r="H77" s="173"/>
      <c r="I77" s="173"/>
      <c r="J77" s="427">
        <f>'[2]CU '!Q77</f>
        <v>116.830960204454</v>
      </c>
      <c r="K77" s="23"/>
      <c r="L77" s="23"/>
      <c r="M77" s="38"/>
    </row>
    <row r="78" s="15" customFormat="1" ht="16.15" customHeight="1" spans="1:13">
      <c r="A78" s="334" t="str">
        <f>'[2]CU '!A78</f>
        <v>CU055.7</v>
      </c>
      <c r="B78" s="498" t="str">
        <f>'[2]CU '!B78</f>
        <v>RT-10 receiver welding type</v>
      </c>
      <c r="C78" s="307"/>
      <c r="D78" s="281" t="str">
        <f>'[2]CU '!D78</f>
        <v>8hp</v>
      </c>
      <c r="E78" s="281" t="str">
        <f>'[2]CU '!E78</f>
        <v>cu100-125</v>
      </c>
      <c r="F78" s="281" t="str">
        <f>'[2]CU '!F78</f>
        <v>10l</v>
      </c>
      <c r="G78" s="376"/>
      <c r="H78" s="173"/>
      <c r="I78" s="173"/>
      <c r="J78" s="427">
        <f>'[2]CU '!Q78</f>
        <v>138.0729529689</v>
      </c>
      <c r="K78" s="23"/>
      <c r="L78" s="23"/>
      <c r="M78" s="39"/>
    </row>
    <row r="79" s="15" customFormat="1" ht="16.15" customHeight="1" spans="1:13">
      <c r="A79" s="334" t="str">
        <f>'[2]CU '!A79</f>
        <v>CU055.8</v>
      </c>
      <c r="B79" s="498" t="str">
        <f>'[2]CU '!B79</f>
        <v>RT-12 receiver welding type</v>
      </c>
      <c r="C79" s="307"/>
      <c r="D79" s="281" t="str">
        <f>'[2]CU '!D79</f>
        <v>10hp</v>
      </c>
      <c r="E79" s="281" t="str">
        <f>'[2]CU '!E79</f>
        <v>cu144</v>
      </c>
      <c r="F79" s="281" t="str">
        <f>'[2]CU '!F79</f>
        <v>12l</v>
      </c>
      <c r="G79" s="376"/>
      <c r="H79" s="173"/>
      <c r="I79" s="173"/>
      <c r="J79" s="427">
        <f>'[2]CU '!Q79</f>
        <v>159.314945733347</v>
      </c>
      <c r="K79" s="23"/>
      <c r="L79" s="23"/>
      <c r="M79" s="39"/>
    </row>
    <row r="80" s="15" customFormat="1" ht="16.15" customHeight="1" spans="1:13">
      <c r="A80" s="334" t="str">
        <f>'[2]CU '!A80</f>
        <v>CU055.9</v>
      </c>
      <c r="B80" s="498" t="str">
        <f>'[2]CU '!B80</f>
        <v>RT-14 receiver welding type</v>
      </c>
      <c r="C80" s="308"/>
      <c r="D80" s="281" t="str">
        <f>'[2]CU '!D80</f>
        <v>12hp</v>
      </c>
      <c r="E80" s="281" t="str">
        <f>'[2]CU '!E80</f>
        <v>cu160</v>
      </c>
      <c r="F80" s="281" t="str">
        <f>'[2]CU '!F80</f>
        <v>14l</v>
      </c>
      <c r="G80" s="376"/>
      <c r="H80" s="173"/>
      <c r="I80" s="173"/>
      <c r="J80" s="427">
        <f>'[2]CU '!Q80</f>
        <v>167.280693020014</v>
      </c>
      <c r="K80" s="23"/>
      <c r="L80" s="23"/>
      <c r="M80" s="39"/>
    </row>
    <row r="81" s="15" customFormat="1" ht="16.15" customHeight="1" spans="1:13">
      <c r="A81" s="334" t="str">
        <f>'[2]CU '!A81</f>
        <v>CU055.10</v>
      </c>
      <c r="B81" s="334" t="str">
        <f>'[2]CU '!B81</f>
        <v>SCL-5-3 receiver tank</v>
      </c>
      <c r="C81" s="307"/>
      <c r="D81" s="281" t="str">
        <f>'[2]CU '!D81</f>
        <v>6hp</v>
      </c>
      <c r="E81" s="281" t="str">
        <f>'[2]CU '!E81</f>
        <v>cu72-90</v>
      </c>
      <c r="F81" s="281" t="str">
        <f>'[2]CU '!F81</f>
        <v>8l</v>
      </c>
      <c r="G81" s="376"/>
      <c r="H81" s="173"/>
      <c r="I81" s="173"/>
      <c r="J81" s="427">
        <f>'[2]CU '!Q81</f>
        <v>131.434830230011</v>
      </c>
      <c r="K81" s="23"/>
      <c r="L81" s="23"/>
      <c r="M81" s="39"/>
    </row>
    <row r="82" s="15" customFormat="1" ht="16.15" customHeight="1" spans="1:13">
      <c r="A82" s="334" t="str">
        <f>'[2]CU '!A82</f>
        <v>CU055.11</v>
      </c>
      <c r="B82" s="334" t="str">
        <f>'[2]CU '!B82</f>
        <v>SCL-10-4 receiver tank</v>
      </c>
      <c r="C82" s="307"/>
      <c r="D82" s="281" t="str">
        <f>'[2]CU '!D82</f>
        <v>8-12hp</v>
      </c>
      <c r="E82" s="281" t="str">
        <f>'[2]CU '!E82</f>
        <v>cu100-144</v>
      </c>
      <c r="F82" s="281" t="str">
        <f>'[2]CU '!F82</f>
        <v>12l</v>
      </c>
      <c r="G82" s="376"/>
      <c r="H82" s="173"/>
      <c r="I82" s="173"/>
      <c r="J82" s="427">
        <f>'[2]CU '!Q82</f>
        <v>203.126555810017</v>
      </c>
      <c r="K82" s="23"/>
      <c r="L82" s="23"/>
      <c r="M82" s="39"/>
    </row>
    <row r="83" s="15" customFormat="1" ht="16.15" customHeight="1" spans="1:13">
      <c r="A83" s="334" t="str">
        <f>'[2]CU '!A83</f>
        <v>CU055.12</v>
      </c>
      <c r="B83" s="334" t="str">
        <f>'[2]CU '!B83</f>
        <v>SCL-15-4 receiver tank</v>
      </c>
      <c r="C83" s="307"/>
      <c r="D83" s="281" t="str">
        <f>'[2]CU '!D83</f>
        <v>15hp</v>
      </c>
      <c r="E83" s="281" t="str">
        <f>'[2]CU '!E83</f>
        <v>cu160</v>
      </c>
      <c r="F83" s="281" t="str">
        <f>'[2]CU '!F83</f>
        <v>16l</v>
      </c>
      <c r="G83" s="376"/>
      <c r="H83" s="173"/>
      <c r="I83" s="173"/>
      <c r="J83" s="427">
        <f>'[2]CU '!Q83</f>
        <v>323.110624315444</v>
      </c>
      <c r="K83" s="23"/>
      <c r="L83" s="23"/>
      <c r="M83" s="39"/>
    </row>
    <row r="84" s="15" customFormat="1" ht="16.15" customHeight="1" spans="1:13">
      <c r="A84" s="334" t="str">
        <f>'[2]CU '!A84</f>
        <v>CU055.13</v>
      </c>
      <c r="B84" s="334" t="str">
        <f>'[2]CU '!B84</f>
        <v>SCL-20-3 receiver tank</v>
      </c>
      <c r="C84" s="307"/>
      <c r="D84" s="281" t="str">
        <f>'[2]CU '!D84</f>
        <v>20hp</v>
      </c>
      <c r="E84" s="281" t="str">
        <f>'[2]CU '!E84</f>
        <v>cu200</v>
      </c>
      <c r="F84" s="281" t="str">
        <f>'[2]CU '!F84</f>
        <v>20l</v>
      </c>
      <c r="G84" s="376"/>
      <c r="H84" s="173"/>
      <c r="I84" s="173"/>
      <c r="J84" s="427">
        <f>'[2]CU '!Q84</f>
        <v>426.229229815669</v>
      </c>
      <c r="K84" s="23"/>
      <c r="L84" s="23"/>
      <c r="M84" s="39"/>
    </row>
    <row r="85" s="1005" customFormat="1" ht="16.5" customHeight="1" spans="1:13">
      <c r="A85" s="334" t="str">
        <f>'[2]CU '!A85</f>
        <v>CU055.18</v>
      </c>
      <c r="B85" s="334" t="str">
        <f>'[2]CU '!B85</f>
        <v>L-29L (7/8" * 7/8")</v>
      </c>
      <c r="C85" s="306" t="s">
        <v>6</v>
      </c>
      <c r="D85" s="281" t="str">
        <f>'[2]CU '!D85</f>
        <v>30hp</v>
      </c>
      <c r="E85" s="281" t="str">
        <f>'[2]CU '!E85</f>
        <v>30L,with two valves,with sight glass</v>
      </c>
      <c r="F85" s="281" t="str">
        <f>'[2]CU '!F85</f>
        <v>30L</v>
      </c>
      <c r="G85" s="376"/>
      <c r="H85" s="98"/>
      <c r="I85" s="98"/>
      <c r="J85" s="427">
        <f>'[2]CU '!Q85</f>
        <v>821.548821548822</v>
      </c>
      <c r="K85" s="1013"/>
      <c r="L85" s="1013"/>
      <c r="M85" s="1014"/>
    </row>
    <row r="86" s="1005" customFormat="1" ht="16.5" customHeight="1" spans="1:13">
      <c r="A86" s="334" t="str">
        <f>'[2]CU '!A86</f>
        <v>CU056</v>
      </c>
      <c r="B86" s="334" t="str">
        <f>'[2]CU '!B86</f>
        <v>L-40L (1 1/8" * 1 1/8")</v>
      </c>
      <c r="C86" s="307"/>
      <c r="D86" s="281" t="str">
        <f>'[2]CU '!D86</f>
        <v>40hp</v>
      </c>
      <c r="E86" s="281" t="str">
        <f>'[2]CU '!E86</f>
        <v>40L,with two valves,with sight glass</v>
      </c>
      <c r="F86" s="281" t="str">
        <f>'[2]CU '!F86</f>
        <v>40L</v>
      </c>
      <c r="G86" s="376"/>
      <c r="H86" s="1015"/>
      <c r="I86" s="1015"/>
      <c r="J86" s="427">
        <f>'[2]CU '!Q86</f>
        <v>1400.6734006734</v>
      </c>
      <c r="K86" s="1013"/>
      <c r="L86" s="1013"/>
      <c r="M86" s="321"/>
    </row>
    <row r="87" s="1005" customFormat="1" ht="16.5" customHeight="1" spans="1:13">
      <c r="A87" s="334" t="str">
        <f>'[2]CU '!A87</f>
        <v>CU057</v>
      </c>
      <c r="B87" s="334" t="str">
        <f>'[2]CU '!B87</f>
        <v>L-60L (1 3/8" * 1 1/8")</v>
      </c>
      <c r="C87" s="307"/>
      <c r="D87" s="281" t="str">
        <f>'[2]CU '!D87</f>
        <v>60hp</v>
      </c>
      <c r="E87" s="281" t="str">
        <f>'[2]CU '!E87</f>
        <v>60L,with two valves,with sight glass</v>
      </c>
      <c r="F87" s="281" t="str">
        <f>'[2]CU '!F87</f>
        <v>60L</v>
      </c>
      <c r="G87" s="376"/>
      <c r="H87" s="1015"/>
      <c r="I87" s="1015"/>
      <c r="J87" s="427">
        <f>'[2]CU '!Q87</f>
        <v>1831.64983164983</v>
      </c>
      <c r="K87" s="1013"/>
      <c r="L87" s="1013"/>
      <c r="M87" s="321"/>
    </row>
    <row r="88" s="1005" customFormat="1" ht="16.5" customHeight="1" spans="1:13">
      <c r="A88" s="334" t="str">
        <f>'[2]CU '!A88</f>
        <v>CU058</v>
      </c>
      <c r="B88" s="334" t="str">
        <f>'[2]CU '!B88</f>
        <v>L-80L (1 5/8" * 1 3/8")</v>
      </c>
      <c r="C88" s="307"/>
      <c r="D88" s="281" t="str">
        <f>'[2]CU '!D88</f>
        <v>80hp</v>
      </c>
      <c r="E88" s="281" t="str">
        <f>'[2]CU '!E88</f>
        <v>80L,with two valves,with sight glass</v>
      </c>
      <c r="F88" s="281" t="str">
        <f>'[2]CU '!F88</f>
        <v>80L</v>
      </c>
      <c r="G88" s="376"/>
      <c r="H88" s="1015"/>
      <c r="I88" s="1015"/>
      <c r="J88" s="427">
        <f>'[2]CU '!Q88</f>
        <v>2087.54208754209</v>
      </c>
      <c r="K88" s="1013"/>
      <c r="L88" s="1013"/>
      <c r="M88" s="321"/>
    </row>
    <row r="89" s="1005" customFormat="1" ht="16.5" customHeight="1" spans="1:13">
      <c r="A89" s="334" t="str">
        <f>'[2]CU '!A89</f>
        <v>CU059</v>
      </c>
      <c r="B89" s="334" t="str">
        <f>'[2]CU '!B89</f>
        <v>L-100L (1 5/8" * 1 3/8")</v>
      </c>
      <c r="C89" s="307"/>
      <c r="D89" s="281" t="str">
        <f>'[2]CU '!D89</f>
        <v>100hp</v>
      </c>
      <c r="E89" s="281" t="str">
        <f>'[2]CU '!E89</f>
        <v>100L,with two valves,with sight glass</v>
      </c>
      <c r="F89" s="281" t="str">
        <f>'[2]CU '!F89</f>
        <v>100L</v>
      </c>
      <c r="G89" s="1016"/>
      <c r="H89" s="1015"/>
      <c r="I89" s="1015"/>
      <c r="J89" s="427">
        <f>'[2]CU '!Q89</f>
        <v>2282.82828282828</v>
      </c>
      <c r="K89" s="1013"/>
      <c r="L89" s="1013"/>
      <c r="M89" s="321"/>
    </row>
    <row r="90" s="1005" customFormat="1" ht="16.5" customHeight="1" spans="1:13">
      <c r="A90" s="334" t="str">
        <f>'[2]CU '!A90</f>
        <v>CU060</v>
      </c>
      <c r="B90" s="334" t="str">
        <f>'[2]CU '!B90</f>
        <v>L-120L (1 5/8" * 1 3/8")</v>
      </c>
      <c r="C90" s="307"/>
      <c r="D90" s="281" t="str">
        <f>'[2]CU '!D90</f>
        <v>120hp</v>
      </c>
      <c r="E90" s="281" t="str">
        <f>'[2]CU '!E90</f>
        <v>120L,with two valves,with sight glass</v>
      </c>
      <c r="F90" s="281" t="str">
        <f>'[2]CU '!F90</f>
        <v>120L</v>
      </c>
      <c r="G90" s="1017"/>
      <c r="H90" s="1015"/>
      <c r="I90" s="1015"/>
      <c r="J90" s="427">
        <f>'[2]CU '!Q90</f>
        <v>2592.59259259259</v>
      </c>
      <c r="K90" s="1013"/>
      <c r="L90" s="1013"/>
      <c r="M90" s="321"/>
    </row>
    <row r="91" s="1005" customFormat="1" ht="16.5" customHeight="1" spans="1:13">
      <c r="A91" s="334" t="str">
        <f>'[2]CU '!A91</f>
        <v>CU061</v>
      </c>
      <c r="B91" s="334" t="str">
        <f>'[2]CU '!B91</f>
        <v>L-150L (2 1/8" * 1 5/8")</v>
      </c>
      <c r="C91" s="307"/>
      <c r="D91" s="281" t="str">
        <f>'[2]CU '!D91</f>
        <v>150hp</v>
      </c>
      <c r="E91" s="281" t="str">
        <f>'[2]CU '!E91</f>
        <v>150L,with two valves,with sight glass</v>
      </c>
      <c r="F91" s="281" t="str">
        <f>'[2]CU '!F91</f>
        <v>150L</v>
      </c>
      <c r="G91" s="590"/>
      <c r="H91" s="590"/>
      <c r="I91" s="590"/>
      <c r="J91" s="427" t="str">
        <f>'[2]CU '!Q91</f>
        <v>~</v>
      </c>
      <c r="K91" s="675"/>
      <c r="L91" s="675"/>
      <c r="M91" s="321"/>
    </row>
    <row r="92" s="15" customFormat="1" customHeight="1" spans="1:13">
      <c r="A92" s="334" t="str">
        <f>'[2]CU '!A92</f>
        <v>CU062</v>
      </c>
      <c r="B92" s="334" t="str">
        <f>'[2]CU '!B92</f>
        <v>HTC-3</v>
      </c>
      <c r="C92" s="306" t="s">
        <v>7</v>
      </c>
      <c r="D92" s="281" t="str">
        <f>'[2]CU '!D92</f>
        <v>3hp</v>
      </c>
      <c r="E92" s="281" t="str">
        <f>'[2]CU '!E92</f>
        <v>800*159D</v>
      </c>
      <c r="F92" s="281" t="str">
        <f>'[2]CU '!F92</f>
        <v>2DES2Y</v>
      </c>
      <c r="G92" s="173"/>
      <c r="H92" s="173"/>
      <c r="I92" s="173"/>
      <c r="J92" s="427">
        <f>'[2]CU '!Q92</f>
        <v>2111.27670144064</v>
      </c>
      <c r="K92" s="1018"/>
      <c r="L92" s="1018"/>
      <c r="M92" s="37"/>
    </row>
    <row r="93" s="15" customFormat="1" spans="1:13">
      <c r="A93" s="334" t="str">
        <f>'[2]CU '!A93</f>
        <v>CU063</v>
      </c>
      <c r="B93" s="334" t="str">
        <f>'[2]CU '!B93</f>
        <v>HTC-4</v>
      </c>
      <c r="C93" s="307"/>
      <c r="D93" s="281" t="str">
        <f>'[2]CU '!D93</f>
        <v>4hp</v>
      </c>
      <c r="E93" s="281" t="str">
        <f>'[2]CU '!E93</f>
        <v>800*159D</v>
      </c>
      <c r="F93" s="281" t="str">
        <f>'[2]CU '!F93</f>
        <v>4CES3Y</v>
      </c>
      <c r="G93" s="173"/>
      <c r="H93" s="173"/>
      <c r="I93" s="173"/>
      <c r="J93" s="427">
        <f>'[2]CU '!Q93</f>
        <v>2235.4694485842</v>
      </c>
      <c r="K93" s="1018"/>
      <c r="L93" s="1018"/>
      <c r="M93" s="38"/>
    </row>
    <row r="94" s="15" customFormat="1" spans="1:13">
      <c r="A94" s="334" t="str">
        <f>'[2]CU '!A94</f>
        <v>CU064</v>
      </c>
      <c r="B94" s="334" t="str">
        <f>'[2]CU '!B94</f>
        <v>HTC-5</v>
      </c>
      <c r="C94" s="307"/>
      <c r="D94" s="281" t="str">
        <f>'[2]CU '!D94</f>
        <v>5hp</v>
      </c>
      <c r="E94" s="281" t="str">
        <f>'[2]CU '!E94</f>
        <v>930*219D</v>
      </c>
      <c r="F94" s="281" t="str">
        <f>'[2]CU '!F94</f>
        <v>4EES4Y</v>
      </c>
      <c r="G94" s="173"/>
      <c r="H94" s="173"/>
      <c r="I94" s="173"/>
      <c r="J94" s="427">
        <f>'[2]CU '!Q94</f>
        <v>2359.66219572777</v>
      </c>
      <c r="K94" s="1018"/>
      <c r="L94" s="1018"/>
      <c r="M94" s="38"/>
    </row>
    <row r="95" s="15" customFormat="1" spans="1:13">
      <c r="A95" s="334" t="str">
        <f>'[2]CU '!A95</f>
        <v>CU064.01</v>
      </c>
      <c r="B95" s="334" t="str">
        <f>'[2]CU '!B95</f>
        <v>HTC-6</v>
      </c>
      <c r="C95" s="307"/>
      <c r="D95" s="281" t="str">
        <f>'[2]CU '!D95</f>
        <v>6hp</v>
      </c>
      <c r="E95" s="281" t="str">
        <f>'[2]CU '!E95</f>
        <v>1080*165D</v>
      </c>
      <c r="F95" s="281" t="str">
        <f>'[2]CU '!F95</f>
        <v>4DES5Y</v>
      </c>
      <c r="G95" s="173"/>
      <c r="H95" s="173"/>
      <c r="I95" s="173"/>
      <c r="J95" s="427">
        <f>'[2]CU '!Q95</f>
        <v>2608.0476900149</v>
      </c>
      <c r="K95" s="1018"/>
      <c r="L95" s="1018"/>
      <c r="M95" s="38"/>
    </row>
    <row r="96" s="15" customFormat="1" spans="1:13">
      <c r="A96" s="334" t="str">
        <f>'[2]CU '!A96</f>
        <v>CU065</v>
      </c>
      <c r="B96" s="334" t="str">
        <f>'[2]CU '!B96</f>
        <v>HTC-8</v>
      </c>
      <c r="C96" s="307"/>
      <c r="D96" s="281" t="str">
        <f>'[2]CU '!D96</f>
        <v>8hp</v>
      </c>
      <c r="E96" s="281" t="str">
        <f>'[2]CU '!E96</f>
        <v>980*219D</v>
      </c>
      <c r="F96" s="281" t="str">
        <f>'[2]CU '!F96</f>
        <v>4CES6Y</v>
      </c>
      <c r="G96" s="173"/>
      <c r="H96" s="173"/>
      <c r="I96" s="173"/>
      <c r="J96" s="427">
        <f>'[2]CU '!Q96</f>
        <v>2980.6259314456</v>
      </c>
      <c r="K96" s="1018"/>
      <c r="L96" s="1018"/>
      <c r="M96" s="38"/>
    </row>
    <row r="97" s="15" customFormat="1" spans="1:13">
      <c r="A97" s="334" t="str">
        <f>'[2]CU '!A97</f>
        <v>CU066</v>
      </c>
      <c r="B97" s="334" t="str">
        <f>'[2]CU '!B97</f>
        <v>HTC-10</v>
      </c>
      <c r="C97" s="307"/>
      <c r="D97" s="281" t="str">
        <f>'[2]CU '!D97</f>
        <v>10hp</v>
      </c>
      <c r="E97" s="281" t="str">
        <f>'[2]CU '!E97</f>
        <v>1080*219D</v>
      </c>
      <c r="F97" s="281" t="str">
        <f>'[2]CU '!F97</f>
        <v>4TES9Y</v>
      </c>
      <c r="G97" s="173"/>
      <c r="H97" s="173"/>
      <c r="I97" s="173"/>
      <c r="J97" s="427">
        <f>'[2]CU '!Q97</f>
        <v>3353.2041728763</v>
      </c>
      <c r="K97" s="1018"/>
      <c r="L97" s="1018"/>
      <c r="M97" s="38"/>
    </row>
    <row r="98" s="15" customFormat="1" spans="1:13">
      <c r="A98" s="334" t="str">
        <f>'[2]CU '!A98</f>
        <v>CU067</v>
      </c>
      <c r="B98" s="334" t="str">
        <f>'[2]CU '!B98</f>
        <v>HTC-12</v>
      </c>
      <c r="C98" s="307"/>
      <c r="D98" s="281" t="str">
        <f>'[2]CU '!D98</f>
        <v>12.5hp</v>
      </c>
      <c r="E98" s="281" t="str">
        <f>'[2]CU '!E98</f>
        <v>1280*219D</v>
      </c>
      <c r="F98" s="281" t="str">
        <f>'[2]CU '!F98</f>
        <v>4PES12Y</v>
      </c>
      <c r="G98" s="173"/>
      <c r="H98" s="173"/>
      <c r="I98" s="173"/>
      <c r="J98" s="427">
        <f>'[2]CU '!Q98</f>
        <v>3477.39692001987</v>
      </c>
      <c r="K98" s="1018"/>
      <c r="L98" s="1018"/>
      <c r="M98" s="38"/>
    </row>
    <row r="99" s="15" customFormat="1" spans="1:13">
      <c r="A99" s="334" t="str">
        <f>'[2]CU '!A99</f>
        <v>CU068</v>
      </c>
      <c r="B99" s="334" t="str">
        <f>'[2]CU '!B99</f>
        <v>HTC-15</v>
      </c>
      <c r="C99" s="307"/>
      <c r="D99" s="281" t="str">
        <f>'[2]CU '!D99</f>
        <v>15hp</v>
      </c>
      <c r="E99" s="281" t="str">
        <f>'[2]CU '!E99</f>
        <v>1220*219D</v>
      </c>
      <c r="F99" s="281" t="str">
        <f>'[2]CU '!F99</f>
        <v>4JE13Y</v>
      </c>
      <c r="G99" s="173"/>
      <c r="H99" s="173"/>
      <c r="I99" s="173"/>
      <c r="J99" s="427">
        <f>'[2]CU '!Q99</f>
        <v>3974.16790859414</v>
      </c>
      <c r="K99" s="1018"/>
      <c r="L99" s="1018"/>
      <c r="M99" s="38"/>
    </row>
    <row r="100" s="15" customFormat="1" spans="1:13">
      <c r="A100" s="334" t="str">
        <f>'[2]CU '!A100</f>
        <v>CU069</v>
      </c>
      <c r="B100" s="334" t="str">
        <f>'[2]CU '!B100</f>
        <v>HTC-20</v>
      </c>
      <c r="C100" s="307"/>
      <c r="D100" s="281" t="str">
        <f>'[2]CU '!D100</f>
        <v>20hp</v>
      </c>
      <c r="E100" s="281" t="str">
        <f>'[2]CU '!E100</f>
        <v>1430*219D</v>
      </c>
      <c r="F100" s="281" t="str">
        <f>'[2]CU '!F100</f>
        <v>4HE18Y</v>
      </c>
      <c r="G100" s="173"/>
      <c r="H100" s="173"/>
      <c r="I100" s="173"/>
      <c r="J100" s="427">
        <f>'[2]CU '!Q100</f>
        <v>4719.32439145554</v>
      </c>
      <c r="K100" s="1018"/>
      <c r="L100" s="1018"/>
      <c r="M100" s="38"/>
    </row>
    <row r="101" s="15" customFormat="1" spans="1:13">
      <c r="A101" s="334" t="str">
        <f>'[2]CU '!A101</f>
        <v>CU070</v>
      </c>
      <c r="B101" s="334" t="str">
        <f>'[2]CU '!B101</f>
        <v>HTC-25</v>
      </c>
      <c r="C101" s="307"/>
      <c r="D101" s="281" t="str">
        <f>'[2]CU '!D101</f>
        <v>25hp</v>
      </c>
      <c r="E101" s="281" t="str">
        <f>'[2]CU '!E101</f>
        <v>1430*273D</v>
      </c>
      <c r="F101" s="281" t="str">
        <f>'[2]CU '!F101</f>
        <v>4GE23Y</v>
      </c>
      <c r="G101" s="173"/>
      <c r="H101" s="173"/>
      <c r="I101" s="173"/>
      <c r="J101" s="427">
        <f>'[2]CU '!Q101</f>
        <v>5588.67362146051</v>
      </c>
      <c r="K101" s="1018"/>
      <c r="L101" s="1018"/>
      <c r="M101" s="38"/>
    </row>
    <row r="102" s="15" customFormat="1" spans="1:13">
      <c r="A102" s="334" t="e">
        <f>'[2]CU '!#REF!</f>
        <v>#REF!</v>
      </c>
      <c r="B102" s="334" t="e">
        <f>'[2]CU '!#REF!</f>
        <v>#REF!</v>
      </c>
      <c r="C102" s="307"/>
      <c r="D102" s="281" t="e">
        <f>'[2]CU '!#REF!</f>
        <v>#REF!</v>
      </c>
      <c r="E102" s="281" t="e">
        <f>'[2]CU '!#REF!</f>
        <v>#REF!</v>
      </c>
      <c r="F102" s="281" t="e">
        <f>'[2]CU '!#REF!</f>
        <v>#REF!</v>
      </c>
      <c r="G102" s="173"/>
      <c r="H102" s="587"/>
      <c r="I102" s="587"/>
      <c r="J102" s="427" t="e">
        <f>'[2]CU '!#REF!</f>
        <v>#REF!</v>
      </c>
      <c r="K102" s="1018"/>
      <c r="L102" s="1018"/>
      <c r="M102" s="38"/>
    </row>
    <row r="103" s="15" customFormat="1" spans="1:13">
      <c r="A103" s="334" t="str">
        <f>'[2]CU '!A102</f>
        <v>CU071</v>
      </c>
      <c r="B103" s="334" t="str">
        <f>'[2]CU '!B102</f>
        <v>HTC-30</v>
      </c>
      <c r="C103" s="307"/>
      <c r="D103" s="281" t="str">
        <f>'[2]CU '!D102</f>
        <v>30hp</v>
      </c>
      <c r="E103" s="281" t="str">
        <f>'[2]CU '!E102</f>
        <v>1620*273D</v>
      </c>
      <c r="F103" s="281" t="str">
        <f>'[2]CU '!F102</f>
        <v>6HE28Y</v>
      </c>
      <c r="G103" s="173"/>
      <c r="H103" s="93"/>
      <c r="I103" s="93"/>
      <c r="J103" s="427">
        <f>'[2]CU '!Q102</f>
        <v>6582.21559860904</v>
      </c>
      <c r="K103" s="1018"/>
      <c r="L103" s="1018"/>
      <c r="M103" s="38"/>
    </row>
    <row r="104" s="15" customFormat="1" ht="15" customHeight="1" spans="1:13">
      <c r="A104" s="334" t="str">
        <f>'[2]CU '!A103</f>
        <v>CU072</v>
      </c>
      <c r="B104" s="334" t="str">
        <f>'[2]CU '!B103</f>
        <v>HTC-35</v>
      </c>
      <c r="C104" s="307"/>
      <c r="D104" s="281" t="str">
        <f>'[2]CU '!D103</f>
        <v>35hp</v>
      </c>
      <c r="E104" s="281" t="str">
        <f>'[2]CU '!E103</f>
        <v>1620*273D</v>
      </c>
      <c r="F104" s="281" t="str">
        <f>'[2]CU '!F103</f>
        <v>6GE34Y/S6F30.2Y</v>
      </c>
      <c r="G104" s="173"/>
      <c r="H104" s="93"/>
      <c r="I104" s="93"/>
      <c r="J104" s="427">
        <f>'[2]CU '!Q103</f>
        <v>7078.98658718331</v>
      </c>
      <c r="K104" s="1018"/>
      <c r="L104" s="1018"/>
      <c r="M104" s="38"/>
    </row>
    <row r="105" s="15" customFormat="1" ht="15" customHeight="1" spans="1:13">
      <c r="A105" s="334" t="str">
        <f>'[2]CU '!A104</f>
        <v>CU073</v>
      </c>
      <c r="B105" s="334" t="str">
        <f>'[2]CU '!B104</f>
        <v>HTC-40</v>
      </c>
      <c r="C105" s="307"/>
      <c r="D105" s="281" t="str">
        <f>'[2]CU '!D104</f>
        <v>40hp</v>
      </c>
      <c r="E105" s="281" t="str">
        <f>'[2]CU '!E104</f>
        <v>1620*279D</v>
      </c>
      <c r="F105" s="281" t="str">
        <f>'[2]CU '!F104</f>
        <v>6FE44Y</v>
      </c>
      <c r="G105" s="173"/>
      <c r="H105" s="93"/>
      <c r="I105" s="93"/>
      <c r="J105" s="427">
        <f>'[2]CU '!Q104</f>
        <v>7451.56482861401</v>
      </c>
      <c r="K105" s="1018"/>
      <c r="L105" s="1018"/>
      <c r="M105" s="38"/>
    </row>
    <row r="106" s="15" customFormat="1" ht="15" customHeight="1" spans="1:13">
      <c r="A106" s="334" t="str">
        <f>'[2]CU '!A105</f>
        <v>CU073.01</v>
      </c>
      <c r="B106" s="334" t="str">
        <f>'[2]CU '!B105</f>
        <v>HTC-45</v>
      </c>
      <c r="C106" s="307"/>
      <c r="D106" s="281" t="str">
        <f>'[2]CU '!D105</f>
        <v>45hp</v>
      </c>
      <c r="E106" s="281" t="str">
        <f>'[2]CU '!E105</f>
        <v>2150*273D</v>
      </c>
      <c r="F106" s="281" t="str">
        <f>'[2]CU '!F105</f>
        <v>6GE40Y /SW3L3000</v>
      </c>
      <c r="G106" s="25"/>
      <c r="H106" s="93"/>
      <c r="I106" s="93"/>
      <c r="J106" s="427">
        <f>'[2]CU '!Q105</f>
        <v>8442.70243417784</v>
      </c>
      <c r="K106" s="1018"/>
      <c r="L106" s="1018"/>
      <c r="M106" s="38"/>
    </row>
    <row r="107" s="15" customFormat="1" ht="15" customHeight="1" spans="1:13">
      <c r="A107" s="334" t="str">
        <f>'[2]CU '!A106</f>
        <v>CU074</v>
      </c>
      <c r="B107" s="334" t="str">
        <f>'[2]CU '!B106</f>
        <v>HTC-50</v>
      </c>
      <c r="C107" s="307"/>
      <c r="D107" s="281" t="str">
        <f>'[2]CU '!D106</f>
        <v>50hp</v>
      </c>
      <c r="E107" s="281" t="str">
        <f>'[2]CU '!E106</f>
        <v>2150*273D</v>
      </c>
      <c r="F107" s="281" t="str">
        <f>'[2]CU '!F106</f>
        <v>6FE50Y /SW3L4000</v>
      </c>
      <c r="G107" s="25"/>
      <c r="H107" s="93"/>
      <c r="I107" s="93"/>
      <c r="J107" s="427">
        <f>'[2]CU '!Q106</f>
        <v>9347.27769498261</v>
      </c>
      <c r="K107" s="1018"/>
      <c r="L107" s="1018"/>
      <c r="M107" s="38"/>
    </row>
    <row r="108" s="15" customFormat="1" ht="15" customHeight="1" spans="1:13">
      <c r="A108" s="334" t="str">
        <f>'[2]CU '!A107</f>
        <v>CU074.01</v>
      </c>
      <c r="B108" s="334" t="str">
        <f>'[2]CU '!B107</f>
        <v>HTC-55</v>
      </c>
      <c r="C108" s="307"/>
      <c r="D108" s="281" t="str">
        <f>'[2]CU '!D107</f>
        <v>55hp</v>
      </c>
      <c r="E108" s="281" t="str">
        <f>'[2]CU '!E107</f>
        <v>2150*273D</v>
      </c>
      <c r="F108" s="281" t="str">
        <f>'[2]CU '!F107</f>
        <v>SW3L5000</v>
      </c>
      <c r="G108" s="25"/>
      <c r="H108" s="93"/>
      <c r="I108" s="93"/>
      <c r="J108" s="427">
        <f>'[2]CU '!Q107</f>
        <v>10854.9031296572</v>
      </c>
      <c r="K108" s="1018"/>
      <c r="L108" s="1018"/>
      <c r="M108" s="38"/>
    </row>
    <row r="109" s="15" customFormat="1" spans="1:13">
      <c r="A109" s="334" t="str">
        <f>'[2]CU '!A108</f>
        <v>CU075</v>
      </c>
      <c r="B109" s="334" t="str">
        <f>'[2]CU '!B108</f>
        <v>HTC-60</v>
      </c>
      <c r="C109" s="307"/>
      <c r="D109" s="281" t="str">
        <f>'[2]CU '!D108</f>
        <v>60hp</v>
      </c>
      <c r="E109" s="281" t="str">
        <f>'[2]CU '!E108</f>
        <v>2170*325D</v>
      </c>
      <c r="F109" s="281" t="str">
        <f>'[2]CU '!F108</f>
        <v>SW3L6000</v>
      </c>
      <c r="G109" s="25"/>
      <c r="H109" s="93"/>
      <c r="I109" s="93"/>
      <c r="J109" s="427">
        <f>'[2]CU '!Q108</f>
        <v>12362.5285643318</v>
      </c>
      <c r="K109" s="1018"/>
      <c r="L109" s="1018"/>
      <c r="M109" s="38"/>
    </row>
    <row r="110" s="15" customFormat="1" spans="1:13">
      <c r="A110" s="334" t="str">
        <f>'[2]CU '!A109</f>
        <v>CU075.01</v>
      </c>
      <c r="B110" s="334" t="str">
        <f>'[2]CU '!B109</f>
        <v>HTC-70</v>
      </c>
      <c r="C110" s="307"/>
      <c r="D110" s="281" t="str">
        <f>'[2]CU '!D109</f>
        <v>70hp</v>
      </c>
      <c r="E110" s="281" t="str">
        <f>'[2]CU '!E109</f>
        <v>2220*325D</v>
      </c>
      <c r="F110" s="281" t="str">
        <f>'[2]CU '!F109</f>
        <v>SW3L7000</v>
      </c>
      <c r="G110" s="93"/>
      <c r="H110" s="93"/>
      <c r="I110" s="93"/>
      <c r="J110" s="427">
        <f>'[2]CU '!Q109</f>
        <v>14211.783407849</v>
      </c>
      <c r="K110" s="1018"/>
      <c r="L110" s="1018"/>
      <c r="M110" s="38"/>
    </row>
    <row r="111" s="15" customFormat="1" spans="1:13">
      <c r="A111" s="334" t="str">
        <f>'[2]CU '!A110</f>
        <v>CU076</v>
      </c>
      <c r="B111" s="334" t="str">
        <f>'[2]CU '!B110</f>
        <v>HTC-80</v>
      </c>
      <c r="C111" s="307"/>
      <c r="D111" s="281" t="str">
        <f>'[2]CU '!D110</f>
        <v>80hp</v>
      </c>
      <c r="E111" s="281" t="str">
        <f>'[2]CU '!E110</f>
        <v>2220*325D</v>
      </c>
      <c r="F111" s="281">
        <f>'[2]CU '!F110</f>
        <v>0</v>
      </c>
      <c r="G111" s="20"/>
      <c r="H111" s="20"/>
      <c r="I111" s="20"/>
      <c r="J111" s="427">
        <f>'[2]CU '!Q110</f>
        <v>15756.5424739195</v>
      </c>
      <c r="K111" s="23"/>
      <c r="L111" s="23"/>
      <c r="M111" s="38"/>
    </row>
    <row r="112" s="15" customFormat="1" spans="1:13">
      <c r="A112" s="334" t="str">
        <f>'[2]CU '!A111</f>
        <v>CU076.01</v>
      </c>
      <c r="B112" s="334" t="str">
        <f>'[2]CU '!B111</f>
        <v>HTC-90</v>
      </c>
      <c r="C112" s="307"/>
      <c r="D112" s="281" t="str">
        <f>'[2]CU '!D111</f>
        <v>90HP</v>
      </c>
      <c r="E112" s="281" t="str">
        <f>'[2]CU '!E111</f>
        <v>2370*325D</v>
      </c>
      <c r="F112" s="281" t="str">
        <f>'[2]CU '!F111</f>
        <v>SW3L8000</v>
      </c>
      <c r="G112" s="20"/>
      <c r="H112" s="20"/>
      <c r="I112" s="20"/>
      <c r="J112" s="427">
        <f>'[2]CU '!Q111</f>
        <v>17555.2955787382</v>
      </c>
      <c r="K112" s="23"/>
      <c r="L112" s="23"/>
      <c r="M112" s="38"/>
    </row>
    <row r="113" s="15" customFormat="1" spans="1:13">
      <c r="A113" s="334" t="str">
        <f>'[2]CU '!A112</f>
        <v>CU076.02</v>
      </c>
      <c r="B113" s="334" t="str">
        <f>'[2]CU '!B112</f>
        <v>HTC-110</v>
      </c>
      <c r="C113" s="307"/>
      <c r="D113" s="281" t="str">
        <f>'[2]CU '!D112</f>
        <v>110HP</v>
      </c>
      <c r="E113" s="281" t="str">
        <f>'[2]CU '!E112</f>
        <v>2370*325D</v>
      </c>
      <c r="F113" s="281" t="str">
        <f>'[2]CU '!F112</f>
        <v>SW3L9500</v>
      </c>
      <c r="G113" s="20"/>
      <c r="H113" s="20"/>
      <c r="I113" s="20"/>
      <c r="J113" s="427">
        <f>'[2]CU '!Q112</f>
        <v>20205.1515151515</v>
      </c>
      <c r="K113" s="23"/>
      <c r="L113" s="23"/>
      <c r="M113" s="38"/>
    </row>
    <row r="114" s="15" customFormat="1" spans="1:13">
      <c r="A114" s="334" t="str">
        <f>'[2]CU '!A113</f>
        <v>CU076.03</v>
      </c>
      <c r="B114" s="334" t="str">
        <f>'[2]CU '!B113</f>
        <v>HTC-120</v>
      </c>
      <c r="C114" s="307"/>
      <c r="D114" s="281" t="str">
        <f>'[2]CU '!D113</f>
        <v>120HP</v>
      </c>
      <c r="E114" s="281" t="str">
        <f>'[2]CU '!E113</f>
        <v>2880*377D</v>
      </c>
      <c r="F114" s="281" t="str">
        <f>'[2]CU '!F113</f>
        <v>SW3L11500</v>
      </c>
      <c r="G114" s="20"/>
      <c r="H114" s="20"/>
      <c r="I114" s="20"/>
      <c r="J114" s="427">
        <f>'[2]CU '!Q113</f>
        <v>24463.6363636364</v>
      </c>
      <c r="K114" s="496"/>
      <c r="L114" s="496"/>
      <c r="M114" s="39"/>
    </row>
    <row r="115" s="15" customFormat="1" spans="1:13">
      <c r="A115" s="334" t="str">
        <f>'[2]CU '!A114</f>
        <v>CU076.04</v>
      </c>
      <c r="B115" s="334" t="str">
        <f>'[2]CU '!B114</f>
        <v>HTC-130</v>
      </c>
      <c r="C115" s="307"/>
      <c r="D115" s="281"/>
      <c r="E115" s="281"/>
      <c r="F115" s="281"/>
      <c r="G115" s="20"/>
      <c r="H115" s="20"/>
      <c r="I115" s="20"/>
      <c r="J115" s="427" t="str">
        <f>'[2]CU '!Q114</f>
        <v>~</v>
      </c>
      <c r="K115" s="496"/>
      <c r="L115" s="496"/>
      <c r="M115" s="38"/>
    </row>
    <row r="116" s="15" customFormat="1" spans="1:13">
      <c r="A116" s="334" t="str">
        <f>'[2]CU '!A115</f>
        <v>CU076.05</v>
      </c>
      <c r="B116" s="334" t="str">
        <f>'[2]CU '!B115</f>
        <v>HTC-160</v>
      </c>
      <c r="C116" s="307"/>
      <c r="D116" s="281"/>
      <c r="E116" s="281"/>
      <c r="F116" s="281"/>
      <c r="G116" s="20"/>
      <c r="H116" s="20"/>
      <c r="I116" s="20"/>
      <c r="J116" s="427" t="str">
        <f>'[2]CU '!Q115</f>
        <v>~</v>
      </c>
      <c r="K116" s="496"/>
      <c r="L116" s="496"/>
      <c r="M116" s="38"/>
    </row>
    <row r="117" s="15" customFormat="1" ht="15" customHeight="1" spans="1:13">
      <c r="A117" s="334" t="str">
        <f>'[2]CU '!A116</f>
        <v>CU077.01</v>
      </c>
      <c r="B117" s="498" t="str">
        <f>'[2]CU '!B116</f>
        <v>CS055 (4*11*290)5mm</v>
      </c>
      <c r="C117" s="1019" t="s">
        <v>8</v>
      </c>
      <c r="D117" s="281" t="str">
        <f>'[2]CU '!D116</f>
        <v>1/2hp</v>
      </c>
      <c r="E117" s="281">
        <f>'[2]CU '!E116</f>
        <v>0</v>
      </c>
      <c r="F117" s="281" t="str">
        <f>'[2]CU '!F116</f>
        <v>φ250 BLADE 28°</v>
      </c>
      <c r="G117" s="20"/>
      <c r="H117" s="20"/>
      <c r="I117" s="20"/>
      <c r="J117" s="427">
        <f>'[2]CU '!Q116</f>
        <v>263.301043219076</v>
      </c>
      <c r="K117" s="496"/>
      <c r="L117" s="496"/>
      <c r="M117" s="38"/>
    </row>
    <row r="118" s="15" customFormat="1" spans="1:13">
      <c r="A118" s="334" t="str">
        <f>'[2]CU '!A117</f>
        <v>CU077.02</v>
      </c>
      <c r="B118" s="498" t="str">
        <f>'[2]CU '!B117</f>
        <v>CS085 (4*11*410)5mm</v>
      </c>
      <c r="C118" s="1019"/>
      <c r="D118" s="281" t="str">
        <f>'[2]CU '!D117</f>
        <v>3/4hp</v>
      </c>
      <c r="E118" s="281">
        <f>'[2]CU '!E117</f>
        <v>0</v>
      </c>
      <c r="F118" s="281" t="str">
        <f>'[2]CU '!F117</f>
        <v>φ250 BLADE 28°</v>
      </c>
      <c r="G118" s="20"/>
      <c r="H118" s="20"/>
      <c r="I118" s="20"/>
      <c r="J118" s="427">
        <f>'[2]CU '!Q117</f>
        <v>343.683681073025</v>
      </c>
      <c r="K118" s="496"/>
      <c r="L118" s="496"/>
      <c r="M118" s="38"/>
    </row>
    <row r="119" s="15" customFormat="1" spans="1:13">
      <c r="A119" s="334" t="str">
        <f>'[2]CU '!A118</f>
        <v>CU077.03</v>
      </c>
      <c r="B119" s="498" t="str">
        <f>'[2]CU '!B118</f>
        <v>CS0135 (4*11*610)5mm</v>
      </c>
      <c r="C119" s="1019"/>
      <c r="D119" s="319" t="str">
        <f>'[2]CU '!D118</f>
        <v>1-1.5HP</v>
      </c>
      <c r="E119" s="319">
        <f>'[2]CU '!E118</f>
        <v>0</v>
      </c>
      <c r="F119" s="319" t="str">
        <f>'[2]CU '!F118</f>
        <v>φ250 BLADE 28°</v>
      </c>
      <c r="G119" s="20"/>
      <c r="H119" s="20"/>
      <c r="I119" s="20"/>
      <c r="J119" s="427">
        <f>'[2]CU '!Q118</f>
        <v>488.237332339791</v>
      </c>
      <c r="K119" s="496"/>
      <c r="L119" s="496"/>
      <c r="M119" s="38"/>
    </row>
    <row r="120" s="15" customFormat="1" spans="1:13">
      <c r="A120" s="334" t="str">
        <f>'[2]CU '!A119</f>
        <v>CU077.04</v>
      </c>
      <c r="B120" s="498" t="str">
        <f>'[2]CU '!B119</f>
        <v>CSB-1/4HP-1/3HP</v>
      </c>
      <c r="C120" s="1020" t="s">
        <v>9</v>
      </c>
      <c r="D120" s="319" t="str">
        <f>'[2]CU '!D119</f>
        <v>1/4hp</v>
      </c>
      <c r="E120" s="319" t="str">
        <f>'[2]CU '!E119</f>
        <v>270*120*240</v>
      </c>
      <c r="F120" s="319" t="str">
        <f>'[2]CU '!F119</f>
        <v>φ200 BLADE 28°</v>
      </c>
      <c r="G120" s="25" t="str">
        <f>'[2]CU '!$G119</f>
        <v>5watts</v>
      </c>
      <c r="H120" s="319" t="str">
        <f>'[2]CU '!H119</f>
        <v>FN5106A</v>
      </c>
      <c r="I120" s="20"/>
      <c r="J120" s="427">
        <f>'[2]CU '!Q119</f>
        <v>62.1212121212121</v>
      </c>
      <c r="K120" s="496"/>
      <c r="L120" s="496"/>
      <c r="M120" s="38"/>
    </row>
    <row r="121" s="15" customFormat="1" spans="1:13">
      <c r="A121" s="334" t="str">
        <f>'[2]CU '!A120</f>
        <v>CU077.05</v>
      </c>
      <c r="B121" s="498" t="str">
        <f>'[2]CU '!B120</f>
        <v>CSB-3/8HP</v>
      </c>
      <c r="C121" s="1020"/>
      <c r="D121" s="319" t="str">
        <f>'[2]CU '!D120</f>
        <v>1/4Bhp</v>
      </c>
      <c r="E121" s="319" t="str">
        <f>'[2]CU '!E120</f>
        <v>270*120*240</v>
      </c>
      <c r="F121" s="319" t="str">
        <f>'[2]CU '!F120</f>
        <v>φ230 BLADE 22°</v>
      </c>
      <c r="G121" s="25" t="str">
        <f>'[2]CU '!$G120</f>
        <v>10watts</v>
      </c>
      <c r="H121" s="319" t="str">
        <f>'[2]CU '!H120</f>
        <v>FN5126A</v>
      </c>
      <c r="I121" s="20"/>
      <c r="J121" s="427">
        <f>'[2]CU '!Q120</f>
        <v>69.6969696969697</v>
      </c>
      <c r="K121" s="496"/>
      <c r="L121" s="496"/>
      <c r="M121" s="38"/>
    </row>
    <row r="122" s="15" customFormat="1" spans="1:13">
      <c r="A122" s="334" t="str">
        <f>'[2]CU '!A121</f>
        <v>CU077.06</v>
      </c>
      <c r="B122" s="498" t="str">
        <f>'[2]CU '!B121</f>
        <v>CSB-1/2HP</v>
      </c>
      <c r="C122" s="1020"/>
      <c r="D122" s="319" t="str">
        <f>'[2]CU '!D121</f>
        <v>1/3hp</v>
      </c>
      <c r="E122" s="319" t="str">
        <f>'[2]CU '!E121</f>
        <v>320*140*290</v>
      </c>
      <c r="F122" s="319" t="str">
        <f>'[2]CU '!F121</f>
        <v>φ230 BLADE 28°</v>
      </c>
      <c r="G122" s="25" t="str">
        <f>'[2]CU '!$G121</f>
        <v>10watts</v>
      </c>
      <c r="H122" s="319" t="str">
        <f>'[2]CU '!H121</f>
        <v>FN5108A</v>
      </c>
      <c r="I122" s="20"/>
      <c r="J122" s="427">
        <f>'[2]CU '!Q121</f>
        <v>87.8787878787879</v>
      </c>
      <c r="K122" s="496"/>
      <c r="L122" s="496"/>
      <c r="M122" s="38"/>
    </row>
    <row r="123" s="15" customFormat="1" spans="1:13">
      <c r="A123" s="334" t="str">
        <f>'[2]CU '!A122</f>
        <v>CU077.07</v>
      </c>
      <c r="B123" s="498" t="str">
        <f>'[2]CU '!B122</f>
        <v>CSB-1/2HP(S)</v>
      </c>
      <c r="C123" s="1020"/>
      <c r="D123" s="319" t="str">
        <f>'[2]CU '!D122</f>
        <v>3/8hp</v>
      </c>
      <c r="E123" s="319" t="str">
        <f>'[2]CU '!E122</f>
        <v>400*150*260</v>
      </c>
      <c r="F123" s="319" t="str">
        <f>'[2]CU '!F122</f>
        <v>φ230 BLADE 28°</v>
      </c>
      <c r="G123" s="25" t="str">
        <f>'[2]CU '!$G122</f>
        <v>10watts</v>
      </c>
      <c r="H123" s="20"/>
      <c r="I123" s="20"/>
      <c r="J123" s="427">
        <f>'[2]CU '!Q122</f>
        <v>89.6694214876033</v>
      </c>
      <c r="K123" s="496"/>
      <c r="L123" s="496"/>
      <c r="M123" s="38"/>
    </row>
    <row r="124" s="15" customFormat="1" spans="1:13">
      <c r="A124" s="334" t="str">
        <f>'[2]CU '!A123</f>
        <v>CU077.08</v>
      </c>
      <c r="B124" s="498" t="str">
        <f>'[2]CU '!B123</f>
        <v>CSB-1/2HP(B)</v>
      </c>
      <c r="C124" s="1020"/>
      <c r="D124" s="319" t="str">
        <f>'[2]CU '!D123</f>
        <v>1/2hp</v>
      </c>
      <c r="E124" s="319" t="str">
        <f>'[2]CU '!E123</f>
        <v>490*150*230</v>
      </c>
      <c r="F124" s="319" t="str">
        <f>'[2]CU '!F123</f>
        <v>φ200 BLADE 28°</v>
      </c>
      <c r="G124" s="25" t="str">
        <f>'[2]CU '!$G123</f>
        <v>10watts</v>
      </c>
      <c r="H124" s="20"/>
      <c r="I124" s="20"/>
      <c r="J124" s="427">
        <f>'[2]CU '!Q123</f>
        <v>110.537190082645</v>
      </c>
      <c r="K124" s="496"/>
      <c r="L124" s="496"/>
      <c r="M124" s="38"/>
    </row>
    <row r="125" s="15" customFormat="1" spans="1:13">
      <c r="A125" s="334" t="str">
        <f>'[2]CU '!A124</f>
        <v>CU077.09</v>
      </c>
      <c r="B125" s="498" t="str">
        <f>'[2]CU '!B124</f>
        <v>CSB-3/4HP</v>
      </c>
      <c r="C125" s="1020"/>
      <c r="D125" s="319" t="str">
        <f>'[2]CU '!D124</f>
        <v>3/4hp</v>
      </c>
      <c r="E125" s="319" t="str">
        <f>'[2]CU '!E124</f>
        <v>490*150*260</v>
      </c>
      <c r="F125" s="319" t="str">
        <f>'[2]CU '!F124</f>
        <v>φ230 BLADE 28°</v>
      </c>
      <c r="G125" s="25" t="str">
        <f>'[2]CU '!$G124</f>
        <v>10watts</v>
      </c>
      <c r="H125" s="20"/>
      <c r="I125" s="20"/>
      <c r="J125" s="427">
        <f>'[2]CU '!Q124</f>
        <v>121.212121212121</v>
      </c>
      <c r="K125" s="496"/>
      <c r="L125" s="496"/>
      <c r="M125" s="38"/>
    </row>
    <row r="126" s="15" customFormat="1" spans="1:13">
      <c r="A126" s="334" t="str">
        <f>'[2]CU '!A125</f>
        <v>CU077.10</v>
      </c>
      <c r="B126" s="498" t="str">
        <f>'[2]CU '!B125</f>
        <v>CS039 (4*9*175)</v>
      </c>
      <c r="C126" s="1021" t="s">
        <v>10</v>
      </c>
      <c r="D126" s="319" t="str">
        <f>'[2]CU '!D125</f>
        <v>1/3hp</v>
      </c>
      <c r="E126" s="319" t="str">
        <f>'[2]CU '!E125</f>
        <v>267*170*235</v>
      </c>
      <c r="F126" s="319" t="str">
        <f>'[2]CU '!F125</f>
        <v>φ200b BLADE 28°</v>
      </c>
      <c r="G126" s="25" t="str">
        <f>'[2]CU '!$G125</f>
        <v>10watts</v>
      </c>
      <c r="H126" s="20"/>
      <c r="I126" s="20"/>
      <c r="J126" s="427">
        <f>'[2]CU '!Q125</f>
        <v>191.460055096419</v>
      </c>
      <c r="K126" s="496"/>
      <c r="L126" s="496"/>
      <c r="M126" s="38"/>
    </row>
    <row r="127" s="15" customFormat="1" spans="1:13">
      <c r="A127" s="334" t="str">
        <f>'[2]CU '!A126</f>
        <v>CU077.11</v>
      </c>
      <c r="B127" s="498" t="str">
        <f>'[2]CU '!B126</f>
        <v>CS054 (5*10*175)</v>
      </c>
      <c r="C127" s="1022"/>
      <c r="D127" s="319" t="str">
        <f>'[2]CU '!D126</f>
        <v>1/2hp</v>
      </c>
      <c r="E127" s="319" t="str">
        <f>'[2]CU '!E126</f>
        <v>267*170*235</v>
      </c>
      <c r="F127" s="319" t="str">
        <f>'[2]CU '!F126</f>
        <v>φ200b BLADE 28°</v>
      </c>
      <c r="G127" s="25" t="str">
        <f>'[2]CU '!$G126</f>
        <v>10watts</v>
      </c>
      <c r="H127" s="20"/>
      <c r="I127" s="20"/>
      <c r="J127" s="427">
        <f>'[2]CU '!Q126</f>
        <v>227.272727272727</v>
      </c>
      <c r="K127" s="496"/>
      <c r="L127" s="496"/>
      <c r="M127" s="38"/>
    </row>
    <row r="128" s="15" customFormat="1" spans="1:13">
      <c r="A128" s="334" t="str">
        <f>'[2]CU '!A127</f>
        <v>CU077.12</v>
      </c>
      <c r="B128" s="498" t="str">
        <f>'[2]CU '!B127</f>
        <v>CS066 (5*12*188)</v>
      </c>
      <c r="C128" s="1022"/>
      <c r="D128" s="319" t="str">
        <f>'[2]CU '!D127</f>
        <v>5/8hp</v>
      </c>
      <c r="E128" s="319" t="str">
        <f>'[2]CU '!E127</f>
        <v>280*170*310</v>
      </c>
      <c r="F128" s="319" t="str">
        <f>'[2]CU '!F127</f>
        <v>φ200b BLADE 28°</v>
      </c>
      <c r="G128" s="25" t="str">
        <f>'[2]CU '!$G127</f>
        <v>10watts</v>
      </c>
      <c r="H128" s="20"/>
      <c r="I128" s="20"/>
      <c r="J128" s="427">
        <f>'[2]CU '!Q127</f>
        <v>274.104683195592</v>
      </c>
      <c r="K128" s="496"/>
      <c r="L128" s="496"/>
      <c r="M128" s="38"/>
    </row>
    <row r="129" s="15" customFormat="1" spans="1:13">
      <c r="A129" s="334" t="str">
        <f>'[2]CU '!A128</f>
        <v>CU077.13</v>
      </c>
      <c r="B129" s="498" t="str">
        <f>'[2]CU '!B128</f>
        <v>CS083 (5*12*225)</v>
      </c>
      <c r="C129" s="1022"/>
      <c r="D129" s="319" t="str">
        <f>'[2]CU '!D128</f>
        <v>3/4hp</v>
      </c>
      <c r="E129" s="319" t="str">
        <f>'[2]CU '!E128</f>
        <v>317*170*310</v>
      </c>
      <c r="F129" s="319" t="str">
        <f>'[2]CU '!F128</f>
        <v>φ250b BLADE 28°</v>
      </c>
      <c r="G129" s="25" t="str">
        <f>'[2]CU '!$G128</f>
        <v>16watts</v>
      </c>
      <c r="H129" s="20"/>
      <c r="I129" s="20"/>
      <c r="J129" s="427">
        <f>'[2]CU '!Q128</f>
        <v>320.936639118457</v>
      </c>
      <c r="K129" s="496"/>
      <c r="L129" s="496"/>
      <c r="M129" s="38"/>
    </row>
    <row r="130" s="15" customFormat="1" customHeight="1" spans="1:13">
      <c r="A130" s="334" t="str">
        <f>'[2]CU '!A129</f>
        <v>CU077.20</v>
      </c>
      <c r="B130" s="334" t="str">
        <f>'[2]CU '!B129</f>
        <v>CS025</v>
      </c>
      <c r="C130" s="1021" t="s">
        <v>11</v>
      </c>
      <c r="D130" s="281" t="str">
        <f>'[2]CU '!D129</f>
        <v>1/4hp</v>
      </c>
      <c r="E130" s="281" t="str">
        <f>'[2]CU '!E129</f>
        <v>8 X 9  X 2R</v>
      </c>
      <c r="F130" s="281" t="str">
        <f>'[2]CU '!F129</f>
        <v>φ200 BLADE 28°</v>
      </c>
      <c r="G130" s="25" t="str">
        <f>'[2]CU '!$G129</f>
        <v>5watts</v>
      </c>
      <c r="H130" s="20"/>
      <c r="I130" s="20"/>
      <c r="J130" s="427">
        <f>'[2]CU '!Q129</f>
        <v>53.4028812717337</v>
      </c>
      <c r="K130" s="496"/>
      <c r="L130" s="496"/>
      <c r="M130" s="37"/>
    </row>
    <row r="131" s="482" customFormat="1" spans="1:13">
      <c r="A131" s="334" t="str">
        <f>'[2]CU '!A130</f>
        <v>CU078</v>
      </c>
      <c r="B131" s="334" t="str">
        <f>'[2]CU '!B130</f>
        <v>CS030</v>
      </c>
      <c r="C131" s="1022"/>
      <c r="D131" s="281" t="str">
        <f>'[2]CU '!D130</f>
        <v>1/3hp</v>
      </c>
      <c r="E131" s="281" t="str">
        <f>'[2]CU '!E130</f>
        <v>9 X 9  X 3R</v>
      </c>
      <c r="F131" s="281" t="str">
        <f>'[2]CU '!F130</f>
        <v>φ200 BLADE 28°</v>
      </c>
      <c r="G131" s="25" t="str">
        <f>'[2]CU '!$G130</f>
        <v>10watts</v>
      </c>
      <c r="H131" s="93"/>
      <c r="I131" s="93"/>
      <c r="J131" s="427">
        <f>'[2]CU '!Q130</f>
        <v>119.225037257824</v>
      </c>
      <c r="K131" s="614"/>
      <c r="L131" s="614"/>
      <c r="M131" s="38"/>
    </row>
    <row r="132" s="482" customFormat="1" spans="1:13">
      <c r="A132" s="334" t="str">
        <f>'[2]CU '!A131</f>
        <v>CU079</v>
      </c>
      <c r="B132" s="334" t="str">
        <f>'[2]CU '!B131</f>
        <v>CS033 (10 u)</v>
      </c>
      <c r="C132" s="1022"/>
      <c r="D132" s="281" t="str">
        <f>'[2]CU '!D131</f>
        <v>1/3hp</v>
      </c>
      <c r="E132" s="281" t="str">
        <f>'[2]CU '!E131</f>
        <v>10 X 11 X 2R</v>
      </c>
      <c r="F132" s="281" t="str">
        <f>'[2]CU '!F131</f>
        <v>φ250 BLADE 22°</v>
      </c>
      <c r="G132" s="25" t="str">
        <f>'[2]CU '!$G131</f>
        <v>10watts</v>
      </c>
      <c r="H132" s="93"/>
      <c r="I132" s="93"/>
      <c r="J132" s="427">
        <f>'[2]CU '!Q131</f>
        <v>157.72478887233</v>
      </c>
      <c r="K132" s="614"/>
      <c r="L132" s="614"/>
      <c r="M132" s="38"/>
    </row>
    <row r="133" s="482" customFormat="1" spans="1:13">
      <c r="A133" s="334" t="str">
        <f>'[2]CU '!A132</f>
        <v>CU080</v>
      </c>
      <c r="B133" s="334" t="str">
        <f>'[2]CU '!B132</f>
        <v>CS050 (15 u)</v>
      </c>
      <c r="C133" s="1022"/>
      <c r="D133" s="281" t="str">
        <f>'[2]CU '!D132</f>
        <v>1/2hp</v>
      </c>
      <c r="E133" s="281" t="str">
        <f>'[2]CU '!E132</f>
        <v>10 X 11 X 3R</v>
      </c>
      <c r="F133" s="281" t="str">
        <f>'[2]CU '!F132</f>
        <v>φ250 BLADE 22°</v>
      </c>
      <c r="G133" s="25" t="str">
        <f>'[2]CU '!$G132</f>
        <v>10watts</v>
      </c>
      <c r="H133" s="93"/>
      <c r="I133" s="93"/>
      <c r="J133" s="427">
        <f>'[2]CU '!Q132</f>
        <v>187.531048186786</v>
      </c>
      <c r="K133" s="614"/>
      <c r="L133" s="614"/>
      <c r="M133" s="38"/>
    </row>
    <row r="134" s="482" customFormat="1" spans="1:13">
      <c r="A134" s="334" t="str">
        <f>'[2]CU '!A133</f>
        <v>CU081</v>
      </c>
      <c r="B134" s="334" t="str">
        <f>'[2]CU '!B133</f>
        <v>CS060 (16 u)</v>
      </c>
      <c r="C134" s="1022"/>
      <c r="D134" s="281" t="str">
        <f>'[2]CU '!D133</f>
        <v>1/2hp(big)</v>
      </c>
      <c r="E134" s="281" t="str">
        <f>'[2]CU '!E133</f>
        <v>11 X 13 X 3R</v>
      </c>
      <c r="F134" s="281" t="str">
        <f>'[2]CU '!F133</f>
        <v>φ250 BLADE 28°</v>
      </c>
      <c r="G134" s="25" t="str">
        <f>'[2]CU '!$G133</f>
        <v>16watts</v>
      </c>
      <c r="H134" s="1023"/>
      <c r="I134" s="1023"/>
      <c r="J134" s="427">
        <f>'[2]CU '!Q133</f>
        <v>203.67610531545</v>
      </c>
      <c r="K134" s="614"/>
      <c r="L134" s="614"/>
      <c r="M134" s="38"/>
    </row>
    <row r="135" s="482" customFormat="1" spans="1:13">
      <c r="A135" s="334" t="str">
        <f>'[2]CU '!A134</f>
        <v>CU082</v>
      </c>
      <c r="B135" s="334" t="str">
        <f>'[2]CU '!B134</f>
        <v>CS075</v>
      </c>
      <c r="C135" s="1022"/>
      <c r="D135" s="281" t="str">
        <f>'[2]CU '!D134</f>
        <v>3/4hp</v>
      </c>
      <c r="E135" s="281" t="str">
        <f>'[2]CU '!E134</f>
        <v>13 X 15 X 3R</v>
      </c>
      <c r="F135" s="281" t="str">
        <f>'[2]CU '!F134</f>
        <v>φ300 BLADE 22°</v>
      </c>
      <c r="G135" s="25" t="str">
        <f>'[2]CU '!$G134</f>
        <v>18watts</v>
      </c>
      <c r="H135" s="1023"/>
      <c r="I135" s="1023"/>
      <c r="J135" s="427">
        <f>'[2]CU '!Q134</f>
        <v>254.595131644312</v>
      </c>
      <c r="K135" s="614"/>
      <c r="L135" s="614"/>
      <c r="M135" s="38"/>
    </row>
    <row r="136" s="482" customFormat="1" spans="1:13">
      <c r="A136" s="334" t="str">
        <f>'[2]CU '!A135</f>
        <v>CU082.01</v>
      </c>
      <c r="B136" s="334" t="str">
        <f>'[2]CU '!B135</f>
        <v>CS090</v>
      </c>
      <c r="C136" s="1022"/>
      <c r="D136" s="281" t="str">
        <f>'[2]CU '!D135</f>
        <v>7/8HP</v>
      </c>
      <c r="E136" s="281" t="str">
        <f>'[2]CU '!E135</f>
        <v>11*15*4R</v>
      </c>
      <c r="F136" s="281" t="str">
        <f>'[2]CU '!F135</f>
        <v>φ250 BLADE 28°</v>
      </c>
      <c r="G136" s="25" t="str">
        <f>'[2]CU '!$G135</f>
        <v>16watts</v>
      </c>
      <c r="H136" s="1023"/>
      <c r="I136" s="1023"/>
      <c r="J136" s="427">
        <f>'[2]CU '!Q135</f>
        <v>311.723795330353</v>
      </c>
      <c r="K136" s="614"/>
      <c r="L136" s="614"/>
      <c r="M136" s="38"/>
    </row>
    <row r="137" s="15" customFormat="1" spans="1:13">
      <c r="A137" s="334" t="str">
        <f>'[2]CU '!A136</f>
        <v>CU083</v>
      </c>
      <c r="B137" s="334" t="str">
        <f>'[2]CU '!B136</f>
        <v>CS100</v>
      </c>
      <c r="C137" s="1022"/>
      <c r="D137" s="281" t="str">
        <f>'[2]CU '!D136</f>
        <v>1hp</v>
      </c>
      <c r="E137" s="281" t="str">
        <f>'[2]CU '!E136</f>
        <v>13 X 18 X 3R</v>
      </c>
      <c r="F137" s="281" t="str">
        <f>'[2]CU '!F136</f>
        <v>φ300 BLADE 22°</v>
      </c>
      <c r="G137" s="25" t="str">
        <f>'[2]CU '!$G136</f>
        <v>18watts</v>
      </c>
      <c r="H137" s="1023"/>
      <c r="I137" s="1023"/>
      <c r="J137" s="427">
        <f>'[2]CU '!Q136</f>
        <v>315.44957774466</v>
      </c>
      <c r="K137" s="496"/>
      <c r="L137" s="496"/>
      <c r="M137" s="38"/>
    </row>
    <row r="138" s="15" customFormat="1" spans="1:13">
      <c r="A138" s="334" t="str">
        <f>'[2]CU '!A137</f>
        <v>CU084</v>
      </c>
      <c r="B138" s="334" t="str">
        <f>'[2]CU '!B137</f>
        <v>CS125</v>
      </c>
      <c r="C138" s="1022"/>
      <c r="D138" s="281" t="str">
        <f>'[2]CU '!D137</f>
        <v>1.3hp</v>
      </c>
      <c r="E138" s="281" t="str">
        <f>'[2]CU '!E137</f>
        <v>13 X 15 X 4R</v>
      </c>
      <c r="F138" s="281" t="str">
        <f>'[2]CU '!F137</f>
        <v>φ300 BLADE 25°</v>
      </c>
      <c r="G138" s="25" t="str">
        <f>'[2]CU '!$G137</f>
        <v>25watts</v>
      </c>
      <c r="H138" s="98"/>
      <c r="I138" s="98"/>
      <c r="J138" s="427">
        <f>'[2]CU '!Q137</f>
        <v>334.078489816195</v>
      </c>
      <c r="K138" s="496"/>
      <c r="L138" s="496"/>
      <c r="M138" s="38"/>
    </row>
    <row r="139" s="15" customFormat="1" spans="1:13">
      <c r="A139" s="334" t="str">
        <f>'[2]CU '!A138</f>
        <v>CU085</v>
      </c>
      <c r="B139" s="334" t="str">
        <f>'[2]CU '!B138</f>
        <v>CS145</v>
      </c>
      <c r="C139" s="1022"/>
      <c r="D139" s="281" t="str">
        <f>'[2]CU '!D138</f>
        <v>1.4HP</v>
      </c>
      <c r="E139" s="281" t="str">
        <f>'[2]CU '!E138</f>
        <v>13 X 18 X 4R</v>
      </c>
      <c r="F139" s="281" t="str">
        <f>'[2]CU '!F138</f>
        <v>φ300 BLADE 25°</v>
      </c>
      <c r="G139" s="25" t="str">
        <f>'[2]CU '!$G138</f>
        <v>25watts</v>
      </c>
      <c r="H139" s="98"/>
      <c r="I139" s="98"/>
      <c r="J139" s="427">
        <f>'[2]CU '!Q138</f>
        <v>442.126179831098</v>
      </c>
      <c r="K139" s="496"/>
      <c r="L139" s="496"/>
      <c r="M139" s="38"/>
    </row>
    <row r="140" s="15" customFormat="1" spans="1:13">
      <c r="A140" s="334" t="str">
        <f>'[2]CU '!A139</f>
        <v>CU086</v>
      </c>
      <c r="B140" s="334" t="str">
        <f>'[2]CU '!B139</f>
        <v>CS150</v>
      </c>
      <c r="C140" s="1022"/>
      <c r="D140" s="281" t="str">
        <f>'[2]CU '!D139</f>
        <v>1.4hp</v>
      </c>
      <c r="E140" s="281" t="str">
        <f>'[2]CU '!E139</f>
        <v>11 X 26 X 3R</v>
      </c>
      <c r="F140" s="281" t="str">
        <f>'[2]CU '!F139</f>
        <v>φ250 BLADE 28°</v>
      </c>
      <c r="G140" s="25" t="str">
        <f>'[2]CU '!$G139</f>
        <v>16watts</v>
      </c>
      <c r="H140" s="98"/>
      <c r="I140" s="98"/>
      <c r="J140" s="427">
        <f>'[2]CU '!Q139</f>
        <v>394.262295081967</v>
      </c>
      <c r="K140" s="496"/>
      <c r="L140" s="496"/>
      <c r="M140" s="38"/>
    </row>
    <row r="141" s="15" customFormat="1" spans="1:13">
      <c r="A141" s="334" t="str">
        <f>'[2]CU '!A140</f>
        <v>CU087</v>
      </c>
      <c r="B141" s="334" t="str">
        <f>'[2]CU '!B140</f>
        <v>CS165</v>
      </c>
      <c r="C141" s="1022"/>
      <c r="D141" s="281" t="str">
        <f>'[2]CU '!D140</f>
        <v>1.5hp</v>
      </c>
      <c r="E141" s="281" t="str">
        <f>'[2]CU '!E140</f>
        <v>13 X 30 X 3R</v>
      </c>
      <c r="F141" s="281" t="str">
        <f>'[2]CU '!F140</f>
        <v>φ300 BLADE 22°</v>
      </c>
      <c r="G141" s="25" t="str">
        <f>'[2]CU '!$G140</f>
        <v>18watts</v>
      </c>
      <c r="H141" s="173"/>
      <c r="I141" s="173"/>
      <c r="J141" s="427">
        <f>'[2]CU '!Q140</f>
        <v>532.116244411326</v>
      </c>
      <c r="K141" s="496"/>
      <c r="L141" s="496"/>
      <c r="M141" s="38"/>
    </row>
    <row r="142" s="15" customFormat="1" spans="1:13">
      <c r="A142" s="334" t="str">
        <f>'[2]CU '!A141</f>
        <v>CU087.01</v>
      </c>
      <c r="B142" s="334" t="str">
        <f>'[2]CU '!B141</f>
        <v>CS170</v>
      </c>
      <c r="C142" s="1022"/>
      <c r="D142" s="281" t="str">
        <f>'[2]CU '!D141</f>
        <v>1.5hp</v>
      </c>
      <c r="E142" s="281" t="str">
        <f>'[2]CU '!E141</f>
        <v>13 X 24 X 4R</v>
      </c>
      <c r="F142" s="281" t="str">
        <f>'[2]CU '!F141</f>
        <v>φ300 BLADE 25°</v>
      </c>
      <c r="G142" s="25" t="str">
        <f>'[2]CU '!$G141</f>
        <v>25watts</v>
      </c>
      <c r="H142" s="173"/>
      <c r="I142" s="173"/>
      <c r="J142" s="427">
        <f>'[2]CU '!Q141</f>
        <v>529.682066567313</v>
      </c>
      <c r="K142" s="496"/>
      <c r="L142" s="496"/>
      <c r="M142" s="38"/>
    </row>
    <row r="143" s="15" customFormat="1" spans="1:13">
      <c r="A143" s="334" t="str">
        <f>'[2]CU '!A142</f>
        <v>CU088</v>
      </c>
      <c r="B143" s="334" t="str">
        <f>'[2]CU '!B142</f>
        <v>CS200</v>
      </c>
      <c r="C143" s="1022"/>
      <c r="D143" s="281" t="str">
        <f>'[2]CU '!D142</f>
        <v>2hp</v>
      </c>
      <c r="E143" s="281" t="str">
        <f>'[2]CU '!E142</f>
        <v>13 X 30 X 4R</v>
      </c>
      <c r="F143" s="281" t="str">
        <f>'[2]CU '!F142</f>
        <v>φ300 BLADE 28°</v>
      </c>
      <c r="G143" s="25" t="str">
        <f>'[2]CU '!$G142</f>
        <v>34watts</v>
      </c>
      <c r="H143" s="25"/>
      <c r="I143" s="25"/>
      <c r="J143" s="427">
        <f>'[2]CU '!Q142</f>
        <v>691.753601589667</v>
      </c>
      <c r="K143" s="496"/>
      <c r="L143" s="496"/>
      <c r="M143" s="38"/>
    </row>
    <row r="144" s="15" customFormat="1" spans="1:13">
      <c r="A144" s="334" t="str">
        <f>'[2]CU '!A143</f>
        <v>CU089</v>
      </c>
      <c r="B144" s="334" t="str">
        <f>'[2]CU '!B143</f>
        <v>CS250</v>
      </c>
      <c r="C144" s="1024"/>
      <c r="D144" s="281" t="str">
        <f>'[2]CU '!D143</f>
        <v>2.5hp</v>
      </c>
      <c r="E144" s="281" t="str">
        <f>'[2]CU '!E143</f>
        <v>13 X 30 X 5R</v>
      </c>
      <c r="F144" s="281" t="str">
        <f>'[2]CU '!F143</f>
        <v>φ300 BLADE 28°</v>
      </c>
      <c r="G144" s="25" t="str">
        <f>'[2]CU '!$G143</f>
        <v>34watts</v>
      </c>
      <c r="H144" s="98"/>
      <c r="I144" s="98"/>
      <c r="J144" s="427">
        <f>'[2]CU '!Q143</f>
        <v>737.518628912072</v>
      </c>
      <c r="K144" s="496"/>
      <c r="L144" s="496"/>
      <c r="M144" s="39"/>
    </row>
    <row r="145" s="15" customFormat="1" customHeight="1" spans="1:13">
      <c r="A145" s="334" t="str">
        <f>'[2]CU '!A144</f>
        <v>CU089.01</v>
      </c>
      <c r="B145" s="334" t="str">
        <f>'[2]CU '!B144</f>
        <v>WCU-1HP</v>
      </c>
      <c r="C145" s="306" t="s">
        <v>12</v>
      </c>
      <c r="D145" s="281" t="str">
        <f>'[2]CU '!D144</f>
        <v>1hp</v>
      </c>
      <c r="E145" s="281" t="str">
        <f>'[2]CU '!E144</f>
        <v>930*280*550</v>
      </c>
      <c r="F145" s="281" t="str">
        <f>'[2]CU '!F144</f>
        <v>1 X 16"</v>
      </c>
      <c r="G145" s="98" t="s">
        <v>13</v>
      </c>
      <c r="H145" s="98"/>
      <c r="I145" s="98"/>
      <c r="J145" s="427">
        <f>'[2]CU '!Q144</f>
        <v>643.318430203676</v>
      </c>
      <c r="K145" s="496"/>
      <c r="L145" s="496"/>
      <c r="M145" s="37"/>
    </row>
    <row r="146" s="15" customFormat="1" spans="1:13">
      <c r="A146" s="334" t="str">
        <f>'[2]CU '!A145</f>
        <v>CU089.02</v>
      </c>
      <c r="B146" s="334" t="str">
        <f>'[2]CU '!B145</f>
        <v>WCU-1.5HP</v>
      </c>
      <c r="C146" s="307"/>
      <c r="D146" s="281" t="str">
        <f>'[2]CU '!D145</f>
        <v>1.5hp</v>
      </c>
      <c r="E146" s="281" t="str">
        <f>'[2]CU '!E145</f>
        <v>930*280*550</v>
      </c>
      <c r="F146" s="281" t="str">
        <f>'[2]CU '!F145</f>
        <v>1 X 16"</v>
      </c>
      <c r="G146" s="98" t="s">
        <v>14</v>
      </c>
      <c r="H146" s="98"/>
      <c r="I146" s="98"/>
      <c r="J146" s="427">
        <f>'[2]CU '!Q145</f>
        <v>839.542970690512</v>
      </c>
      <c r="K146" s="496"/>
      <c r="L146" s="496"/>
      <c r="M146" s="38"/>
    </row>
    <row r="147" s="15" customFormat="1" spans="1:13">
      <c r="A147" s="334" t="str">
        <f>'[2]CU '!A146</f>
        <v>CU089.03</v>
      </c>
      <c r="B147" s="334" t="str">
        <f>'[2]CU '!B146</f>
        <v>WCU-2HP</v>
      </c>
      <c r="C147" s="307"/>
      <c r="D147" s="281" t="str">
        <f>'[2]CU '!D146</f>
        <v>2hp</v>
      </c>
      <c r="E147" s="281" t="str">
        <f>'[2]CU '!E146</f>
        <v>1000*300*620</v>
      </c>
      <c r="F147" s="281" t="str">
        <f>'[2]CU '!F146</f>
        <v>1 X 16"</v>
      </c>
      <c r="G147" s="25" t="s">
        <v>15</v>
      </c>
      <c r="H147" s="25"/>
      <c r="I147" s="25"/>
      <c r="J147" s="427">
        <f>'[2]CU '!Q146</f>
        <v>1034.52558370591</v>
      </c>
      <c r="K147" s="496"/>
      <c r="L147" s="496"/>
      <c r="M147" s="38"/>
    </row>
    <row r="148" s="15" customFormat="1" spans="1:13">
      <c r="A148" s="334" t="str">
        <f>'[2]CU '!A147</f>
        <v>CU089.04</v>
      </c>
      <c r="B148" s="334" t="str">
        <f>'[2]CU '!B147</f>
        <v>WCU-3HP</v>
      </c>
      <c r="C148" s="307"/>
      <c r="D148" s="281" t="str">
        <f>'[2]CU '!D147</f>
        <v>3hp</v>
      </c>
      <c r="E148" s="281" t="str">
        <f>'[2]CU '!E147</f>
        <v>1110*400*752</v>
      </c>
      <c r="F148" s="281" t="str">
        <f>'[2]CU '!F147</f>
        <v>1 X 20"</v>
      </c>
      <c r="G148" s="25" t="s">
        <v>16</v>
      </c>
      <c r="H148" s="25"/>
      <c r="I148" s="25"/>
      <c r="J148" s="427">
        <f>'[2]CU '!Q147</f>
        <v>1614.56780923994</v>
      </c>
      <c r="K148" s="496"/>
      <c r="L148" s="496"/>
      <c r="M148" s="39"/>
    </row>
    <row r="149" s="15" customFormat="1" spans="1:13">
      <c r="A149" s="334" t="str">
        <f>'[2]CU '!A148</f>
        <v>CU089.05</v>
      </c>
      <c r="B149" s="334" t="str">
        <f>'[2]CU '!B148</f>
        <v>WCU-4HP</v>
      </c>
      <c r="C149" s="307"/>
      <c r="D149" s="281" t="str">
        <f>'[2]CU '!D148</f>
        <v>4hp</v>
      </c>
      <c r="E149" s="281" t="str">
        <f>'[2]CU '!E148</f>
        <v>1110*400*752</v>
      </c>
      <c r="F149" s="281" t="str">
        <f>'[2]CU '!F148</f>
        <v>1 X 20"</v>
      </c>
      <c r="G149" s="25" t="s">
        <v>16</v>
      </c>
      <c r="H149" s="25"/>
      <c r="I149" s="25"/>
      <c r="J149" s="427">
        <f>'[2]CU '!Q148</f>
        <v>1815.69796323895</v>
      </c>
      <c r="K149" s="496"/>
      <c r="L149" s="496"/>
      <c r="M149" s="38"/>
    </row>
    <row r="150" s="15" customFormat="1" spans="1:13">
      <c r="A150" s="334" t="str">
        <f>'[2]CU '!A149</f>
        <v>CU089.06</v>
      </c>
      <c r="B150" s="334" t="str">
        <f>'[2]CU '!B149</f>
        <v>BCU - 10</v>
      </c>
      <c r="C150" s="306" t="s">
        <v>17</v>
      </c>
      <c r="D150" s="281" t="str">
        <f>'[2]CU '!D149</f>
        <v>1hp</v>
      </c>
      <c r="E150" s="281" t="str">
        <f>'[2]CU '!E149</f>
        <v>767*268*530</v>
      </c>
      <c r="F150" s="281" t="str">
        <f>'[2]CU '!F149</f>
        <v>1 X 16"</v>
      </c>
      <c r="G150" s="25" t="s">
        <v>18</v>
      </c>
      <c r="H150" s="25"/>
      <c r="I150" s="25"/>
      <c r="J150" s="427">
        <f>'[2]CU '!Q149</f>
        <v>516.927471435668</v>
      </c>
      <c r="K150" s="496"/>
      <c r="L150" s="496"/>
      <c r="M150" s="37"/>
    </row>
    <row r="151" s="15" customFormat="1" spans="1:13">
      <c r="A151" s="334" t="str">
        <f>'[2]CU '!A150</f>
        <v>CU089.07</v>
      </c>
      <c r="B151" s="334" t="str">
        <f>'[2]CU '!B150</f>
        <v>BCU - 15</v>
      </c>
      <c r="C151" s="307"/>
      <c r="D151" s="281" t="str">
        <f>'[2]CU '!D150</f>
        <v>1.5hp</v>
      </c>
      <c r="E151" s="281" t="str">
        <f>'[2]CU '!E150</f>
        <v>767*268*530</v>
      </c>
      <c r="F151" s="281" t="str">
        <f>'[2]CU '!F150</f>
        <v>1 X 16"</v>
      </c>
      <c r="G151" s="25" t="s">
        <v>18</v>
      </c>
      <c r="H151" s="25"/>
      <c r="I151" s="25"/>
      <c r="J151" s="427">
        <f>'[2]CU '!Q150</f>
        <v>702.968206656731</v>
      </c>
      <c r="K151" s="496"/>
      <c r="L151" s="496"/>
      <c r="M151" s="38"/>
    </row>
    <row r="152" s="15" customFormat="1" customHeight="1" spans="1:13">
      <c r="A152" s="334" t="str">
        <f>'[2]CU '!A151</f>
        <v>CU089.08</v>
      </c>
      <c r="B152" s="334" t="str">
        <f>'[2]CU '!B151</f>
        <v>BCU - 22</v>
      </c>
      <c r="C152" s="307"/>
      <c r="D152" s="281" t="str">
        <f>'[2]CU '!D151</f>
        <v>2hp</v>
      </c>
      <c r="E152" s="281" t="str">
        <f>'[2]CU '!E151</f>
        <v>845*290*595</v>
      </c>
      <c r="F152" s="281" t="str">
        <f>'[2]CU '!F151</f>
        <v>1 X 16"</v>
      </c>
      <c r="G152" s="25"/>
      <c r="H152" s="25"/>
      <c r="I152" s="25"/>
      <c r="J152" s="427">
        <f>'[2]CU '!Q151</f>
        <v>970.0695479384</v>
      </c>
      <c r="K152" s="496"/>
      <c r="L152" s="496"/>
      <c r="M152" s="38"/>
    </row>
    <row r="153" s="15" customFormat="1" spans="1:13">
      <c r="A153" s="334" t="str">
        <f>'[2]CU '!A152</f>
        <v>CU089.09</v>
      </c>
      <c r="B153" s="334" t="str">
        <f>'[2]CU '!B152</f>
        <v>BCU - 36  </v>
      </c>
      <c r="C153" s="307"/>
      <c r="D153" s="281" t="str">
        <f>'[2]CU '!D152</f>
        <v>3hp</v>
      </c>
      <c r="E153" s="281" t="str">
        <f>'[2]CU '!E152</f>
        <v>830*310*715</v>
      </c>
      <c r="F153" s="281" t="str">
        <f>'[2]CU '!F152</f>
        <v>1 X 20"</v>
      </c>
      <c r="G153" s="25" t="s">
        <v>19</v>
      </c>
      <c r="H153" s="25"/>
      <c r="I153" s="25"/>
      <c r="J153" s="427">
        <f>'[2]CU '!Q152</f>
        <v>1261.79831097864</v>
      </c>
      <c r="K153" s="496"/>
      <c r="L153" s="496"/>
      <c r="M153" s="38"/>
    </row>
    <row r="154" s="15" customFormat="1" spans="1:13">
      <c r="A154" s="334" t="str">
        <f>'[2]CU '!A153</f>
        <v>CU089.10</v>
      </c>
      <c r="B154" s="334" t="str">
        <f>'[2]CU '!B153</f>
        <v>BCU - 40  </v>
      </c>
      <c r="C154" s="307"/>
      <c r="D154" s="281" t="str">
        <f>'[2]CU '!D153</f>
        <v>3.5hp</v>
      </c>
      <c r="E154" s="281" t="str">
        <f>'[2]CU '!E153</f>
        <v>960*370*810</v>
      </c>
      <c r="F154" s="281" t="str">
        <f>'[2]CU '!F153</f>
        <v>1 X 20"</v>
      </c>
      <c r="G154" s="25" t="s">
        <v>19</v>
      </c>
      <c r="H154" s="25"/>
      <c r="I154" s="25"/>
      <c r="J154" s="427">
        <f>'[2]CU '!Q153</f>
        <v>1425.73273720815</v>
      </c>
      <c r="K154" s="496"/>
      <c r="L154" s="496"/>
      <c r="M154" s="38"/>
    </row>
    <row r="155" s="15" customFormat="1" spans="1:13">
      <c r="A155" s="334" t="str">
        <f>'[2]CU '!A154</f>
        <v>CU089.11</v>
      </c>
      <c r="B155" s="334" t="str">
        <f>'[2]CU '!B154</f>
        <v>BCU - 50  </v>
      </c>
      <c r="C155" s="307"/>
      <c r="D155" s="281" t="str">
        <f>'[2]CU '!D154</f>
        <v>4hp</v>
      </c>
      <c r="E155" s="281" t="str">
        <f>'[2]CU '!E154</f>
        <v>960*370*810</v>
      </c>
      <c r="F155" s="281" t="str">
        <f>'[2]CU '!F154</f>
        <v>1 X 20"</v>
      </c>
      <c r="G155" s="25" t="s">
        <v>19</v>
      </c>
      <c r="H155" s="25"/>
      <c r="I155" s="25"/>
      <c r="J155" s="427">
        <f>'[2]CU '!Q154</f>
        <v>1583.45752608048</v>
      </c>
      <c r="K155" s="496"/>
      <c r="L155" s="496"/>
      <c r="M155" s="38"/>
    </row>
    <row r="156" s="15" customFormat="1" spans="1:13">
      <c r="A156" s="334" t="str">
        <f>'[2]CU '!A155</f>
        <v>CU089.12</v>
      </c>
      <c r="B156" s="334" t="str">
        <f>'[2]CU '!B155</f>
        <v>BCU - 55</v>
      </c>
      <c r="C156" s="307"/>
      <c r="D156" s="281" t="str">
        <f>'[2]CU '!D155</f>
        <v>4.5HP</v>
      </c>
      <c r="E156" s="281" t="str">
        <f>'[2]CU '!E155</f>
        <v>960*370*810</v>
      </c>
      <c r="F156" s="281" t="str">
        <f>'[2]CU '!F155</f>
        <v>1 X 20"</v>
      </c>
      <c r="G156" s="25" t="s">
        <v>20</v>
      </c>
      <c r="H156" s="25"/>
      <c r="I156" s="25"/>
      <c r="J156" s="427">
        <f>'[2]CU '!Q155</f>
        <v>1744.90809736711</v>
      </c>
      <c r="K156" s="496"/>
      <c r="L156" s="496"/>
      <c r="M156" s="38"/>
    </row>
    <row r="157" s="15" customFormat="1" spans="1:13">
      <c r="A157" s="334" t="str">
        <f>'[2]CU '!A156</f>
        <v>CU089.13</v>
      </c>
      <c r="B157" s="334" t="str">
        <f>'[2]CU '!B156</f>
        <v>BCU - 64  </v>
      </c>
      <c r="C157" s="307"/>
      <c r="D157" s="281" t="str">
        <f>'[2]CU '!D156</f>
        <v>5hp</v>
      </c>
      <c r="E157" s="281" t="str">
        <f>'[2]CU '!E156</f>
        <v>960*370*1260</v>
      </c>
      <c r="F157" s="281" t="str">
        <f>'[2]CU '!F156</f>
        <v>2 X 20"</v>
      </c>
      <c r="G157" s="25" t="s">
        <v>21</v>
      </c>
      <c r="H157" s="25"/>
      <c r="I157" s="25"/>
      <c r="J157" s="427">
        <f>'[2]CU '!Q156</f>
        <v>2255.34028812717</v>
      </c>
      <c r="K157" s="496"/>
      <c r="L157" s="496"/>
      <c r="M157" s="38"/>
    </row>
    <row r="158" s="15" customFormat="1" spans="1:13">
      <c r="A158" s="334" t="str">
        <f>'[2]CU '!A157</f>
        <v>CU089.14</v>
      </c>
      <c r="B158" s="334" t="str">
        <f>'[2]CU '!B157</f>
        <v>BCU - 72</v>
      </c>
      <c r="C158" s="307"/>
      <c r="D158" s="281" t="str">
        <f>'[2]CU '!D157</f>
        <v>6hp</v>
      </c>
      <c r="E158" s="281" t="str">
        <f>'[2]CU '!E157</f>
        <v>960*370*1260</v>
      </c>
      <c r="F158" s="281" t="str">
        <f>'[2]CU '!F157</f>
        <v>2 X 20"</v>
      </c>
      <c r="G158" s="25" t="s">
        <v>21</v>
      </c>
      <c r="H158" s="25"/>
      <c r="I158" s="25"/>
      <c r="J158" s="427">
        <f>'[2]CU '!Q157</f>
        <v>2640.33780427223</v>
      </c>
      <c r="K158" s="496"/>
      <c r="L158" s="496"/>
      <c r="M158" s="38"/>
    </row>
    <row r="159" s="15" customFormat="1" spans="1:13">
      <c r="A159" s="334" t="str">
        <f>'[2]CU '!A158</f>
        <v>CU089.15</v>
      </c>
      <c r="B159" s="334" t="str">
        <f>'[2]CU '!B158</f>
        <v>BCU - 100</v>
      </c>
      <c r="C159" s="307"/>
      <c r="D159" s="281" t="str">
        <f>'[2]CU '!D158</f>
        <v>8hp</v>
      </c>
      <c r="E159" s="281" t="str">
        <f>'[2]CU '!E158</f>
        <v>960*370*1260</v>
      </c>
      <c r="F159" s="281" t="str">
        <f>'[2]CU '!F158</f>
        <v>2 X 20"</v>
      </c>
      <c r="G159" s="25" t="s">
        <v>21</v>
      </c>
      <c r="H159" s="25"/>
      <c r="I159" s="25"/>
      <c r="J159" s="427">
        <f>'[2]CU '!Q158</f>
        <v>2801.78837555887</v>
      </c>
      <c r="K159" s="496"/>
      <c r="L159" s="496"/>
      <c r="M159" s="38"/>
    </row>
    <row r="160" s="15" customFormat="1" spans="1:13">
      <c r="A160" s="334" t="str">
        <f>'[2]CU '!A159</f>
        <v>CU089.151</v>
      </c>
      <c r="B160" s="334" t="str">
        <f>'[2]CU '!B159</f>
        <v>BCU - 110</v>
      </c>
      <c r="C160" s="307"/>
      <c r="D160" s="281" t="str">
        <f>'[2]CU '!D159</f>
        <v>9hp</v>
      </c>
      <c r="E160" s="281">
        <f>'[2]CU '!E159</f>
        <v>0</v>
      </c>
      <c r="F160" s="281">
        <f>'[2]CU '!F159</f>
        <v>0</v>
      </c>
      <c r="G160" s="25" t="s">
        <v>22</v>
      </c>
      <c r="H160" s="25"/>
      <c r="I160" s="25"/>
      <c r="J160" s="427">
        <f>'[2]CU '!Q159</f>
        <v>3859.91058122206</v>
      </c>
      <c r="K160" s="496"/>
      <c r="L160" s="496"/>
      <c r="M160" s="38"/>
    </row>
    <row r="161" s="15" customFormat="1" spans="1:13">
      <c r="A161" s="334" t="str">
        <f>'[2]CU '!A160</f>
        <v>CU089.152</v>
      </c>
      <c r="B161" s="334" t="str">
        <f>'[2]CU '!B160</f>
        <v>BCU - 120</v>
      </c>
      <c r="C161" s="307"/>
      <c r="D161" s="281" t="str">
        <f>'[2]CU '!D160</f>
        <v>10hp</v>
      </c>
      <c r="E161" s="281">
        <f>'[2]CU '!E160</f>
        <v>0</v>
      </c>
      <c r="F161" s="281">
        <f>'[2]CU '!F160</f>
        <v>0</v>
      </c>
      <c r="G161" s="25" t="s">
        <v>23</v>
      </c>
      <c r="H161" s="25"/>
      <c r="I161" s="25"/>
      <c r="J161" s="427">
        <f>'[2]CU '!Q160</f>
        <v>4470.93889716841</v>
      </c>
      <c r="K161" s="496"/>
      <c r="L161" s="496"/>
      <c r="M161" s="38"/>
    </row>
    <row r="162" s="15" customFormat="1" customHeight="1" spans="1:13">
      <c r="A162" s="334" t="str">
        <f>'[2]CU '!A161</f>
        <v>CU089.16</v>
      </c>
      <c r="B162" s="334" t="str">
        <f>'[2]CU '!B161</f>
        <v>TCU - 06</v>
      </c>
      <c r="C162" s="306" t="s">
        <v>24</v>
      </c>
      <c r="D162" s="281" t="str">
        <f>'[2]CU '!D161</f>
        <v>5hp-6hp</v>
      </c>
      <c r="E162" s="281" t="str">
        <f>'[2]CU '!E161</f>
        <v>1050*910*930</v>
      </c>
      <c r="F162" s="281" t="str">
        <f>'[2]CU '!F161</f>
        <v>1*20</v>
      </c>
      <c r="G162" s="25"/>
      <c r="H162" s="25"/>
      <c r="I162" s="25"/>
      <c r="J162" s="427">
        <f>'[2]CU '!Q161</f>
        <v>3432.07404880326</v>
      </c>
      <c r="K162" s="496"/>
      <c r="L162" s="496"/>
      <c r="M162" s="37"/>
    </row>
    <row r="163" s="15" customFormat="1" spans="1:13">
      <c r="A163" s="334" t="str">
        <f>'[2]CU '!A162</f>
        <v>CU089.17</v>
      </c>
      <c r="B163" s="334" t="str">
        <f>'[2]CU '!B162</f>
        <v>TCU - 08</v>
      </c>
      <c r="C163" s="307"/>
      <c r="D163" s="281" t="str">
        <f>'[2]CU '!D162</f>
        <v>8hp</v>
      </c>
      <c r="E163" s="281" t="str">
        <f>'[2]CU '!E162</f>
        <v>1050*910*930</v>
      </c>
      <c r="F163" s="281" t="str">
        <f>'[2]CU '!F162</f>
        <v>1*20</v>
      </c>
      <c r="G163" s="25"/>
      <c r="H163" s="25"/>
      <c r="I163" s="25"/>
      <c r="J163" s="427">
        <f>'[2]CU '!Q162</f>
        <v>4336.19724800843</v>
      </c>
      <c r="K163" s="496"/>
      <c r="L163" s="496"/>
      <c r="M163" s="38"/>
    </row>
    <row r="164" s="15" customFormat="1" spans="1:13">
      <c r="A164" s="334" t="str">
        <f>'[2]CU '!A163</f>
        <v>CU089.19</v>
      </c>
      <c r="B164" s="334" t="str">
        <f>'[2]CU '!B163</f>
        <v>TCU - 100B</v>
      </c>
      <c r="C164" s="307"/>
      <c r="D164" s="281" t="str">
        <f>'[2]CU '!D163</f>
        <v>10hp</v>
      </c>
      <c r="E164" s="281" t="str">
        <f>'[2]CU '!E163</f>
        <v>1310*1010*1100</v>
      </c>
      <c r="F164" s="281" t="str">
        <f>'[2]CU '!F163</f>
        <v>1*26</v>
      </c>
      <c r="G164" s="25"/>
      <c r="H164" s="25"/>
      <c r="I164" s="25"/>
      <c r="J164" s="427">
        <f>'[2]CU '!Q163</f>
        <v>5191.24186761951</v>
      </c>
      <c r="K164" s="496"/>
      <c r="L164" s="496"/>
      <c r="M164" s="38"/>
    </row>
    <row r="165" s="15" customFormat="1" spans="1:13">
      <c r="A165" s="334" t="str">
        <f>'[2]CU '!A164</f>
        <v>CU089.20</v>
      </c>
      <c r="B165" s="334" t="str">
        <f>'[2]CU '!B164</f>
        <v>TCU - 120B</v>
      </c>
      <c r="C165" s="307"/>
      <c r="D165" s="281" t="str">
        <f>'[2]CU '!D164</f>
        <v>12hp</v>
      </c>
      <c r="E165" s="281" t="str">
        <f>'[2]CU '!E164</f>
        <v>1310*1010*1100</v>
      </c>
      <c r="F165" s="281" t="str">
        <f>'[2]CU '!F164</f>
        <v>1*26</v>
      </c>
      <c r="G165" s="25"/>
      <c r="H165" s="25"/>
      <c r="I165" s="25"/>
      <c r="J165" s="427">
        <f>'[2]CU '!Q164</f>
        <v>5690.49671113666</v>
      </c>
      <c r="K165" s="496"/>
      <c r="L165" s="496"/>
      <c r="M165" s="38"/>
    </row>
    <row r="166" s="15" customFormat="1" spans="1:13">
      <c r="A166" s="334" t="str">
        <f>'[2]CU '!A165</f>
        <v>CU089.21</v>
      </c>
      <c r="B166" s="334" t="str">
        <f>'[2]CU '!B165</f>
        <v>TCU - 150B</v>
      </c>
      <c r="C166" s="307"/>
      <c r="D166" s="281" t="str">
        <f>'[2]CU '!D165</f>
        <v>15hp</v>
      </c>
      <c r="E166" s="281" t="str">
        <f>'[2]CU '!E165</f>
        <v>1310*1010*1100</v>
      </c>
      <c r="F166" s="281" t="str">
        <f>'[2]CU '!F165</f>
        <v>1*26</v>
      </c>
      <c r="G166" s="25"/>
      <c r="H166" s="25"/>
      <c r="I166" s="25"/>
      <c r="J166" s="427">
        <f>'[2]CU '!Q165</f>
        <v>6215.83203155393</v>
      </c>
      <c r="K166" s="496"/>
      <c r="L166" s="496"/>
      <c r="M166" s="38"/>
    </row>
    <row r="167" s="15" customFormat="1" spans="1:13">
      <c r="A167" s="334" t="str">
        <f>'[2]CU '!A166</f>
        <v>CU089.22</v>
      </c>
      <c r="B167" s="334" t="str">
        <f>'[2]CU '!B166</f>
        <v>TCU - 120 </v>
      </c>
      <c r="C167" s="307"/>
      <c r="D167" s="281" t="str">
        <f>'[2]CU '!D166</f>
        <v>10~12hp</v>
      </c>
      <c r="E167" s="281" t="str">
        <f>'[2]CU '!E166</f>
        <v>1618*1010*1100</v>
      </c>
      <c r="F167" s="281" t="str">
        <f>'[2]CU '!F166</f>
        <v>2*20</v>
      </c>
      <c r="G167" s="25" t="s">
        <v>25</v>
      </c>
      <c r="H167" s="25"/>
      <c r="I167" s="25"/>
      <c r="J167" s="427">
        <f>'[2]CU '!Q166</f>
        <v>6269.26483878884</v>
      </c>
      <c r="K167" s="496"/>
      <c r="L167" s="496"/>
      <c r="M167" s="38"/>
    </row>
    <row r="168" s="15" customFormat="1" spans="1:13">
      <c r="A168" s="334" t="str">
        <f>'[2]CU '!A167</f>
        <v>CU089.23</v>
      </c>
      <c r="B168" s="334" t="str">
        <f>'[2]CU '!B167</f>
        <v>TCU - 150 </v>
      </c>
      <c r="C168" s="307"/>
      <c r="D168" s="281" t="str">
        <f>'[2]CU '!D167</f>
        <v>15hp</v>
      </c>
      <c r="E168" s="281" t="str">
        <f>'[2]CU '!E167</f>
        <v>1618*1010*1100</v>
      </c>
      <c r="F168" s="281" t="str">
        <f>'[2]CU '!F167</f>
        <v>2*20</v>
      </c>
      <c r="G168" s="25" t="s">
        <v>25</v>
      </c>
      <c r="H168" s="25"/>
      <c r="I168" s="25"/>
      <c r="J168" s="427">
        <f>'[2]CU '!Q167</f>
        <v>6982.13120739292</v>
      </c>
      <c r="K168" s="496"/>
      <c r="L168" s="496"/>
      <c r="M168" s="38"/>
    </row>
    <row r="169" s="15" customFormat="1" spans="1:13">
      <c r="A169" s="334" t="str">
        <f>'[2]CU '!A168</f>
        <v>CU089.24</v>
      </c>
      <c r="B169" s="334" t="str">
        <f>'[2]CU '!B168</f>
        <v>TCU - 200</v>
      </c>
      <c r="C169" s="307"/>
      <c r="D169" s="281" t="str">
        <f>'[2]CU '!D168</f>
        <v>20hp</v>
      </c>
      <c r="E169" s="281" t="str">
        <f>'[2]CU '!E168</f>
        <v>1618*1010*1100</v>
      </c>
      <c r="F169" s="281" t="str">
        <f>'[2]CU '!F168</f>
        <v>2*26</v>
      </c>
      <c r="G169" s="25" t="s">
        <v>26</v>
      </c>
      <c r="H169" s="25"/>
      <c r="I169" s="25"/>
      <c r="J169" s="427">
        <f>'[2]CU '!Q168</f>
        <v>8914.52546400207</v>
      </c>
      <c r="K169" s="496"/>
      <c r="L169" s="496"/>
      <c r="M169" s="38"/>
    </row>
    <row r="170" s="15" customFormat="1" customHeight="1" spans="1:13">
      <c r="A170" s="334" t="str">
        <f>'[2]CU '!A169</f>
        <v>CU089.25</v>
      </c>
      <c r="B170" s="334" t="str">
        <f>'[2]CU '!B169</f>
        <v>TCU - 220</v>
      </c>
      <c r="C170" s="307"/>
      <c r="D170" s="281" t="str">
        <f>'[2]CU '!D169</f>
        <v>22hp</v>
      </c>
      <c r="E170" s="281" t="str">
        <f>'[2]CU '!E169</f>
        <v>1618*1010*1100</v>
      </c>
      <c r="F170" s="281" t="str">
        <f>'[2]CU '!F169</f>
        <v>2*26</v>
      </c>
      <c r="G170" s="25"/>
      <c r="H170" s="25"/>
      <c r="I170" s="25"/>
      <c r="J170" s="427">
        <f>'[2]CU '!Q169</f>
        <v>9695.6978435351</v>
      </c>
      <c r="K170" s="496"/>
      <c r="L170" s="496"/>
      <c r="M170" s="38"/>
    </row>
    <row r="171" s="15" customFormat="1" spans="1:13">
      <c r="A171" s="334" t="str">
        <f>'[2]CU '!A170</f>
        <v>CU089.26</v>
      </c>
      <c r="B171" s="334" t="str">
        <f>'[2]CU '!B170</f>
        <v>TCUV - 250</v>
      </c>
      <c r="C171" s="307"/>
      <c r="D171" s="281" t="str">
        <f>'[2]CU '!D170</f>
        <v>25hp</v>
      </c>
      <c r="E171" s="281" t="str">
        <f>'[2]CU '!E170</f>
        <v>2900*940*2000</v>
      </c>
      <c r="F171" s="281" t="str">
        <f>'[2]CU '!F170</f>
        <v>3*26</v>
      </c>
      <c r="G171" s="25"/>
      <c r="H171" s="25"/>
      <c r="I171" s="25"/>
      <c r="J171" s="427">
        <f>'[2]CU '!Q170</f>
        <v>15332.7916734</v>
      </c>
      <c r="K171" s="496"/>
      <c r="L171" s="496"/>
      <c r="M171" s="38"/>
    </row>
    <row r="172" s="15" customFormat="1" spans="1:13">
      <c r="A172" s="334" t="str">
        <f>'[2]CU '!A171</f>
        <v>CU089.27</v>
      </c>
      <c r="B172" s="334" t="str">
        <f>'[2]CU '!B171</f>
        <v>TCUV - 300</v>
      </c>
      <c r="C172" s="307"/>
      <c r="D172" s="281" t="str">
        <f>'[2]CU '!D171</f>
        <v>30hp</v>
      </c>
      <c r="E172" s="281" t="str">
        <f>'[2]CU '!E171</f>
        <v>2900*940*2000</v>
      </c>
      <c r="F172" s="281" t="str">
        <f>'[2]CU '!F171</f>
        <v>3*26</v>
      </c>
      <c r="G172" s="25"/>
      <c r="H172" s="25"/>
      <c r="I172" s="25"/>
      <c r="J172" s="427">
        <f>'[2]CU '!Q171</f>
        <v>14426.184619252</v>
      </c>
      <c r="K172" s="496"/>
      <c r="L172" s="496"/>
      <c r="M172" s="38"/>
    </row>
    <row r="173" s="15" customFormat="1" spans="1:13">
      <c r="A173" s="334" t="str">
        <f>'[2]CU '!A172</f>
        <v>CU089.28</v>
      </c>
      <c r="B173" s="334" t="str">
        <f>'[2]CU '!B172</f>
        <v>TCUV - 350</v>
      </c>
      <c r="C173" s="307"/>
      <c r="D173" s="281" t="str">
        <f>'[2]CU '!D172</f>
        <v>35hp</v>
      </c>
      <c r="E173" s="281" t="str">
        <f>'[2]CU '!E172</f>
        <v>2900*940*2000</v>
      </c>
      <c r="F173" s="281" t="str">
        <f>'[2]CU '!F172</f>
        <v>3*26</v>
      </c>
      <c r="G173" s="25"/>
      <c r="H173" s="25"/>
      <c r="I173" s="25"/>
      <c r="J173" s="427">
        <f>'[2]CU '!Q172</f>
        <v>16657.9282854218</v>
      </c>
      <c r="K173" s="496"/>
      <c r="L173" s="496"/>
      <c r="M173" s="38"/>
    </row>
    <row r="174" s="15" customFormat="1" spans="1:13">
      <c r="A174" s="334" t="str">
        <f>'[2]CU '!A173</f>
        <v>CU089.29</v>
      </c>
      <c r="B174" s="334" t="str">
        <f>'[2]CU '!B173</f>
        <v>TCUV - 400</v>
      </c>
      <c r="C174" s="307"/>
      <c r="D174" s="281" t="str">
        <f>'[2]CU '!D173</f>
        <v>40hp</v>
      </c>
      <c r="E174" s="281" t="str">
        <f>'[2]CU '!E173</f>
        <v>2900*940*2000</v>
      </c>
      <c r="F174" s="281" t="str">
        <f>'[2]CU '!F173</f>
        <v>3*26</v>
      </c>
      <c r="G174" s="25"/>
      <c r="H174" s="25"/>
      <c r="I174" s="25"/>
      <c r="J174" s="427">
        <f>'[2]CU '!Q173</f>
        <v>18042.6774160726</v>
      </c>
      <c r="K174" s="496"/>
      <c r="L174" s="496"/>
      <c r="M174" s="38"/>
    </row>
    <row r="175" s="15" customFormat="1" spans="1:13">
      <c r="A175" s="334" t="str">
        <f>'[2]CU '!A174</f>
        <v>CU089.30</v>
      </c>
      <c r="B175" s="334" t="str">
        <f>'[2]CU '!B174</f>
        <v>TCUV - 500</v>
      </c>
      <c r="C175" s="307"/>
      <c r="D175" s="281" t="str">
        <f>'[2]CU '!D174</f>
        <v>50hp</v>
      </c>
      <c r="E175" s="281" t="str">
        <f>'[2]CU '!E174</f>
        <v>2900*940*2000</v>
      </c>
      <c r="F175" s="281" t="str">
        <f>'[2]CU '!F174</f>
        <v>3*26</v>
      </c>
      <c r="G175" s="25"/>
      <c r="H175" s="25"/>
      <c r="I175" s="25"/>
      <c r="J175" s="427">
        <f>'[2]CU '!Q174</f>
        <v>19500.700267538</v>
      </c>
      <c r="K175" s="496"/>
      <c r="L175" s="496"/>
      <c r="M175" s="39"/>
    </row>
    <row r="176" s="15" customFormat="1" spans="1:13">
      <c r="A176" s="334" t="str">
        <f>'[2]CU '!A175</f>
        <v>CU089.31</v>
      </c>
      <c r="B176" s="334" t="str">
        <f>'[2]CU '!B175</f>
        <v>TCUVS - 403 cw cooling coil</v>
      </c>
      <c r="C176" s="307"/>
      <c r="D176" s="281">
        <f>'[2]CU '!D175</f>
        <v>40</v>
      </c>
      <c r="E176" s="281">
        <f>'[2]CU '!E175</f>
        <v>0</v>
      </c>
      <c r="F176" s="281" t="str">
        <f>'[2]CU '!F175</f>
        <v>1*32</v>
      </c>
      <c r="G176" s="25"/>
      <c r="H176" s="25"/>
      <c r="I176" s="25"/>
      <c r="J176" s="427">
        <f>'[2]CU '!Q175</f>
        <v>29770.2434177844</v>
      </c>
      <c r="K176" s="496"/>
      <c r="L176" s="496"/>
      <c r="M176" s="38"/>
    </row>
    <row r="177" s="15" customFormat="1" spans="1:13">
      <c r="A177" s="334" t="str">
        <f>'[2]CU '!A176</f>
        <v>CU089.32</v>
      </c>
      <c r="B177" s="334" t="str">
        <f>'[2]CU '!B176</f>
        <v>KDP-450 BLOWER FAN</v>
      </c>
      <c r="C177" s="307"/>
      <c r="D177" s="281">
        <f>'[2]CU '!D176</f>
        <v>0</v>
      </c>
      <c r="E177" s="281">
        <f>'[2]CU '!E176</f>
        <v>0</v>
      </c>
      <c r="F177" s="281">
        <f>'[2]CU '!F176</f>
        <v>0</v>
      </c>
      <c r="G177" s="25"/>
      <c r="H177" s="25"/>
      <c r="I177" s="25"/>
      <c r="J177" s="427">
        <f>'[2]CU '!Q176</f>
        <v>4160.45702930949</v>
      </c>
      <c r="K177" s="496"/>
      <c r="L177" s="496"/>
      <c r="M177" s="38"/>
    </row>
    <row r="178" s="15" customFormat="1" spans="1:13">
      <c r="A178" s="334" t="str">
        <f>'[2]CU '!A177</f>
        <v>CU089.33</v>
      </c>
      <c r="B178" s="334" t="str">
        <f>'[2]CU '!B177</f>
        <v>DZF9C-24X5 CONDENSER FAN</v>
      </c>
      <c r="C178" s="307"/>
      <c r="D178" s="281">
        <f>'[2]CU '!D177</f>
        <v>0</v>
      </c>
      <c r="E178" s="281">
        <f>'[2]CU '!E177</f>
        <v>0</v>
      </c>
      <c r="F178" s="281">
        <f>'[2]CU '!F177</f>
        <v>0</v>
      </c>
      <c r="G178" s="25"/>
      <c r="H178" s="25"/>
      <c r="I178" s="25"/>
      <c r="J178" s="427">
        <f>'[2]CU '!Q177</f>
        <v>2437.90362642822</v>
      </c>
      <c r="K178" s="496"/>
      <c r="L178" s="496"/>
      <c r="M178" s="38"/>
    </row>
    <row r="179" s="15" customFormat="1" customHeight="1" spans="1:13">
      <c r="A179" s="334" t="str">
        <f>'[2]CU '!A178</f>
        <v>CU090</v>
      </c>
      <c r="B179" s="334" t="str">
        <f>'[2]CU '!B178</f>
        <v>UC - 100 (DE 2.5)</v>
      </c>
      <c r="C179" s="1025" t="s">
        <v>27</v>
      </c>
      <c r="D179" s="281" t="str">
        <f>'[2]CU '!D178</f>
        <v>1/2HP</v>
      </c>
      <c r="E179" s="281" t="str">
        <f>'[2]CU '!E178</f>
        <v>15.5" X 15.5" X 6"</v>
      </c>
      <c r="F179" s="281" t="str">
        <f>'[2]CU '!F178</f>
        <v>1x8"</v>
      </c>
      <c r="G179" s="25"/>
      <c r="H179" s="25"/>
      <c r="I179" s="25"/>
      <c r="J179" s="427">
        <f>'[2]CU '!Q178</f>
        <v>515.399900645802</v>
      </c>
      <c r="K179" s="496"/>
      <c r="L179" s="496"/>
      <c r="M179" s="37"/>
    </row>
    <row r="180" s="15" customFormat="1" spans="1:13">
      <c r="A180" s="334" t="str">
        <f>'[2]CU '!A179</f>
        <v>CU090.01</v>
      </c>
      <c r="B180" s="334" t="str">
        <f>'[2]CU '!B179</f>
        <v>UC - 150 (DE 3.2)</v>
      </c>
      <c r="C180" s="1026"/>
      <c r="D180" s="281" t="str">
        <f>'[2]CU '!D179</f>
        <v>3/4HP</v>
      </c>
      <c r="E180" s="281">
        <f>'[2]CU '!E179</f>
        <v>0</v>
      </c>
      <c r="F180" s="281" t="str">
        <f>'[2]CU '!F179</f>
        <v>2x8"</v>
      </c>
      <c r="G180" s="25"/>
      <c r="H180" s="25"/>
      <c r="I180" s="25"/>
      <c r="J180" s="427">
        <f>'[2]CU '!Q179</f>
        <v>720.317933432688</v>
      </c>
      <c r="K180" s="496"/>
      <c r="L180" s="496"/>
      <c r="M180" s="38"/>
    </row>
    <row r="181" s="15" customFormat="1" spans="1:13">
      <c r="A181" s="334" t="str">
        <f>'[2]CU '!A180</f>
        <v>CU091</v>
      </c>
      <c r="B181" s="334" t="str">
        <f>'[2]CU '!B180</f>
        <v>UC - 200 (DE 5)</v>
      </c>
      <c r="C181" s="1026"/>
      <c r="D181" s="281" t="str">
        <f>'[2]CU '!D180</f>
        <v>1HP</v>
      </c>
      <c r="E181" s="281" t="str">
        <f>'[2]CU '!E180</f>
        <v>29.5" X15.5"X6"</v>
      </c>
      <c r="F181" s="281" t="str">
        <f>'[2]CU '!F180</f>
        <v>2x8"</v>
      </c>
      <c r="G181" s="25"/>
      <c r="H181" s="25"/>
      <c r="I181" s="25"/>
      <c r="J181" s="427">
        <f>'[2]CU '!Q180</f>
        <v>777.446597118728</v>
      </c>
      <c r="K181" s="496"/>
      <c r="L181" s="496"/>
      <c r="M181" s="38"/>
    </row>
    <row r="182" s="15" customFormat="1" spans="1:13">
      <c r="A182" s="334" t="str">
        <f>'[2]CU '!A181</f>
        <v>CU092</v>
      </c>
      <c r="B182" s="334" t="str">
        <f>'[2]CU '!B181</f>
        <v>UC - 300 (DE7.5)</v>
      </c>
      <c r="C182" s="1026"/>
      <c r="D182" s="281" t="str">
        <f>'[2]CU '!D181</f>
        <v>1 1/2HP</v>
      </c>
      <c r="E182" s="281" t="str">
        <f>'[2]CU '!E181</f>
        <v>41.5" X15.5"X6"</v>
      </c>
      <c r="F182" s="281" t="str">
        <f>'[2]CU '!F181</f>
        <v>3x8"</v>
      </c>
      <c r="G182" s="25"/>
      <c r="H182" s="25"/>
      <c r="I182" s="25"/>
      <c r="J182" s="427">
        <f>'[2]CU '!Q181</f>
        <v>1152.5086934923</v>
      </c>
      <c r="K182" s="496"/>
      <c r="L182" s="496"/>
      <c r="M182" s="38"/>
    </row>
    <row r="183" s="15" customFormat="1" spans="1:13">
      <c r="A183" s="334" t="str">
        <f>'[2]CU '!A182</f>
        <v>CU092.01</v>
      </c>
      <c r="B183" s="334" t="str">
        <f>'[2]CU '!B182</f>
        <v>UC - 400 (DE11)</v>
      </c>
      <c r="C183" s="1026"/>
      <c r="D183" s="281" t="str">
        <f>'[2]CU '!D182</f>
        <v>2HP</v>
      </c>
      <c r="E183" s="281" t="str">
        <f>'[2]CU '!E182</f>
        <v>53.5" X15.5"X6"</v>
      </c>
      <c r="F183" s="281" t="str">
        <f>'[2]CU '!F182</f>
        <v>4x8"</v>
      </c>
      <c r="G183" s="25"/>
      <c r="H183" s="25"/>
      <c r="I183" s="25"/>
      <c r="J183" s="427">
        <f>'[2]CU '!Q182</f>
        <v>1349.26854754441</v>
      </c>
      <c r="K183" s="496"/>
      <c r="L183" s="496"/>
      <c r="M183" s="38"/>
    </row>
    <row r="184" s="15" customFormat="1" spans="1:13">
      <c r="A184" s="334" t="str">
        <f>'[2]CU '!A183</f>
        <v>CU092.02</v>
      </c>
      <c r="B184" s="334" t="str">
        <f>'[2]CU '!B183</f>
        <v>UC - 500 (DE15)</v>
      </c>
      <c r="C184" s="1026"/>
      <c r="D184" s="281" t="str">
        <f>'[2]CU '!D183</f>
        <v>2.5HP</v>
      </c>
      <c r="E184" s="281" t="str">
        <f>'[2]CU '!E183</f>
        <v>72" X15.5"X6"</v>
      </c>
      <c r="F184" s="281" t="str">
        <f>'[2]CU '!F183</f>
        <v>4x8"</v>
      </c>
      <c r="G184" s="25"/>
      <c r="H184" s="25"/>
      <c r="I184" s="25"/>
      <c r="J184" s="427">
        <f>'[2]CU '!Q183</f>
        <v>1844.30512016719</v>
      </c>
      <c r="K184" s="496"/>
      <c r="L184" s="496"/>
      <c r="M184" s="39"/>
    </row>
    <row r="185" s="15" customFormat="1" customHeight="1" spans="1:13">
      <c r="A185" s="334" t="str">
        <f>'[2]CU '!A184</f>
        <v>CU092.03</v>
      </c>
      <c r="B185" s="334" t="str">
        <f>'[2]CU '!B184</f>
        <v>UC - 600 (DE18)</v>
      </c>
      <c r="C185" s="1027"/>
      <c r="D185" s="281" t="str">
        <f>'[2]CU '!D184</f>
        <v>3HP</v>
      </c>
      <c r="E185" s="281" t="str">
        <f>'[2]CU '!E184</f>
        <v>86" X15.5"X6"</v>
      </c>
      <c r="F185" s="281" t="str">
        <f>'[2]CU '!F184</f>
        <v>5x8"</v>
      </c>
      <c r="G185" s="25"/>
      <c r="H185" s="25"/>
      <c r="I185" s="25"/>
      <c r="J185" s="427">
        <f>'[2]CU '!Q184</f>
        <v>1939.65517241379</v>
      </c>
      <c r="K185" s="496"/>
      <c r="L185" s="496"/>
      <c r="M185" s="20"/>
    </row>
    <row r="186" s="15" customFormat="1" customHeight="1" spans="1:13">
      <c r="A186" s="334" t="str">
        <f>'[2]CU '!A185</f>
        <v>CU092.12</v>
      </c>
      <c r="B186" s="334" t="str">
        <f>'[2]CU '!B185</f>
        <v>UC100 HEATER (L=320mm)</v>
      </c>
      <c r="C186" s="274" t="s">
        <v>28</v>
      </c>
      <c r="D186" s="281"/>
      <c r="E186" s="281" t="str">
        <f>'[2]CU '!E185</f>
        <v>8*5*318L</v>
      </c>
      <c r="F186" s="281"/>
      <c r="G186" s="25"/>
      <c r="H186" s="25"/>
      <c r="I186" s="25"/>
      <c r="J186" s="427">
        <f>'[2]CU '!Q185</f>
        <v>38.961038961039</v>
      </c>
      <c r="K186" s="496"/>
      <c r="L186" s="496"/>
      <c r="M186" s="20"/>
    </row>
    <row r="187" s="15" customFormat="1" customHeight="1" spans="1:13">
      <c r="A187" s="334" t="str">
        <f>'[2]CU '!A186</f>
        <v>CU092.13</v>
      </c>
      <c r="B187" s="334" t="str">
        <f>'[2]CU '!B186</f>
        <v>UC100 HEATER (LB=330mm)</v>
      </c>
      <c r="C187" s="272"/>
      <c r="D187" s="281"/>
      <c r="E187" s="281" t="str">
        <f>'[2]CU '!E186</f>
        <v>8*5*318LB</v>
      </c>
      <c r="F187" s="281"/>
      <c r="G187" s="25"/>
      <c r="H187" s="25"/>
      <c r="I187" s="25"/>
      <c r="J187" s="427">
        <f>'[2]CU '!Q186</f>
        <v>39.7727272727273</v>
      </c>
      <c r="K187" s="496"/>
      <c r="L187" s="496"/>
      <c r="M187" s="20"/>
    </row>
    <row r="188" s="15" customFormat="1" customHeight="1" spans="1:13">
      <c r="A188" s="334" t="str">
        <f>'[2]CU '!A187</f>
        <v>CU092.14</v>
      </c>
      <c r="B188" s="334" t="str">
        <f>'[2]CU '!B187</f>
        <v>UC200 HEATER (L=605mm)</v>
      </c>
      <c r="C188" s="272"/>
      <c r="D188" s="281"/>
      <c r="E188" s="281" t="str">
        <f>'[2]CU '!E187</f>
        <v>8*5*648L</v>
      </c>
      <c r="F188" s="281"/>
      <c r="G188" s="25"/>
      <c r="H188" s="25"/>
      <c r="I188" s="25"/>
      <c r="J188" s="427">
        <f>'[2]CU '!Q187</f>
        <v>54.1125541125541</v>
      </c>
      <c r="K188" s="496"/>
      <c r="L188" s="496"/>
      <c r="M188" s="20"/>
    </row>
    <row r="189" s="15" customFormat="1" customHeight="1" spans="1:13">
      <c r="A189" s="334" t="str">
        <f>'[2]CU '!A188</f>
        <v>CU092.15</v>
      </c>
      <c r="B189" s="334" t="str">
        <f>'[2]CU '!B188</f>
        <v>UC200 HEATER (LB=620mm)</v>
      </c>
      <c r="C189" s="272"/>
      <c r="D189" s="281"/>
      <c r="E189" s="281" t="str">
        <f>'[2]CU '!E188</f>
        <v>8*5*648LB</v>
      </c>
      <c r="F189" s="281"/>
      <c r="G189" s="25"/>
      <c r="H189" s="25"/>
      <c r="I189" s="25"/>
      <c r="J189" s="427">
        <f>'[2]CU '!Q188</f>
        <v>60.6060606060606</v>
      </c>
      <c r="K189" s="496"/>
      <c r="L189" s="496"/>
      <c r="M189" s="20"/>
    </row>
    <row r="190" s="15" customFormat="1" customHeight="1" spans="1:13">
      <c r="A190" s="334" t="str">
        <f>'[2]CU '!A189</f>
        <v>CU092.16</v>
      </c>
      <c r="B190" s="334" t="str">
        <f>'[2]CU '!B189</f>
        <v>UC300 HEATER (L=905mm)</v>
      </c>
      <c r="C190" s="272"/>
      <c r="D190" s="281"/>
      <c r="E190" s="281" t="str">
        <f>'[2]CU '!E189</f>
        <v>8*5*927L</v>
      </c>
      <c r="F190" s="281"/>
      <c r="G190" s="25"/>
      <c r="H190" s="25"/>
      <c r="I190" s="25"/>
      <c r="J190" s="427">
        <f>'[2]CU '!Q189</f>
        <v>71.4285714285714</v>
      </c>
      <c r="K190" s="496"/>
      <c r="L190" s="496"/>
      <c r="M190" s="20"/>
    </row>
    <row r="191" s="15" customFormat="1" customHeight="1" spans="1:13">
      <c r="A191" s="334" t="str">
        <f>'[2]CU '!A190</f>
        <v>CU092.17</v>
      </c>
      <c r="B191" s="334" t="str">
        <f>'[2]CU '!B190</f>
        <v>UC300 HEATER (LB=925mm)</v>
      </c>
      <c r="C191" s="272"/>
      <c r="D191" s="281"/>
      <c r="E191" s="281" t="str">
        <f>'[2]CU '!E190</f>
        <v>8*5*927LB</v>
      </c>
      <c r="F191" s="281"/>
      <c r="G191" s="25"/>
      <c r="H191" s="1028"/>
      <c r="I191" s="1028"/>
      <c r="J191" s="427">
        <f>'[2]CU '!Q190</f>
        <v>77.9220779220779</v>
      </c>
      <c r="K191" s="590"/>
      <c r="L191" s="590"/>
      <c r="M191" s="20"/>
    </row>
    <row r="192" s="15" customFormat="1" customHeight="1" spans="1:13">
      <c r="A192" s="334" t="str">
        <f>'[2]CU '!A191</f>
        <v>CU092.18</v>
      </c>
      <c r="B192" s="334" t="str">
        <f>'[2]CU '!B191</f>
        <v>UC400 HEATER (L=1205mm)</v>
      </c>
      <c r="C192" s="272"/>
      <c r="D192" s="281"/>
      <c r="E192" s="281"/>
      <c r="F192" s="281"/>
      <c r="G192" s="25"/>
      <c r="H192" s="1028"/>
      <c r="I192" s="1028"/>
      <c r="J192" s="427">
        <f>'[2]CU '!Q191</f>
        <v>102.272727272727</v>
      </c>
      <c r="K192" s="590"/>
      <c r="L192" s="590"/>
      <c r="M192" s="20"/>
    </row>
    <row r="193" s="15" customFormat="1" customHeight="1" spans="1:13">
      <c r="A193" s="334" t="str">
        <f>'[2]CU '!A192</f>
        <v>CU092.19</v>
      </c>
      <c r="B193" s="334" t="str">
        <f>'[2]CU '!B192</f>
        <v>UC400 HEATER (LB=1225mm)</v>
      </c>
      <c r="C193" s="272"/>
      <c r="D193" s="281"/>
      <c r="E193" s="281"/>
      <c r="F193" s="281"/>
      <c r="G193" s="25"/>
      <c r="H193" s="1028"/>
      <c r="I193" s="1028"/>
      <c r="J193" s="427">
        <f>'[2]CU '!Q192</f>
        <v>117.424242424242</v>
      </c>
      <c r="K193" s="590"/>
      <c r="L193" s="590"/>
      <c r="M193" s="20"/>
    </row>
    <row r="194" s="15" customFormat="1" customHeight="1" spans="1:13">
      <c r="A194" s="334" t="str">
        <f>'[2]CU '!A193</f>
        <v>CU092.20</v>
      </c>
      <c r="B194" s="334" t="str">
        <f>'[2]CU '!B193</f>
        <v>UC500 HEATER (L=1670mm)</v>
      </c>
      <c r="C194" s="272"/>
      <c r="D194" s="281"/>
      <c r="E194" s="281"/>
      <c r="F194" s="281"/>
      <c r="G194" s="1029"/>
      <c r="H194" s="1028"/>
      <c r="I194" s="1028"/>
      <c r="J194" s="427">
        <f>'[2]CU '!Q193</f>
        <v>125</v>
      </c>
      <c r="K194" s="590"/>
      <c r="L194" s="590"/>
      <c r="M194" s="20"/>
    </row>
    <row r="195" s="15" customFormat="1" customHeight="1" spans="1:13">
      <c r="A195" s="334" t="str">
        <f>'[2]CU '!A194</f>
        <v>CU092.21</v>
      </c>
      <c r="B195" s="334" t="str">
        <f>'[2]CU '!B194</f>
        <v>UC500 HEATER (LB=1695mm)</v>
      </c>
      <c r="C195" s="272"/>
      <c r="D195" s="281"/>
      <c r="E195" s="281"/>
      <c r="F195" s="281"/>
      <c r="G195" s="1029"/>
      <c r="H195" s="1028"/>
      <c r="I195" s="1028"/>
      <c r="J195" s="427">
        <f>'[2]CU '!Q194</f>
        <v>149.621212121212</v>
      </c>
      <c r="K195" s="590"/>
      <c r="L195" s="590"/>
      <c r="M195" s="20"/>
    </row>
    <row r="196" s="15" customFormat="1" customHeight="1" spans="1:13">
      <c r="A196" s="334" t="str">
        <f>'[2]CU '!A195</f>
        <v>CU092.22</v>
      </c>
      <c r="B196" s="334" t="str">
        <f>'[2]CU '!B195</f>
        <v>UC600 HEATER (L=2020mm)</v>
      </c>
      <c r="C196" s="272"/>
      <c r="D196" s="281"/>
      <c r="E196" s="281"/>
      <c r="F196" s="281"/>
      <c r="G196" s="1029"/>
      <c r="H196" s="25"/>
      <c r="I196" s="25"/>
      <c r="J196" s="427">
        <f>'[2]CU '!Q195</f>
        <v>140.151515151515</v>
      </c>
      <c r="K196" s="20"/>
      <c r="L196" s="20"/>
      <c r="M196" s="20"/>
    </row>
    <row r="197" customHeight="1" spans="1:13">
      <c r="A197" s="334" t="str">
        <f>'[2]CU '!A196</f>
        <v>CU092.23</v>
      </c>
      <c r="B197" s="334" t="str">
        <f>'[2]CU '!B196</f>
        <v>UC600 HEATER (LB=2040mm)</v>
      </c>
      <c r="C197" s="273"/>
      <c r="D197" s="281"/>
      <c r="E197" s="281"/>
      <c r="F197" s="281"/>
      <c r="G197" s="98" t="s">
        <v>29</v>
      </c>
      <c r="H197" s="1028"/>
      <c r="I197" s="1028"/>
      <c r="J197" s="427">
        <f>'[2]CU '!Q196</f>
        <v>174.242424242424</v>
      </c>
      <c r="K197" s="585"/>
      <c r="L197" s="585"/>
      <c r="M197" s="20"/>
    </row>
    <row r="198" customHeight="1" spans="1:13">
      <c r="A198" s="334" t="str">
        <f>'[2]CU '!A197</f>
        <v>CU092.24</v>
      </c>
      <c r="B198" s="334" t="str">
        <f>'[2]CU '!B197</f>
        <v>8 X 5 X 318 (UC100) COIL</v>
      </c>
      <c r="C198" s="272"/>
      <c r="D198" s="281" t="str">
        <f>'[2]CU '!D197</f>
        <v>1/2HP</v>
      </c>
      <c r="E198" s="281"/>
      <c r="F198" s="281"/>
      <c r="G198" s="98"/>
      <c r="H198" s="1028"/>
      <c r="I198" s="1028"/>
      <c r="J198" s="427">
        <f>'[2]CU '!Q197</f>
        <v>295.454545454545</v>
      </c>
      <c r="K198" s="585"/>
      <c r="L198" s="585"/>
      <c r="M198" s="20"/>
    </row>
    <row r="199" customHeight="1" spans="1:13">
      <c r="A199" s="334" t="str">
        <f>'[2]CU '!A198</f>
        <v>CU092.241</v>
      </c>
      <c r="B199" s="334" t="str">
        <f>'[2]CU '!B198</f>
        <v>6 X 5 X 648 (UC150) COIL</v>
      </c>
      <c r="C199" s="272"/>
      <c r="D199" s="281" t="str">
        <f>'[2]CU '!D198</f>
        <v>3/4HP</v>
      </c>
      <c r="E199" s="281"/>
      <c r="F199" s="281"/>
      <c r="G199" s="98"/>
      <c r="H199" s="1028"/>
      <c r="I199" s="1028"/>
      <c r="J199" s="427">
        <f>'[2]CU '!Q198</f>
        <v>404.545454545455</v>
      </c>
      <c r="K199" s="585"/>
      <c r="L199" s="585"/>
      <c r="M199" s="20"/>
    </row>
    <row r="200" customHeight="1" spans="1:13">
      <c r="A200" s="334" t="str">
        <f>'[2]CU '!A199</f>
        <v>CU092.25</v>
      </c>
      <c r="B200" s="334" t="str">
        <f>'[2]CU '!B199</f>
        <v>8 X 5 X 648 (UC200) COIL</v>
      </c>
      <c r="C200" s="272"/>
      <c r="D200" s="281" t="str">
        <f>'[2]CU '!D199</f>
        <v>1HP</v>
      </c>
      <c r="E200" s="281"/>
      <c r="F200" s="281"/>
      <c r="G200" s="98"/>
      <c r="H200" s="1028"/>
      <c r="I200" s="1028"/>
      <c r="J200" s="427">
        <f>'[2]CU '!Q199</f>
        <v>460.606060606061</v>
      </c>
      <c r="K200" s="585"/>
      <c r="L200" s="585"/>
      <c r="M200" s="20"/>
    </row>
    <row r="201" customHeight="1" spans="1:13">
      <c r="A201" s="334" t="str">
        <f>'[2]CU '!A200</f>
        <v>CU092.26</v>
      </c>
      <c r="B201" s="334" t="str">
        <f>'[2]CU '!B200</f>
        <v>8 X 5 X 927 (UC300) COIL</v>
      </c>
      <c r="C201" s="272"/>
      <c r="D201" s="281" t="str">
        <f>'[2]CU '!D200</f>
        <v>1 1/2HP</v>
      </c>
      <c r="E201" s="281"/>
      <c r="F201" s="281"/>
      <c r="G201" s="98"/>
      <c r="H201" s="1028"/>
      <c r="I201" s="1028"/>
      <c r="J201" s="427">
        <f>'[2]CU '!Q200</f>
        <v>672.727272727273</v>
      </c>
      <c r="K201" s="585"/>
      <c r="L201" s="585"/>
      <c r="M201" s="20"/>
    </row>
    <row r="202" customHeight="1" spans="1:13">
      <c r="A202" s="334" t="str">
        <f>'[2]CU '!A201</f>
        <v>CU092.27</v>
      </c>
      <c r="B202" s="334" t="str">
        <f>'[2]CU '!B201</f>
        <v>Drain pipe fitting (UC)</v>
      </c>
      <c r="C202" s="548" t="s">
        <v>30</v>
      </c>
      <c r="D202" s="281">
        <f>'[2]CU '!D201</f>
        <v>0</v>
      </c>
      <c r="E202" s="281">
        <f>'[2]CU '!E201</f>
        <v>0</v>
      </c>
      <c r="F202" s="281">
        <f>'[2]CU '!F201</f>
        <v>0</v>
      </c>
      <c r="G202" s="98" t="s">
        <v>31</v>
      </c>
      <c r="H202" s="1028"/>
      <c r="I202" s="1028"/>
      <c r="J202" s="427">
        <f>'[2]CU '!Q201</f>
        <v>11.6737967914439</v>
      </c>
      <c r="K202" s="585"/>
      <c r="L202" s="585"/>
      <c r="M202" s="20"/>
    </row>
    <row r="203" customHeight="1" spans="1:13">
      <c r="A203" s="334" t="str">
        <f>'[2]CU '!A202</f>
        <v>CU093</v>
      </c>
      <c r="B203" s="334" t="str">
        <f>'[2]CU '!B202</f>
        <v>5 X 10 X 4R</v>
      </c>
      <c r="C203" s="1030"/>
      <c r="D203" s="210" t="s">
        <v>32</v>
      </c>
      <c r="E203" s="227" t="s">
        <v>33</v>
      </c>
      <c r="F203" s="66"/>
      <c r="G203" s="1031" t="s">
        <v>29</v>
      </c>
      <c r="H203" s="1028"/>
      <c r="I203" s="1028"/>
      <c r="J203" s="427" t="str">
        <f>'[2]CU '!Q202</f>
        <v>~</v>
      </c>
      <c r="K203" s="585"/>
      <c r="L203" s="585"/>
      <c r="M203" s="20"/>
    </row>
    <row r="204" customHeight="1" spans="1:13">
      <c r="A204" s="334" t="str">
        <f>'[2]CU '!A203</f>
        <v>CU094</v>
      </c>
      <c r="B204" s="334" t="str">
        <f>'[2]CU '!B203</f>
        <v>5 X 14 X 4R </v>
      </c>
      <c r="C204" s="1030"/>
      <c r="D204" s="210" t="s">
        <v>34</v>
      </c>
      <c r="E204" s="227" t="s">
        <v>35</v>
      </c>
      <c r="F204" s="66"/>
      <c r="G204" s="1031" t="s">
        <v>31</v>
      </c>
      <c r="H204" s="1028" t="s">
        <v>36</v>
      </c>
      <c r="I204" s="1028"/>
      <c r="J204" s="427">
        <f>'[2]CU '!Q203</f>
        <v>205.067920585162</v>
      </c>
      <c r="K204" s="585"/>
      <c r="L204" s="585"/>
      <c r="M204" s="25"/>
    </row>
    <row r="205" customHeight="1" spans="1:13">
      <c r="A205" s="334" t="str">
        <f>'[2]CU '!A204</f>
        <v>CU095</v>
      </c>
      <c r="B205" s="334" t="str">
        <f>'[2]CU '!B204</f>
        <v>5 X 20 X 4R </v>
      </c>
      <c r="C205" s="1030"/>
      <c r="D205" s="210" t="s">
        <v>37</v>
      </c>
      <c r="E205" s="59" t="s">
        <v>38</v>
      </c>
      <c r="F205" s="52"/>
      <c r="G205" s="1031" t="s">
        <v>39</v>
      </c>
      <c r="H205" s="1028"/>
      <c r="I205" s="1028"/>
      <c r="J205" s="427">
        <f>'[2]CU '!Q204</f>
        <v>259.521943573668</v>
      </c>
      <c r="K205" s="585"/>
      <c r="L205" s="585"/>
      <c r="M205" s="25"/>
    </row>
    <row r="206" customHeight="1" spans="1:13">
      <c r="A206" s="334" t="str">
        <f>'[2]CU '!A205</f>
        <v>CU096</v>
      </c>
      <c r="B206" s="334" t="str">
        <f>'[2]CU '!B205</f>
        <v>5 X 23 X 4R </v>
      </c>
      <c r="C206" s="1030"/>
      <c r="D206" s="48" t="s">
        <v>40</v>
      </c>
      <c r="E206" s="59" t="s">
        <v>38</v>
      </c>
      <c r="F206" s="52"/>
      <c r="G206" s="1031" t="s">
        <v>41</v>
      </c>
      <c r="H206" s="1028" t="s">
        <v>42</v>
      </c>
      <c r="I206" s="1028"/>
      <c r="J206" s="427">
        <f>'[2]CU '!Q205</f>
        <v>314.78578892372</v>
      </c>
      <c r="K206" s="585"/>
      <c r="L206" s="585"/>
      <c r="M206" s="585"/>
    </row>
    <row r="207" customHeight="1" spans="1:13">
      <c r="A207" s="334" t="str">
        <f>'[2]CU '!A206</f>
        <v>CU097</v>
      </c>
      <c r="B207" s="334" t="str">
        <f>'[2]CU '!B206</f>
        <v>5 X 33 X 4R </v>
      </c>
      <c r="C207" s="1032"/>
      <c r="D207" s="210" t="s">
        <v>43</v>
      </c>
      <c r="E207" s="59" t="s">
        <v>44</v>
      </c>
      <c r="F207" s="52"/>
      <c r="G207" s="1031" t="s">
        <v>45</v>
      </c>
      <c r="H207" s="1028"/>
      <c r="I207" s="1028"/>
      <c r="J207" s="427">
        <f>'[2]CU '!Q206</f>
        <v>374.869383490073</v>
      </c>
      <c r="K207" s="585"/>
      <c r="L207" s="585"/>
      <c r="M207" s="585"/>
    </row>
    <row r="208" customHeight="1" spans="1:13">
      <c r="A208" s="334" t="str">
        <f>'[2]CU '!A207</f>
        <v>CU098</v>
      </c>
      <c r="B208" s="334" t="str">
        <f>'[2]CU '!B207</f>
        <v>5 X 48 X 4R </v>
      </c>
      <c r="C208" s="548" t="s">
        <v>46</v>
      </c>
      <c r="D208" s="210" t="s">
        <v>47</v>
      </c>
      <c r="E208" s="59" t="s">
        <v>48</v>
      </c>
      <c r="F208" s="52"/>
      <c r="G208" s="1031" t="s">
        <v>49</v>
      </c>
      <c r="H208" s="1028"/>
      <c r="I208" s="1028"/>
      <c r="J208" s="427" t="str">
        <f>'[2]CU '!Q207</f>
        <v>~</v>
      </c>
      <c r="K208" s="585"/>
      <c r="L208" s="585"/>
      <c r="M208" s="585"/>
    </row>
    <row r="209" customHeight="1" spans="1:13">
      <c r="A209" s="334" t="str">
        <f>'[2]CU '!A208</f>
        <v>CU099</v>
      </c>
      <c r="B209" s="334" t="str">
        <f>'[2]CU '!B208</f>
        <v>5 X 10 X 4R</v>
      </c>
      <c r="C209" s="551"/>
      <c r="D209" s="48" t="s">
        <v>32</v>
      </c>
      <c r="E209" s="227" t="s">
        <v>33</v>
      </c>
      <c r="F209" s="66"/>
      <c r="G209" s="1031" t="s">
        <v>50</v>
      </c>
      <c r="H209" s="1028"/>
      <c r="I209" s="1028"/>
      <c r="J209" s="427">
        <f>'[2]CU '!Q208</f>
        <v>122.779519331243</v>
      </c>
      <c r="K209" s="585"/>
      <c r="L209" s="585"/>
      <c r="M209" s="585"/>
    </row>
    <row r="210" customHeight="1" spans="1:13">
      <c r="A210" s="334" t="str">
        <f>'[2]CU '!A209</f>
        <v>CU100</v>
      </c>
      <c r="B210" s="334" t="str">
        <f>'[2]CU '!B209</f>
        <v>5 X 14 X 4R </v>
      </c>
      <c r="C210" s="551"/>
      <c r="D210" s="48" t="s">
        <v>34</v>
      </c>
      <c r="E210" s="227" t="s">
        <v>35</v>
      </c>
      <c r="F210" s="66"/>
      <c r="G210" s="1031" t="s">
        <v>51</v>
      </c>
      <c r="H210" s="1028"/>
      <c r="I210" s="1028"/>
      <c r="J210" s="427">
        <f>'[2]CU '!Q209</f>
        <v>146.290491118077</v>
      </c>
      <c r="K210" s="585"/>
      <c r="L210" s="585"/>
      <c r="M210" s="585"/>
    </row>
    <row r="211" customHeight="1" spans="1:13">
      <c r="A211" s="334" t="str">
        <f>'[2]CU '!A210</f>
        <v>CU100.01</v>
      </c>
      <c r="B211" s="334" t="str">
        <f>'[2]CU '!B210</f>
        <v>5 X 16 X 4R </v>
      </c>
      <c r="C211" s="551"/>
      <c r="D211" s="48" t="s">
        <v>34</v>
      </c>
      <c r="E211" s="227" t="s">
        <v>35</v>
      </c>
      <c r="F211" s="66"/>
      <c r="G211" s="1031" t="s">
        <v>52</v>
      </c>
      <c r="H211" s="1028"/>
      <c r="I211" s="1028"/>
      <c r="J211" s="427">
        <f>'[2]CU '!Q210</f>
        <v>182.863113897597</v>
      </c>
      <c r="K211" s="585"/>
      <c r="L211" s="585"/>
      <c r="M211" s="585"/>
    </row>
    <row r="212" customHeight="1" spans="1:13">
      <c r="A212" s="334" t="str">
        <f>'[2]CU '!A211</f>
        <v>CU101</v>
      </c>
      <c r="B212" s="334" t="str">
        <f>'[2]CU '!B211</f>
        <v>5 X 20 X 4R </v>
      </c>
      <c r="C212" s="551"/>
      <c r="D212" s="48" t="s">
        <v>37</v>
      </c>
      <c r="E212" s="59" t="s">
        <v>38</v>
      </c>
      <c r="F212" s="52"/>
      <c r="G212" s="1031" t="s">
        <v>53</v>
      </c>
      <c r="H212" s="1028"/>
      <c r="I212" s="1028"/>
      <c r="J212" s="427">
        <f>'[2]CU '!Q211</f>
        <v>220.741901776385</v>
      </c>
      <c r="K212" s="585"/>
      <c r="L212" s="585"/>
      <c r="M212" s="585"/>
    </row>
    <row r="213" customHeight="1" spans="1:13">
      <c r="A213" s="334" t="str">
        <f>'[2]CU '!A212</f>
        <v>CU101.01</v>
      </c>
      <c r="B213" s="334" t="str">
        <f>'[2]CU '!B212</f>
        <v>5 X 23 X 4R </v>
      </c>
      <c r="C213" s="551"/>
      <c r="D213" s="48" t="s">
        <v>37</v>
      </c>
      <c r="E213" s="59" t="s">
        <v>38</v>
      </c>
      <c r="F213" s="52"/>
      <c r="G213" s="1031" t="s">
        <v>54</v>
      </c>
      <c r="H213" s="1028"/>
      <c r="I213" s="1028"/>
      <c r="J213" s="427">
        <f>'[2]CU '!Q212</f>
        <v>241.640543364681</v>
      </c>
      <c r="K213" s="585"/>
      <c r="L213" s="585"/>
      <c r="M213" s="585"/>
    </row>
    <row r="214" customHeight="1" spans="1:13">
      <c r="A214" s="334" t="str">
        <f>'[2]CU '!A213</f>
        <v>CU102</v>
      </c>
      <c r="B214" s="334" t="str">
        <f>'[2]CU '!B213</f>
        <v>5 X 33 X 4R </v>
      </c>
      <c r="C214" s="551"/>
      <c r="D214" s="832" t="s">
        <v>43</v>
      </c>
      <c r="E214" s="224" t="s">
        <v>44</v>
      </c>
      <c r="F214" s="1033"/>
      <c r="G214" s="1034" t="s">
        <v>55</v>
      </c>
      <c r="H214" s="1028"/>
      <c r="I214" s="1028"/>
      <c r="J214" s="427">
        <f>'[2]CU '!Q213</f>
        <v>308.254963427377</v>
      </c>
      <c r="K214" s="585"/>
      <c r="L214" s="585"/>
      <c r="M214" s="585"/>
    </row>
    <row r="215" customHeight="1" spans="1:13">
      <c r="A215" s="334" t="str">
        <f>'[2]CU '!A214</f>
        <v>CU103</v>
      </c>
      <c r="B215" s="334" t="str">
        <f>'[2]CU '!B214</f>
        <v>5 X 48 X 4R </v>
      </c>
      <c r="C215" s="551"/>
      <c r="D215" s="832" t="s">
        <v>47</v>
      </c>
      <c r="E215" s="224" t="s">
        <v>44</v>
      </c>
      <c r="F215" s="1033"/>
      <c r="G215" s="1034" t="s">
        <v>49</v>
      </c>
      <c r="H215" s="1028"/>
      <c r="I215" s="1028"/>
      <c r="J215" s="427">
        <f>'[2]CU '!Q214</f>
        <v>472.451790633609</v>
      </c>
      <c r="K215" s="585"/>
      <c r="L215" s="585"/>
      <c r="M215" s="585"/>
    </row>
    <row r="216" customHeight="1" spans="1:13">
      <c r="A216" s="334" t="str">
        <f>'[2]CU '!A215</f>
        <v>CU103.01</v>
      </c>
      <c r="B216" s="334" t="str">
        <f>'[2]CU '!B215</f>
        <v>5 X 55 X 4R (1400mm)</v>
      </c>
      <c r="C216" s="551"/>
      <c r="D216" s="832" t="s">
        <v>56</v>
      </c>
      <c r="E216" s="224"/>
      <c r="F216" s="1033"/>
      <c r="G216" s="1034"/>
      <c r="H216" s="1028"/>
      <c r="I216" s="1028"/>
      <c r="J216" s="427">
        <f>'[2]CU '!Q215</f>
        <v>546.831955922865</v>
      </c>
      <c r="K216" s="585"/>
      <c r="L216" s="585"/>
      <c r="M216" s="585"/>
    </row>
    <row r="217" customHeight="1" spans="1:13">
      <c r="A217" s="334" t="str">
        <f>'[2]CU '!A216</f>
        <v>CU103.02</v>
      </c>
      <c r="B217" s="334" t="str">
        <f>'[2]CU '!B216</f>
        <v>5 X 66 X 4R (1680mm)</v>
      </c>
      <c r="C217" s="551"/>
      <c r="D217" s="832" t="s">
        <v>57</v>
      </c>
      <c r="E217" s="224"/>
      <c r="F217" s="1033"/>
      <c r="G217" s="1034"/>
      <c r="H217" s="1028"/>
      <c r="I217" s="1028"/>
      <c r="J217" s="427">
        <f>'[2]CU '!Q216</f>
        <v>647.382920110193</v>
      </c>
      <c r="K217" s="585"/>
      <c r="L217" s="585"/>
      <c r="M217" s="585"/>
    </row>
    <row r="218" customHeight="1" spans="1:13">
      <c r="A218" s="334" t="str">
        <f>'[2]CU '!A217</f>
        <v>CU103.03</v>
      </c>
      <c r="B218" s="334" t="str">
        <f>'[2]CU '!B217</f>
        <v>5 X 83 X 4R (2100mm)</v>
      </c>
      <c r="C218" s="551"/>
      <c r="D218" s="832" t="s">
        <v>58</v>
      </c>
      <c r="E218" s="59" t="s">
        <v>59</v>
      </c>
      <c r="F218" s="1033"/>
      <c r="G218" s="1034"/>
      <c r="H218" s="1028"/>
      <c r="I218" s="1028"/>
      <c r="J218" s="427">
        <f>'[2]CU '!Q217</f>
        <v>818.181818181818</v>
      </c>
      <c r="K218" s="585"/>
      <c r="L218" s="585"/>
      <c r="M218" s="585"/>
    </row>
    <row r="219" customHeight="1" spans="1:13">
      <c r="A219" s="334" t="str">
        <f>'[2]CU '!A218</f>
        <v>CU103.04</v>
      </c>
      <c r="B219" s="334" t="str">
        <f>'[2]CU '!B218</f>
        <v>5 x 6 x 13 (30u)</v>
      </c>
      <c r="C219" s="551"/>
      <c r="D219" s="832" t="s">
        <v>60</v>
      </c>
      <c r="E219" s="59" t="s">
        <v>61</v>
      </c>
      <c r="F219" s="224"/>
      <c r="G219" s="1034" t="s">
        <v>62</v>
      </c>
      <c r="H219" s="1028" t="s">
        <v>63</v>
      </c>
      <c r="I219" s="1028"/>
      <c r="J219" s="427">
        <f>'[2]CU '!Q218</f>
        <v>236.98347107438</v>
      </c>
      <c r="K219" s="585"/>
      <c r="L219" s="585"/>
      <c r="M219" s="585"/>
    </row>
    <row r="220" customHeight="1" spans="1:13">
      <c r="A220" s="334" t="str">
        <f>'[2]CU '!A219</f>
        <v>CU104</v>
      </c>
      <c r="B220" s="334" t="str">
        <f>'[2]CU '!B219</f>
        <v>5 x 6 x 22 (30u)</v>
      </c>
      <c r="C220" s="551"/>
      <c r="D220" s="832" t="s">
        <v>64</v>
      </c>
      <c r="E220" s="224" t="s">
        <v>65</v>
      </c>
      <c r="F220" s="224"/>
      <c r="G220" s="1034" t="s">
        <v>66</v>
      </c>
      <c r="H220" s="1028"/>
      <c r="I220" s="1028"/>
      <c r="J220" s="427">
        <f>'[2]CU '!Q219</f>
        <v>370</v>
      </c>
      <c r="K220" s="585"/>
      <c r="L220" s="585"/>
      <c r="M220" s="585"/>
    </row>
    <row r="221" customHeight="1" spans="1:13">
      <c r="A221" s="334" t="str">
        <f>'[2]CU '!A220</f>
        <v>CU104.01</v>
      </c>
      <c r="B221" s="334" t="str">
        <f>'[2]CU '!B220</f>
        <v>5 x 6 x 33 (30u)</v>
      </c>
      <c r="C221" s="551"/>
      <c r="D221" s="832" t="s">
        <v>67</v>
      </c>
      <c r="E221" s="224" t="s">
        <v>68</v>
      </c>
      <c r="F221" s="224"/>
      <c r="G221" s="1034" t="s">
        <v>69</v>
      </c>
      <c r="H221" s="1028" t="s">
        <v>42</v>
      </c>
      <c r="I221" s="1028"/>
      <c r="J221" s="427">
        <f>'[2]CU '!Q220</f>
        <v>551.315289256198</v>
      </c>
      <c r="K221" s="585"/>
      <c r="L221" s="585"/>
      <c r="M221" s="585"/>
    </row>
    <row r="222" customHeight="1" spans="1:13">
      <c r="A222" s="334" t="str">
        <f>'[2]CU '!A221</f>
        <v>CU105</v>
      </c>
      <c r="B222" s="334" t="str">
        <f>'[2]CU '!B221</f>
        <v>4 x 32 x 4R</v>
      </c>
      <c r="C222" s="551"/>
      <c r="D222" s="1035"/>
      <c r="E222" s="224"/>
      <c r="F222" s="224"/>
      <c r="G222" s="1034"/>
      <c r="H222" s="1028"/>
      <c r="I222" s="1028"/>
      <c r="J222" s="427">
        <f>'[2]CU '!Q221</f>
        <v>307.55867768595</v>
      </c>
      <c r="K222" s="585"/>
      <c r="L222" s="585"/>
      <c r="M222" s="585"/>
    </row>
    <row r="223" customHeight="1" spans="1:13">
      <c r="A223" s="334" t="str">
        <f>'[2]CU '!A222</f>
        <v>CU105.01</v>
      </c>
      <c r="B223" s="334" t="str">
        <f>'[2]CU '!B222</f>
        <v>4*4*1520 (60")</v>
      </c>
      <c r="C223" s="551"/>
      <c r="D223" s="1035" t="s">
        <v>70</v>
      </c>
      <c r="E223" s="224"/>
      <c r="F223" s="224"/>
      <c r="G223" s="1034"/>
      <c r="H223" s="1028" t="s">
        <v>42</v>
      </c>
      <c r="I223" s="1028"/>
      <c r="J223" s="427">
        <f>'[2]CU '!Q222</f>
        <v>449.504132231405</v>
      </c>
      <c r="K223" s="585"/>
      <c r="L223" s="585"/>
      <c r="M223" s="585"/>
    </row>
    <row r="224" customHeight="1" spans="1:13">
      <c r="A224" s="334" t="str">
        <f>'[2]CU '!A223</f>
        <v>CU105.02</v>
      </c>
      <c r="B224" s="334" t="str">
        <f>'[2]CU '!B223</f>
        <v>4*4*1680 (66")</v>
      </c>
      <c r="C224" s="551"/>
      <c r="D224" s="1035"/>
      <c r="E224" s="224"/>
      <c r="F224" s="224"/>
      <c r="G224" s="1034"/>
      <c r="H224" s="1028"/>
      <c r="I224" s="1028"/>
      <c r="J224" s="427">
        <f>'[2]CU '!Q223</f>
        <v>487.513223140496</v>
      </c>
      <c r="K224" s="585"/>
      <c r="L224" s="585"/>
      <c r="M224" s="585"/>
    </row>
    <row r="225" customHeight="1" spans="1:13">
      <c r="A225" s="334" t="str">
        <f>'[2]CU '!A224</f>
        <v>CU105.03</v>
      </c>
      <c r="B225" s="334" t="str">
        <f>'[2]CU '!B224</f>
        <v>4*5*1200 (47")</v>
      </c>
      <c r="C225" s="551"/>
      <c r="D225" s="1035"/>
      <c r="E225" s="224"/>
      <c r="F225" s="224"/>
      <c r="G225" s="1034"/>
      <c r="H225" s="1028"/>
      <c r="I225" s="1028"/>
      <c r="J225" s="427">
        <f>'[2]CU '!Q224</f>
        <v>488.374125874126</v>
      </c>
      <c r="K225" s="585"/>
      <c r="L225" s="585"/>
      <c r="M225" s="585"/>
    </row>
    <row r="226" customHeight="1" spans="1:13">
      <c r="A226" s="334" t="str">
        <f>'[2]CU '!A225</f>
        <v>CU105.04</v>
      </c>
      <c r="B226" s="334" t="str">
        <f>'[2]CU '!B225</f>
        <v>4*5*1400 (55")</v>
      </c>
      <c r="C226" s="551"/>
      <c r="D226" s="1035"/>
      <c r="E226" s="224"/>
      <c r="F226" s="224"/>
      <c r="G226" s="1034"/>
      <c r="H226" s="1028"/>
      <c r="I226" s="1028"/>
      <c r="J226" s="427">
        <f>'[2]CU '!Q225</f>
        <v>527.185314685315</v>
      </c>
      <c r="K226" s="585"/>
      <c r="L226" s="585"/>
      <c r="M226" s="585"/>
    </row>
    <row r="227" customHeight="1" spans="1:13">
      <c r="A227" s="334" t="str">
        <f>'[2]CU '!A226</f>
        <v>CU105.05</v>
      </c>
      <c r="B227" s="334" t="str">
        <f>'[2]CU '!B226</f>
        <v>4*5*2100 (83")</v>
      </c>
      <c r="C227" s="551"/>
      <c r="D227" s="1035"/>
      <c r="E227" s="224"/>
      <c r="F227" s="224"/>
      <c r="G227" s="1034"/>
      <c r="H227" s="1028"/>
      <c r="I227" s="1028"/>
      <c r="J227" s="427">
        <f>'[2]CU '!Q226</f>
        <v>751.748251748252</v>
      </c>
      <c r="K227" s="585"/>
      <c r="L227" s="585"/>
      <c r="M227" s="585"/>
    </row>
    <row r="228" customHeight="1" spans="1:13">
      <c r="A228" s="334" t="str">
        <f>'[2]CU '!A227</f>
        <v>CU105.06</v>
      </c>
      <c r="B228" s="334" t="str">
        <f>'[2]CU '!B227</f>
        <v>4*5*2700 (106")</v>
      </c>
      <c r="C228" s="551"/>
      <c r="D228" s="1035"/>
      <c r="E228" s="224"/>
      <c r="F228" s="224"/>
      <c r="G228" s="1034"/>
      <c r="H228" s="1028"/>
      <c r="I228" s="1028"/>
      <c r="J228" s="427">
        <f>'[2]CU '!Q227</f>
        <v>947.63986013986</v>
      </c>
      <c r="K228" s="585"/>
      <c r="L228" s="585"/>
      <c r="M228" s="585"/>
    </row>
    <row r="229" customHeight="1" spans="1:13">
      <c r="A229" s="334" t="str">
        <f>'[2]CU '!A228</f>
        <v>CU105.07</v>
      </c>
      <c r="B229" s="334" t="str">
        <f>'[2]CU '!B228</f>
        <v>4*5*3250 (128")</v>
      </c>
      <c r="C229" s="551"/>
      <c r="D229" s="1036" t="s">
        <v>71</v>
      </c>
      <c r="E229" s="1037" t="s">
        <v>72</v>
      </c>
      <c r="F229" s="224"/>
      <c r="G229" s="1034"/>
      <c r="H229" s="1028"/>
      <c r="I229" s="1028"/>
      <c r="J229" s="427">
        <f>'[2]CU '!Q228</f>
        <v>1122.29020979021</v>
      </c>
      <c r="K229" s="585"/>
      <c r="L229" s="585"/>
      <c r="M229" s="585"/>
    </row>
    <row r="230" customHeight="1" spans="1:13">
      <c r="A230" s="334" t="str">
        <f>'[2]CU '!A229</f>
        <v>CU106</v>
      </c>
      <c r="B230" s="334" t="str">
        <f>'[2]CU '!B229</f>
        <v>12 x 11 x 3R (280) </v>
      </c>
      <c r="C230" s="551"/>
      <c r="D230" s="1035" t="s">
        <v>73</v>
      </c>
      <c r="E230" s="1037" t="s">
        <v>74</v>
      </c>
      <c r="F230" s="224"/>
      <c r="G230" s="1034"/>
      <c r="H230" s="1028" t="s">
        <v>42</v>
      </c>
      <c r="I230" s="1028"/>
      <c r="J230" s="427">
        <f>'[2]CU '!Q229</f>
        <v>239.393939393939</v>
      </c>
      <c r="K230" s="585"/>
      <c r="L230" s="585"/>
      <c r="M230" s="585"/>
    </row>
    <row r="231" customHeight="1" spans="1:13">
      <c r="A231" s="334" t="str">
        <f>'[2]CU '!A230</f>
        <v>CU106.01</v>
      </c>
      <c r="B231" s="334" t="str">
        <f>'[2]CU '!B230</f>
        <v>12 x 13 x 3R (330) </v>
      </c>
      <c r="C231" s="551"/>
      <c r="D231" s="1035" t="s">
        <v>34</v>
      </c>
      <c r="E231" s="1037" t="s">
        <v>75</v>
      </c>
      <c r="F231" s="224"/>
      <c r="G231" s="1034" t="s">
        <v>76</v>
      </c>
      <c r="H231" s="1028" t="s">
        <v>42</v>
      </c>
      <c r="I231" s="1028"/>
      <c r="J231" s="427">
        <f>'[2]CU '!Q230</f>
        <v>289.393939393939</v>
      </c>
      <c r="K231" s="585"/>
      <c r="L231" s="585"/>
      <c r="M231" s="585"/>
    </row>
    <row r="232" spans="1:13">
      <c r="A232" s="334" t="str">
        <f>'[2]CU '!A231</f>
        <v>CU107</v>
      </c>
      <c r="B232" s="334" t="str">
        <f>'[2]CU '!B231</f>
        <v>8 x 11 x 3R (280)</v>
      </c>
      <c r="C232" s="551"/>
      <c r="D232" s="832"/>
      <c r="E232" s="224"/>
      <c r="F232" s="224"/>
      <c r="G232" s="224"/>
      <c r="H232" s="1028"/>
      <c r="I232" s="1028"/>
      <c r="J232" s="427">
        <f>'[2]CU '!Q231</f>
        <v>171.212121212121</v>
      </c>
      <c r="K232" s="585"/>
      <c r="L232" s="585"/>
      <c r="M232" s="585"/>
    </row>
    <row r="233" spans="1:13">
      <c r="A233" s="334" t="str">
        <f>'[2]CU '!A232</f>
        <v>CU107.01</v>
      </c>
      <c r="B233" s="334" t="str">
        <f>'[2]CU '!B232</f>
        <v>3 x 42 x 450</v>
      </c>
      <c r="C233" s="551"/>
      <c r="D233" s="832"/>
      <c r="E233" s="224"/>
      <c r="F233" s="224"/>
      <c r="G233" s="224"/>
      <c r="H233" s="1028"/>
      <c r="I233" s="1028"/>
      <c r="J233" s="427">
        <f>'[2]CU '!Q232</f>
        <v>1505.07438016529</v>
      </c>
      <c r="K233" s="585"/>
      <c r="L233" s="585"/>
      <c r="M233" s="585"/>
    </row>
    <row r="234" spans="1:13">
      <c r="A234" s="334" t="str">
        <f>'[2]CU '!A233</f>
        <v>CU107.02</v>
      </c>
      <c r="B234" s="334" t="str">
        <f>'[2]CU '!B233</f>
        <v>4 x 42 x 450</v>
      </c>
      <c r="C234" s="549"/>
      <c r="D234" s="1035"/>
      <c r="E234" s="224"/>
      <c r="F234" s="281">
        <f>'[2]CU '!F232</f>
        <v>0</v>
      </c>
      <c r="G234" s="1028"/>
      <c r="H234" s="1028"/>
      <c r="I234" s="1028"/>
      <c r="J234" s="427">
        <f>'[2]CU '!Q233</f>
        <v>2069.47727272727</v>
      </c>
      <c r="K234" s="585"/>
      <c r="L234" s="585"/>
      <c r="M234" s="585"/>
    </row>
    <row r="235" spans="1:13">
      <c r="A235" s="334" t="str">
        <f>'[2]CU '!A234</f>
        <v>CU107.03</v>
      </c>
      <c r="B235" s="334" t="str">
        <f>'[2]CU '!B234</f>
        <v>3 x 12 x 350</v>
      </c>
      <c r="C235" s="551"/>
      <c r="D235" s="1035"/>
      <c r="E235" s="224"/>
      <c r="F235" s="281"/>
      <c r="G235" s="1028"/>
      <c r="H235" s="1028"/>
      <c r="I235" s="1028"/>
      <c r="J235" s="427">
        <f>'[2]CU '!Q234</f>
        <v>233.925619834711</v>
      </c>
      <c r="K235" s="585"/>
      <c r="L235" s="585"/>
      <c r="M235" s="585"/>
    </row>
    <row r="236" spans="1:13">
      <c r="A236" s="334" t="str">
        <f>'[2]CU '!A235</f>
        <v>CU107.031</v>
      </c>
      <c r="B236" s="334" t="str">
        <f>'[2]CU '!B235</f>
        <v>6*6*460</v>
      </c>
      <c r="C236" s="548" t="s">
        <v>77</v>
      </c>
      <c r="D236" s="1035"/>
      <c r="E236" s="224"/>
      <c r="F236" s="281">
        <f>'[2]CU '!F233</f>
        <v>0</v>
      </c>
      <c r="G236" s="1028"/>
      <c r="H236" s="1028"/>
      <c r="I236" s="1028"/>
      <c r="J236" s="427">
        <f>'[2]CU '!Q235</f>
        <v>313.429752066116</v>
      </c>
      <c r="K236" s="585"/>
      <c r="L236" s="585"/>
      <c r="M236" s="585"/>
    </row>
    <row r="237" spans="1:13">
      <c r="A237" s="334" t="str">
        <f>'[2]CU '!A236</f>
        <v>CU107.04</v>
      </c>
      <c r="B237" s="334" t="str">
        <f>'[2]CU '!B236</f>
        <v>4*48*550</v>
      </c>
      <c r="C237" s="551"/>
      <c r="D237" s="1035"/>
      <c r="E237" s="224"/>
      <c r="F237" s="281">
        <f>'[2]CU '!F235</f>
        <v>0</v>
      </c>
      <c r="G237" s="1028"/>
      <c r="H237" s="1028"/>
      <c r="I237" s="1028"/>
      <c r="J237" s="427">
        <f>'[2]CU '!Q236</f>
        <v>6702.23508407182</v>
      </c>
      <c r="K237" s="585"/>
      <c r="L237" s="585"/>
      <c r="M237" s="585"/>
    </row>
    <row r="238" spans="1:13">
      <c r="A238" s="334" t="str">
        <f>'[2]CU '!A237</f>
        <v>CU107.05</v>
      </c>
      <c r="B238" s="334" t="str">
        <f>'[2]CU '!B237</f>
        <v>5*48*550</v>
      </c>
      <c r="C238" s="551"/>
      <c r="D238" s="1035"/>
      <c r="E238" s="224"/>
      <c r="F238" s="281"/>
      <c r="G238" s="1028"/>
      <c r="H238" s="1028"/>
      <c r="I238" s="1028"/>
      <c r="J238" s="427">
        <f>'[2]CU '!Q237</f>
        <v>7044.50861296425</v>
      </c>
      <c r="K238" s="585"/>
      <c r="L238" s="585"/>
      <c r="M238" s="585"/>
    </row>
    <row r="239" spans="1:13">
      <c r="A239" s="334" t="str">
        <f>'[2]CU '!A238</f>
        <v>CU107.06</v>
      </c>
      <c r="B239" s="334" t="str">
        <f>'[2]CU '!B238</f>
        <v>6*48*550</v>
      </c>
      <c r="C239" s="377"/>
      <c r="D239" s="281">
        <f>'[2]CU '!D238</f>
        <v>0</v>
      </c>
      <c r="E239" s="281">
        <f>'[2]CU '!E238</f>
        <v>0</v>
      </c>
      <c r="F239" s="281">
        <f>'[2]CU '!F238</f>
        <v>0</v>
      </c>
      <c r="G239" s="1028"/>
      <c r="H239" s="1028"/>
      <c r="I239" s="1028"/>
      <c r="J239" s="427">
        <f>'[2]CU '!Q238</f>
        <v>7919.16426034717</v>
      </c>
      <c r="K239" s="585"/>
      <c r="L239" s="585"/>
      <c r="M239" s="585"/>
    </row>
    <row r="240" spans="1:13">
      <c r="A240" s="334" t="str">
        <f>'[2]CU '!A239</f>
        <v>CU108</v>
      </c>
      <c r="B240" s="334" t="str">
        <f>'[2]CU '!B239</f>
        <v>OB15-32</v>
      </c>
      <c r="C240" s="377"/>
      <c r="D240" s="281" t="str">
        <f>'[2]CU '!D239</f>
        <v>CU15~CU32</v>
      </c>
      <c r="E240" s="281" t="str">
        <f>'[2]CU '!E239</f>
        <v>22.5L*41W*18H</v>
      </c>
      <c r="F240" s="281">
        <f>'[2]CU '!F239</f>
        <v>10</v>
      </c>
      <c r="G240" s="1028"/>
      <c r="H240" s="1028"/>
      <c r="I240" s="1028"/>
      <c r="J240" s="427">
        <f>'[2]CU '!Q239</f>
        <v>147.540983606557</v>
      </c>
      <c r="K240" s="585"/>
      <c r="L240" s="585"/>
      <c r="M240" s="585"/>
    </row>
    <row r="241" spans="1:13">
      <c r="A241" s="334" t="str">
        <f>'[2]CU '!A240</f>
        <v>CU109</v>
      </c>
      <c r="B241" s="334" t="str">
        <f>'[2]CU '!B240</f>
        <v>OB36</v>
      </c>
      <c r="C241" s="377"/>
      <c r="D241" s="281" t="str">
        <f>'[2]CU '!D240</f>
        <v>CU36</v>
      </c>
      <c r="E241" s="281" t="str">
        <f>'[2]CU '!E240</f>
        <v>24*43*20</v>
      </c>
      <c r="F241" s="281">
        <f>'[2]CU '!F240</f>
        <v>10</v>
      </c>
      <c r="G241" s="1028"/>
      <c r="H241" s="1028"/>
      <c r="I241" s="1028"/>
      <c r="J241" s="427">
        <f>'[2]CU '!Q240</f>
        <v>147.540983606557</v>
      </c>
      <c r="K241" s="585"/>
      <c r="L241" s="585"/>
      <c r="M241" s="585"/>
    </row>
    <row r="242" spans="1:13">
      <c r="A242" s="334" t="str">
        <f>'[2]CU '!A241</f>
        <v>CU110</v>
      </c>
      <c r="B242" s="334" t="str">
        <f>'[2]CU '!B241</f>
        <v>OB40</v>
      </c>
      <c r="C242" s="377"/>
      <c r="D242" s="281" t="str">
        <f>'[2]CU '!D241</f>
        <v>CU40</v>
      </c>
      <c r="E242" s="281" t="str">
        <f>'[2]CU '!E241</f>
        <v>27*43*20</v>
      </c>
      <c r="F242" s="281">
        <f>'[2]CU '!F241</f>
        <v>10</v>
      </c>
      <c r="G242" s="1028"/>
      <c r="H242" s="1028"/>
      <c r="I242" s="1028"/>
      <c r="J242" s="427">
        <f>'[2]CU '!Q241</f>
        <v>147.540983606557</v>
      </c>
      <c r="K242" s="585"/>
      <c r="L242" s="585"/>
      <c r="M242" s="585"/>
    </row>
    <row r="243" spans="1:13">
      <c r="A243" s="334" t="str">
        <f>'[2]CU '!A242</f>
        <v>CU111</v>
      </c>
      <c r="B243" s="334" t="str">
        <f>'[2]CU '!B242</f>
        <v>OB50</v>
      </c>
      <c r="C243" s="377"/>
      <c r="D243" s="281" t="str">
        <f>'[2]CU '!D242</f>
        <v>CU50</v>
      </c>
      <c r="E243" s="281" t="str">
        <f>'[2]CU '!E242</f>
        <v>29*46*26</v>
      </c>
      <c r="F243" s="281">
        <f>'[2]CU '!F242</f>
        <v>20</v>
      </c>
      <c r="G243" s="1028"/>
      <c r="H243" s="1028"/>
      <c r="I243" s="1028"/>
      <c r="J243" s="427">
        <f>'[2]CU '!Q242</f>
        <v>295.081967213115</v>
      </c>
      <c r="K243" s="585"/>
      <c r="L243" s="585"/>
      <c r="M243" s="585"/>
    </row>
    <row r="244" spans="1:13">
      <c r="A244" s="334" t="str">
        <f>'[2]CU '!A243</f>
        <v>CU112</v>
      </c>
      <c r="B244" s="334" t="str">
        <f>'[2]CU '!B243</f>
        <v>OB64-72B</v>
      </c>
      <c r="C244" s="377"/>
      <c r="D244" s="281" t="str">
        <f>'[2]CU '!D243</f>
        <v>CU64B~72B</v>
      </c>
      <c r="E244" s="281" t="str">
        <f>'[2]CU '!E243</f>
        <v>31*45*20</v>
      </c>
      <c r="F244" s="281">
        <f>'[2]CU '!F243</f>
        <v>20</v>
      </c>
      <c r="G244" s="1028"/>
      <c r="H244" s="1028"/>
      <c r="I244" s="1028"/>
      <c r="J244" s="427">
        <f>'[2]CU '!Q243</f>
        <v>295.081967213115</v>
      </c>
      <c r="K244" s="585"/>
      <c r="L244" s="585"/>
      <c r="M244" s="585"/>
    </row>
    <row r="245" spans="1:13">
      <c r="A245" s="334" t="str">
        <f>'[2]CU '!A244</f>
        <v>CU113</v>
      </c>
      <c r="B245" s="334" t="str">
        <f>'[2]CU '!B244</f>
        <v>OB64-72</v>
      </c>
      <c r="C245" s="377"/>
      <c r="D245" s="281" t="str">
        <f>'[2]CU '!D244</f>
        <v>CU64-72</v>
      </c>
      <c r="E245" s="281" t="str">
        <f>'[2]CU '!E244</f>
        <v>42*47*26</v>
      </c>
      <c r="F245" s="281">
        <f>'[2]CU '!F244</f>
        <v>22</v>
      </c>
      <c r="G245" s="1028"/>
      <c r="H245" s="1028"/>
      <c r="I245" s="1028"/>
      <c r="J245" s="427">
        <f>'[2]CU '!Q244</f>
        <v>324.590163934426</v>
      </c>
      <c r="K245" s="585"/>
      <c r="L245" s="585"/>
      <c r="M245" s="585"/>
    </row>
    <row r="246" customHeight="1" spans="1:13">
      <c r="A246" s="334" t="str">
        <f>'[2]CU '!A245</f>
        <v>CU114</v>
      </c>
      <c r="B246" s="334" t="str">
        <f>'[2]CU '!B245</f>
        <v>OB80-100</v>
      </c>
      <c r="C246" s="377"/>
      <c r="D246" s="281" t="str">
        <f>'[2]CU '!D245</f>
        <v>CU80~100</v>
      </c>
      <c r="E246" s="281" t="str">
        <f>'[2]CU '!E245</f>
        <v>44.5*47*26</v>
      </c>
      <c r="F246" s="281">
        <f>'[2]CU '!F245</f>
        <v>23</v>
      </c>
      <c r="G246" s="1028"/>
      <c r="H246" s="1028"/>
      <c r="I246" s="1028"/>
      <c r="J246" s="427">
        <f>'[2]CU '!Q245</f>
        <v>339.344262295082</v>
      </c>
      <c r="K246" s="585"/>
      <c r="L246" s="585"/>
      <c r="M246" s="585"/>
    </row>
    <row r="247" spans="1:13">
      <c r="A247" s="334" t="str">
        <f>'[2]CU '!A246</f>
        <v>CU115</v>
      </c>
      <c r="B247" s="334" t="str">
        <f>'[2]CU '!B246</f>
        <v>OB125-160</v>
      </c>
      <c r="C247" s="377"/>
      <c r="D247" s="281" t="str">
        <f>'[2]CU '!D246</f>
        <v>CU125~160</v>
      </c>
      <c r="E247" s="281" t="str">
        <f>'[2]CU '!E246</f>
        <v>57*51*30</v>
      </c>
      <c r="F247" s="281">
        <f>'[2]CU '!F246</f>
        <v>26</v>
      </c>
      <c r="G247" s="1028"/>
      <c r="H247" s="1028"/>
      <c r="I247" s="1028"/>
      <c r="J247" s="427">
        <f>'[2]CU '!Q246</f>
        <v>383.606557377049</v>
      </c>
      <c r="K247" s="585"/>
      <c r="L247" s="585"/>
      <c r="M247" s="585"/>
    </row>
    <row r="248" spans="1:13">
      <c r="A248" s="334" t="str">
        <f>'[2]CU '!A247</f>
        <v>CU116</v>
      </c>
      <c r="B248" s="334" t="str">
        <f>'[2]CU '!B247</f>
        <v>OB200</v>
      </c>
      <c r="C248" s="378"/>
      <c r="D248" s="281" t="str">
        <f>'[2]CU '!D247</f>
        <v>CU200</v>
      </c>
      <c r="E248" s="281" t="str">
        <f>'[2]CU '!E247</f>
        <v>65*58*40</v>
      </c>
      <c r="F248" s="281">
        <f>'[2]CU '!F247</f>
        <v>45</v>
      </c>
      <c r="G248" s="1028"/>
      <c r="H248" s="1028"/>
      <c r="I248" s="1028"/>
      <c r="J248" s="427">
        <f>'[2]CU '!Q247</f>
        <v>663.934426229508</v>
      </c>
      <c r="K248" s="585"/>
      <c r="L248" s="585"/>
      <c r="M248" s="585"/>
    </row>
    <row r="249" spans="1:13">
      <c r="A249" s="334" t="str">
        <f>'[2]CU '!A248</f>
        <v>CU117</v>
      </c>
      <c r="B249" s="334" t="str">
        <f>'[2]CU '!B248</f>
        <v>OB250</v>
      </c>
      <c r="C249" s="376" t="s">
        <v>78</v>
      </c>
      <c r="D249" s="281" t="str">
        <f>'[2]CU '!D248</f>
        <v>CU250</v>
      </c>
      <c r="E249" s="281" t="str">
        <f>'[2]CU '!E248</f>
        <v>86*61*40</v>
      </c>
      <c r="F249" s="281">
        <f>'[2]CU '!F248</f>
        <v>53</v>
      </c>
      <c r="G249" s="1028"/>
      <c r="H249" s="1028"/>
      <c r="I249" s="1028"/>
      <c r="J249" s="427">
        <f>'[2]CU '!Q248</f>
        <v>1032.7868852459</v>
      </c>
      <c r="K249" s="585"/>
      <c r="L249" s="585"/>
      <c r="M249" s="585"/>
    </row>
    <row r="250" spans="1:13">
      <c r="A250" s="334" t="str">
        <f>'[2]CU '!A249</f>
        <v>CU118</v>
      </c>
      <c r="B250" s="334" t="str">
        <f>'[2]CU '!B249</f>
        <v>OB300-400</v>
      </c>
      <c r="C250" s="377"/>
      <c r="D250" s="281" t="str">
        <f>'[2]CU '!D249</f>
        <v>CU300~400</v>
      </c>
      <c r="E250" s="281" t="str">
        <f>'[2]CU '!E249</f>
        <v>65*66*40</v>
      </c>
      <c r="F250" s="281">
        <f>'[2]CU '!F249</f>
        <v>53</v>
      </c>
      <c r="G250" s="1028"/>
      <c r="H250" s="1028"/>
      <c r="I250" s="1028"/>
      <c r="J250" s="427">
        <f>'[2]CU '!Q249</f>
        <v>681.428571428571</v>
      </c>
      <c r="K250" s="585"/>
      <c r="L250" s="585"/>
      <c r="M250" s="1038"/>
    </row>
    <row r="251" customHeight="1" spans="1:13">
      <c r="A251" s="334" t="str">
        <f>'[2]CU '!A250</f>
        <v>CU118.1</v>
      </c>
      <c r="B251" s="334" t="str">
        <f>'[2]CU '!B250</f>
        <v>3/8 wall plug (100pcs)</v>
      </c>
      <c r="C251" s="377"/>
      <c r="D251" s="281" t="str">
        <f>'[2]CU '!D250</f>
        <v>ob15-100</v>
      </c>
      <c r="E251" s="281">
        <f>'[2]CU '!E250</f>
        <v>0</v>
      </c>
      <c r="F251" s="281">
        <f>'[2]CU '!F250</f>
        <v>0</v>
      </c>
      <c r="G251" s="1028"/>
      <c r="H251" s="1028"/>
      <c r="I251" s="1028"/>
      <c r="J251" s="427">
        <f>'[2]CU '!Q250</f>
        <v>85.7142857142857</v>
      </c>
      <c r="K251" s="585"/>
      <c r="L251" s="585"/>
      <c r="M251" s="1039"/>
    </row>
    <row r="252" customHeight="1" spans="1:13">
      <c r="A252" s="334" t="str">
        <f>'[2]CU '!A251</f>
        <v>CU118.2</v>
      </c>
      <c r="B252" s="334" t="str">
        <f>'[2]CU '!B251</f>
        <v>3/8 wall plug (1pc)</v>
      </c>
      <c r="C252" s="378"/>
      <c r="D252" s="281"/>
      <c r="E252" s="281"/>
      <c r="F252" s="281"/>
      <c r="G252" s="1028"/>
      <c r="H252" s="1028"/>
      <c r="I252" s="1028"/>
      <c r="J252" s="427">
        <f>'[2]CU '!Q251</f>
        <v>1.33333333333333</v>
      </c>
      <c r="K252" s="585"/>
      <c r="L252" s="585"/>
      <c r="M252" s="1039"/>
    </row>
    <row r="253" customHeight="1" spans="1:13">
      <c r="A253" s="334" t="str">
        <f>'[2]CU '!A252</f>
        <v>CU118.3</v>
      </c>
      <c r="B253" s="334" t="str">
        <f>'[2]CU '!B252</f>
        <v>1/2 wall plug (30pcs)</v>
      </c>
      <c r="C253" s="306" t="s">
        <v>79</v>
      </c>
      <c r="D253" s="281" t="str">
        <f>'[2]CU '!D252</f>
        <v>ob125-400</v>
      </c>
      <c r="E253" s="281">
        <f>'[2]CU '!E252</f>
        <v>0</v>
      </c>
      <c r="F253" s="281">
        <f>'[2]CU '!F252</f>
        <v>0</v>
      </c>
      <c r="G253" s="1028"/>
      <c r="H253" s="1028"/>
      <c r="I253" s="1028"/>
      <c r="J253" s="427">
        <f>'[2]CU '!Q252</f>
        <v>76.5</v>
      </c>
      <c r="K253" s="585"/>
      <c r="L253" s="585"/>
      <c r="M253" s="1040"/>
    </row>
    <row r="254" spans="1:13">
      <c r="A254" s="334" t="str">
        <f>'[2]CU '!A253</f>
        <v>CU118.4</v>
      </c>
      <c r="B254" s="334" t="str">
        <f>'[2]CU '!B253</f>
        <v>1/2 wall plug (1pc)</v>
      </c>
      <c r="C254" s="307"/>
      <c r="D254" s="281">
        <f>'[2]CU '!D253</f>
        <v>0</v>
      </c>
      <c r="E254" s="281">
        <f>'[2]CU '!E253</f>
        <v>0</v>
      </c>
      <c r="F254" s="281">
        <f>'[2]CU '!F253</f>
        <v>0</v>
      </c>
      <c r="G254" s="1028"/>
      <c r="H254" s="1028"/>
      <c r="I254" s="1028"/>
      <c r="J254" s="427">
        <f>'[2]CU '!Q253</f>
        <v>3.06</v>
      </c>
      <c r="K254" s="585"/>
      <c r="L254" s="585"/>
      <c r="M254" s="585"/>
    </row>
    <row r="255" spans="1:13">
      <c r="A255" s="334" t="str">
        <f>'[2]CU '!A254</f>
        <v>CU124</v>
      </c>
      <c r="B255" s="334" t="str">
        <f>'[2]CU '!B254</f>
        <v>WC-1HP</v>
      </c>
      <c r="C255" s="432"/>
      <c r="D255" s="281">
        <f>'[2]CU '!D254</f>
        <v>0</v>
      </c>
      <c r="E255" s="281">
        <f>'[2]CU '!E254</f>
        <v>0</v>
      </c>
      <c r="F255" s="281">
        <f>'[2]CU '!F254</f>
        <v>0</v>
      </c>
      <c r="G255" s="1028" t="s">
        <v>80</v>
      </c>
      <c r="H255" s="1028"/>
      <c r="I255" s="1028"/>
      <c r="J255" s="427">
        <f>'[2]CU '!Q254</f>
        <v>807.252856433184</v>
      </c>
      <c r="K255" s="585"/>
      <c r="L255" s="585"/>
      <c r="M255" s="585"/>
    </row>
    <row r="256" customHeight="1" spans="1:13">
      <c r="A256" s="334" t="str">
        <f>'[2]CU '!A255</f>
        <v>CU125</v>
      </c>
      <c r="B256" s="334" t="str">
        <f>'[2]CU '!B255</f>
        <v>WC-1.5HP</v>
      </c>
      <c r="C256" s="432"/>
      <c r="D256" s="281">
        <f>'[2]CU '!D255</f>
        <v>0</v>
      </c>
      <c r="E256" s="281">
        <f>'[2]CU '!E255</f>
        <v>0</v>
      </c>
      <c r="F256" s="281">
        <f>'[2]CU '!F255</f>
        <v>0</v>
      </c>
      <c r="G256" s="1028" t="s">
        <v>81</v>
      </c>
      <c r="H256" s="1028"/>
      <c r="I256" s="1028"/>
      <c r="J256" s="427">
        <f>'[2]CU '!Q255</f>
        <v>894.187779433681</v>
      </c>
      <c r="K256" s="585"/>
      <c r="L256" s="585"/>
      <c r="M256" s="585"/>
    </row>
    <row r="257" spans="1:13">
      <c r="A257" s="334" t="str">
        <f>'[2]CU '!A256</f>
        <v>CU128</v>
      </c>
      <c r="B257" s="334" t="str">
        <f>'[2]CU '!B256</f>
        <v>LCU-02</v>
      </c>
      <c r="C257" s="432"/>
      <c r="D257" s="281" t="str">
        <f>'[2]CU '!D256</f>
        <v>2.5hp </v>
      </c>
      <c r="E257" s="281" t="str">
        <f>'[2]CU '!E256</f>
        <v>1210*530*866</v>
      </c>
      <c r="F257" s="281" t="str">
        <f>'[2]CU '!F256</f>
        <v>1 x 18</v>
      </c>
      <c r="G257" s="1028" t="s">
        <v>82</v>
      </c>
      <c r="H257" s="1028"/>
      <c r="I257" s="1028"/>
      <c r="J257" s="427" t="str">
        <f>'[2]CU '!Q256</f>
        <v>~</v>
      </c>
      <c r="K257" s="585"/>
      <c r="L257" s="585"/>
      <c r="M257" s="585"/>
    </row>
    <row r="258" spans="1:13">
      <c r="A258" s="334" t="str">
        <f>'[2]CU '!A257</f>
        <v>CU129</v>
      </c>
      <c r="B258" s="334" t="str">
        <f>'[2]CU '!B257</f>
        <v>LCU-03</v>
      </c>
      <c r="C258" s="432"/>
      <c r="D258" s="281" t="str">
        <f>'[2]CU '!D257</f>
        <v>3hp</v>
      </c>
      <c r="E258" s="281" t="str">
        <f>'[2]CU '!E257</f>
        <v>1210*530*866</v>
      </c>
      <c r="F258" s="281" t="str">
        <f>'[2]CU '!F257</f>
        <v>1 x 18</v>
      </c>
      <c r="G258" s="1028" t="s">
        <v>83</v>
      </c>
      <c r="H258" s="1028"/>
      <c r="I258" s="1028"/>
      <c r="J258" s="427">
        <f>'[2]CU '!Q257</f>
        <v>2297.56582215599</v>
      </c>
      <c r="K258" s="585"/>
      <c r="L258" s="585"/>
      <c r="M258" s="585"/>
    </row>
    <row r="259" spans="1:13">
      <c r="A259" s="334" t="str">
        <f>'[2]CU '!A258</f>
        <v>CU130</v>
      </c>
      <c r="B259" s="334" t="str">
        <f>'[2]CU '!B258</f>
        <v>LCU-04</v>
      </c>
      <c r="C259" s="432"/>
      <c r="D259" s="281" t="str">
        <f>'[2]CU '!D258</f>
        <v>4hp </v>
      </c>
      <c r="E259" s="281" t="str">
        <f>'[2]CU '!E258</f>
        <v>1210*530*866</v>
      </c>
      <c r="F259" s="281" t="str">
        <f>'[2]CU '!F258</f>
        <v>1 x 20</v>
      </c>
      <c r="G259" s="1028" t="s">
        <v>83</v>
      </c>
      <c r="H259" s="1028"/>
      <c r="I259" s="1028"/>
      <c r="J259" s="427" t="str">
        <f>'[2]CU '!Q258</f>
        <v>~</v>
      </c>
      <c r="K259" s="585"/>
      <c r="L259" s="585"/>
      <c r="M259" s="585"/>
    </row>
    <row r="260" spans="1:13">
      <c r="A260" s="334" t="str">
        <f>'[2]CU '!A259</f>
        <v>CU131</v>
      </c>
      <c r="B260" s="334" t="str">
        <f>'[2]CU '!B259</f>
        <v>LCU-05</v>
      </c>
      <c r="C260" s="98"/>
      <c r="D260" s="281" t="str">
        <f>'[2]CU '!D259</f>
        <v>5hp </v>
      </c>
      <c r="E260" s="281" t="str">
        <f>'[2]CU '!E259</f>
        <v>1210*530*1100</v>
      </c>
      <c r="F260" s="281" t="str">
        <f>'[2]CU '!F259</f>
        <v>2 x 16</v>
      </c>
      <c r="G260" s="1028" t="s">
        <v>84</v>
      </c>
      <c r="H260" s="1028"/>
      <c r="I260" s="1028"/>
      <c r="J260" s="427">
        <f>'[2]CU '!Q259</f>
        <v>3180.48647645724</v>
      </c>
      <c r="K260" s="585"/>
      <c r="L260" s="585"/>
      <c r="M260" s="585"/>
    </row>
    <row r="261" spans="1:13">
      <c r="A261" s="334" t="str">
        <f>'[2]CU '!A260</f>
        <v>CU132</v>
      </c>
      <c r="B261" s="334" t="str">
        <f>'[2]CU '!B260</f>
        <v>LCU-06</v>
      </c>
      <c r="C261" s="98"/>
      <c r="D261" s="281" t="str">
        <f>'[2]CU '!D260</f>
        <v>6hp </v>
      </c>
      <c r="E261" s="281" t="str">
        <f>'[2]CU '!E260</f>
        <v>1210*530*1260</v>
      </c>
      <c r="F261" s="281" t="str">
        <f>'[2]CU '!F260</f>
        <v>2 x 18</v>
      </c>
      <c r="G261" s="1028" t="s">
        <v>85</v>
      </c>
      <c r="H261" s="1028"/>
      <c r="I261" s="1028"/>
      <c r="J261" s="427">
        <f>'[2]CU '!Q260</f>
        <v>3368.52626601787</v>
      </c>
      <c r="K261" s="585"/>
      <c r="L261" s="585"/>
      <c r="M261" s="585"/>
    </row>
    <row r="262" spans="1:13">
      <c r="A262" s="334" t="str">
        <f>'[2]CU '!A261</f>
        <v>CU133</v>
      </c>
      <c r="B262" s="334" t="str">
        <f>'[2]CU '!B261</f>
        <v>LCU-08</v>
      </c>
      <c r="C262" s="98"/>
      <c r="D262" s="281" t="str">
        <f>'[2]CU '!D261</f>
        <v>8hp </v>
      </c>
      <c r="E262" s="281" t="str">
        <f>'[2]CU '!E261</f>
        <v>1210*530*1260</v>
      </c>
      <c r="F262" s="281" t="str">
        <f>'[2]CU '!F261</f>
        <v>2 x 18</v>
      </c>
      <c r="G262" s="1028" t="s">
        <v>86</v>
      </c>
      <c r="H262" s="1028"/>
      <c r="I262" s="1028"/>
      <c r="J262" s="427">
        <f>'[2]CU '!Q261</f>
        <v>4138.52129830799</v>
      </c>
      <c r="K262" s="585"/>
      <c r="L262" s="585"/>
      <c r="M262" s="585"/>
    </row>
    <row r="263" spans="1:13">
      <c r="A263" s="334" t="str">
        <f>'[2]CU '!A262</f>
        <v>CU134</v>
      </c>
      <c r="B263" s="334" t="str">
        <f>'[2]CU '!B262</f>
        <v>LCU-10</v>
      </c>
      <c r="C263" s="98"/>
      <c r="D263" s="281" t="str">
        <f>'[2]CU '!D262</f>
        <v>10hp</v>
      </c>
      <c r="E263" s="281" t="str">
        <f>'[2]CU '!E262</f>
        <v>1521*560*1350</v>
      </c>
      <c r="F263" s="281" t="str">
        <f>'[2]CU '!F262</f>
        <v>2 x 20</v>
      </c>
      <c r="G263" s="1028" t="s">
        <v>87</v>
      </c>
      <c r="H263" s="1028"/>
      <c r="I263" s="1028"/>
      <c r="J263" s="427">
        <f>'[2]CU '!Q262</f>
        <v>4875.82221583802</v>
      </c>
      <c r="K263" s="585"/>
      <c r="L263" s="585"/>
      <c r="M263" s="585"/>
    </row>
    <row r="264" spans="1:13">
      <c r="A264" s="334" t="str">
        <f>'[2]CU '!A263</f>
        <v>CU135</v>
      </c>
      <c r="B264" s="334" t="str">
        <f>'[2]CU '!B263</f>
        <v>LCU-12</v>
      </c>
      <c r="C264" s="98"/>
      <c r="D264" s="281" t="str">
        <f>'[2]CU '!D263</f>
        <v>12hp</v>
      </c>
      <c r="E264" s="281" t="str">
        <f>'[2]CU '!E263</f>
        <v>1521*560*1350</v>
      </c>
      <c r="F264" s="281" t="str">
        <f>'[2]CU '!F263</f>
        <v>2 x 20</v>
      </c>
      <c r="G264" s="1028"/>
      <c r="H264" s="1028"/>
      <c r="I264" s="1028"/>
      <c r="J264" s="427">
        <f>'[2]CU '!Q263</f>
        <v>5442.14114281268</v>
      </c>
      <c r="K264" s="585"/>
      <c r="L264" s="585"/>
      <c r="M264" s="585"/>
    </row>
    <row r="265" spans="1:13">
      <c r="A265" s="334" t="str">
        <f>'[2]CU '!A264</f>
        <v>CU136</v>
      </c>
      <c r="B265" s="334" t="str">
        <f>'[2]CU '!B264</f>
        <v>LCU-15</v>
      </c>
      <c r="C265" s="98"/>
      <c r="D265" s="281" t="str">
        <f>'[2]CU '!D264</f>
        <v>15hp</v>
      </c>
      <c r="E265" s="281" t="str">
        <f>'[2]CU '!E264</f>
        <v>1521*560*1550</v>
      </c>
      <c r="F265" s="281" t="str">
        <f>'[2]CU '!F264</f>
        <v>2 x 20</v>
      </c>
      <c r="G265" s="1028"/>
      <c r="H265" s="1028"/>
      <c r="I265" s="1028"/>
      <c r="J265" s="427">
        <f>'[2]CU '!Q264</f>
        <v>5905.38008965819</v>
      </c>
      <c r="K265" s="585"/>
      <c r="L265" s="585"/>
      <c r="M265" s="585"/>
    </row>
    <row r="266" spans="1:13">
      <c r="A266" s="334" t="str">
        <f>'[2]CU '!A265</f>
        <v>CU137</v>
      </c>
      <c r="B266" s="334" t="str">
        <f>'[2]CU '!B265</f>
        <v>LCU-20</v>
      </c>
      <c r="C266" s="98"/>
      <c r="D266" s="281" t="str">
        <f>'[2]CU '!D265</f>
        <v>20hp</v>
      </c>
      <c r="E266" s="281" t="str">
        <f>'[2]CU '!E265</f>
        <v>1521*560*1550</v>
      </c>
      <c r="F266" s="281" t="str">
        <f>'[2]CU '!F265</f>
        <v>2 x 20</v>
      </c>
      <c r="G266" s="1028" t="s">
        <v>88</v>
      </c>
      <c r="H266" s="1028"/>
      <c r="I266" s="1028"/>
      <c r="J266" s="427">
        <f>'[2]CU '!Q265</f>
        <v>7295.0969301947</v>
      </c>
      <c r="K266" s="585"/>
      <c r="L266" s="585"/>
      <c r="M266" s="585"/>
    </row>
    <row r="267" spans="1:13">
      <c r="A267" s="334" t="str">
        <f>'[2]CU '!A266</f>
        <v>CU140</v>
      </c>
      <c r="B267" s="334" t="str">
        <f>'[2]CU '!B266</f>
        <v>GREEN COLOUR CAT (1L)</v>
      </c>
      <c r="C267" s="98"/>
      <c r="D267" s="281">
        <f>'[2]CU '!D266</f>
        <v>0</v>
      </c>
      <c r="E267" s="281">
        <f>'[2]CU '!E266</f>
        <v>0</v>
      </c>
      <c r="F267" s="281">
        <f>'[2]CU '!F266</f>
        <v>0</v>
      </c>
      <c r="G267" s="1028" t="s">
        <v>89</v>
      </c>
      <c r="H267" s="1028"/>
      <c r="I267" s="1028"/>
      <c r="J267" s="427">
        <f>'[2]CU '!Q266</f>
        <v>28</v>
      </c>
      <c r="K267" s="585"/>
      <c r="L267" s="585"/>
      <c r="M267" s="585"/>
    </row>
    <row r="268" spans="1:13">
      <c r="A268" s="334" t="str">
        <f>'[2]CU '!A267</f>
        <v>CU141</v>
      </c>
      <c r="B268" s="334" t="str">
        <f>'[2]CU '!B267</f>
        <v>BLUE COLOUR CAT (1L)</v>
      </c>
      <c r="C268" s="98"/>
      <c r="D268" s="281">
        <f>'[2]CU '!D267</f>
        <v>0</v>
      </c>
      <c r="E268" s="281">
        <f>'[2]CU '!E267</f>
        <v>0</v>
      </c>
      <c r="F268" s="281">
        <f>'[2]CU '!F267</f>
        <v>0</v>
      </c>
      <c r="G268" s="1028" t="s">
        <v>90</v>
      </c>
      <c r="H268" s="1028"/>
      <c r="I268" s="1028"/>
      <c r="J268" s="427">
        <f>'[2]CU '!Q267</f>
        <v>28</v>
      </c>
      <c r="K268" s="585"/>
      <c r="L268" s="585"/>
      <c r="M268" s="585"/>
    </row>
    <row r="269" spans="1:13">
      <c r="A269" s="334" t="str">
        <f>'[2]CU '!A268</f>
        <v>CU142</v>
      </c>
      <c r="B269" s="334" t="str">
        <f>'[2]CU '!B268</f>
        <v>CYQ75-500 RECEIVER TANK</v>
      </c>
      <c r="C269" s="98"/>
      <c r="D269" s="281" t="str">
        <f>'[2]CU '!D268</f>
        <v>2hp</v>
      </c>
      <c r="E269" s="281" t="str">
        <f>'[2]CU '!E268</f>
        <v>500mml*75mm</v>
      </c>
      <c r="F269" s="281" t="str">
        <f>'[2]CU '!F268</f>
        <v>2.2L</v>
      </c>
      <c r="G269" s="1028" t="s">
        <v>91</v>
      </c>
      <c r="H269" s="1028"/>
      <c r="I269" s="1028"/>
      <c r="J269" s="427">
        <f>'[2]CU '!Q268</f>
        <v>115.702479338843</v>
      </c>
      <c r="K269" s="585"/>
      <c r="L269" s="585"/>
      <c r="M269" s="585"/>
    </row>
    <row r="270" spans="1:13">
      <c r="A270" s="334" t="str">
        <f>'[2]CU '!A269</f>
        <v>CU143</v>
      </c>
      <c r="B270" s="334" t="str">
        <f>'[2]CU '!B269</f>
        <v>CYQ75-580 RECEIVER TANK</v>
      </c>
      <c r="C270" s="98"/>
      <c r="D270" s="281" t="str">
        <f>'[2]CU '!D269</f>
        <v>3hp</v>
      </c>
      <c r="E270" s="281" t="str">
        <f>'[2]CU '!E269</f>
        <v>580mml*75mm</v>
      </c>
      <c r="F270" s="281" t="str">
        <f>'[2]CU '!F269</f>
        <v>2.6L</v>
      </c>
      <c r="G270" s="1028" t="s">
        <v>92</v>
      </c>
      <c r="H270" s="1028"/>
      <c r="I270" s="1028"/>
      <c r="J270" s="427">
        <f>'[2]CU '!Q269</f>
        <v>128.099173553719</v>
      </c>
      <c r="K270" s="585"/>
      <c r="L270" s="585"/>
      <c r="M270" s="585"/>
    </row>
    <row r="271" spans="1:13">
      <c r="A271" s="334" t="str">
        <f>'[2]CU '!A270</f>
        <v>CU144</v>
      </c>
      <c r="B271" s="334" t="str">
        <f>'[2]CU '!B270</f>
        <v>CYQ75-600 RECEIVER TANK 3/8"</v>
      </c>
      <c r="D271" s="281" t="str">
        <f>'[2]CU '!D270</f>
        <v>4hp</v>
      </c>
      <c r="E271" s="281" t="str">
        <f>'[2]CU '!E270</f>
        <v>650mml*75mm</v>
      </c>
      <c r="F271" s="281" t="str">
        <f>'[2]CU '!F270</f>
        <v>3L</v>
      </c>
      <c r="G271" s="1028"/>
      <c r="H271" s="1028"/>
      <c r="I271" s="1028"/>
      <c r="J271" s="427">
        <f>'[2]CU '!Q270</f>
        <v>144.628099173554</v>
      </c>
      <c r="K271" s="585"/>
      <c r="L271" s="585"/>
      <c r="M271" s="585"/>
    </row>
    <row r="272" spans="1:13">
      <c r="A272" s="334" t="str">
        <f>'[2]CU '!A271</f>
        <v>CU145</v>
      </c>
      <c r="B272" s="334" t="str">
        <f>'[2]CU '!B271</f>
        <v>CYQ75-820 RECEIVER TANK</v>
      </c>
      <c r="C272" s="174" t="s">
        <v>93</v>
      </c>
      <c r="D272" s="281" t="str">
        <f>'[2]CU '!D271</f>
        <v>5hp</v>
      </c>
      <c r="E272" s="281" t="str">
        <f>'[2]CU '!E271</f>
        <v>820mml*75mm</v>
      </c>
      <c r="F272" s="281" t="str">
        <f>'[2]CU '!F271</f>
        <v>4L</v>
      </c>
      <c r="G272" s="1028"/>
      <c r="H272" s="1028"/>
      <c r="I272" s="1028"/>
      <c r="J272" s="427">
        <f>'[2]CU '!Q271</f>
        <v>169.421487603306</v>
      </c>
      <c r="K272" s="585"/>
      <c r="L272" s="585"/>
      <c r="M272" s="585"/>
    </row>
    <row r="273" spans="1:13">
      <c r="A273" s="334" t="str">
        <f>'[2]CU '!A272</f>
        <v>CU146</v>
      </c>
      <c r="B273" s="334" t="str">
        <f>'[2]CU '!B272</f>
        <v>CYQ75-1000 RECEIVER TANK 1/2"</v>
      </c>
      <c r="C273" s="176"/>
      <c r="D273" s="281" t="str">
        <f>'[2]CU '!D272</f>
        <v>6hp</v>
      </c>
      <c r="E273" s="281" t="str">
        <f>'[2]CU '!E272</f>
        <v>1100mml*75mm</v>
      </c>
      <c r="F273" s="281" t="str">
        <f>'[2]CU '!F272</f>
        <v>5L</v>
      </c>
      <c r="G273" s="1028"/>
      <c r="H273" s="1028"/>
      <c r="I273" s="1028"/>
      <c r="J273" s="427">
        <f>'[2]CU '!Q272</f>
        <v>214.876033057851</v>
      </c>
      <c r="K273" s="585"/>
      <c r="L273" s="585"/>
      <c r="M273" s="585"/>
    </row>
    <row r="274" spans="1:13">
      <c r="A274" s="334" t="str">
        <f>'[2]CU '!A273</f>
        <v>CU146.1</v>
      </c>
      <c r="B274" s="334" t="str">
        <f>'[2]CU '!B273</f>
        <v>4 x 14 x 300 condenser</v>
      </c>
      <c r="C274" s="176"/>
      <c r="D274" s="281" t="str">
        <f>'[2]CU '!D273</f>
        <v>1HP</v>
      </c>
      <c r="E274" s="281">
        <f>'[2]CU '!E273</f>
        <v>0</v>
      </c>
      <c r="F274" s="281">
        <f>'[2]CU '!F273</f>
        <v>0</v>
      </c>
      <c r="G274" s="1028"/>
      <c r="H274" s="1028"/>
      <c r="I274" s="1028"/>
      <c r="J274" s="427">
        <f>'[2]CU '!Q273</f>
        <v>316.691505216095</v>
      </c>
      <c r="K274" s="585"/>
      <c r="L274" s="585"/>
      <c r="M274" s="585"/>
    </row>
    <row r="275" spans="1:13">
      <c r="A275" s="334" t="str">
        <f>'[2]CU '!A274</f>
        <v>CU146.2</v>
      </c>
      <c r="B275" s="334" t="str">
        <f>'[2]CU '!B274</f>
        <v>4 x 16 x 300 condenser</v>
      </c>
      <c r="C275" s="176"/>
      <c r="D275" s="281" t="str">
        <f>'[2]CU '!D274</f>
        <v>1.25HP</v>
      </c>
      <c r="E275" s="281">
        <f>'[2]CU '!E274</f>
        <v>0</v>
      </c>
      <c r="F275" s="281">
        <f>'[2]CU '!F274</f>
        <v>0</v>
      </c>
      <c r="G275" s="1028"/>
      <c r="H275" s="1028"/>
      <c r="I275" s="1028"/>
      <c r="J275" s="427">
        <f>'[2]CU '!Q274</f>
        <v>350.223546944858</v>
      </c>
      <c r="K275" s="585"/>
      <c r="L275" s="585"/>
      <c r="M275" s="585"/>
    </row>
    <row r="276" spans="1:13">
      <c r="A276" s="334" t="str">
        <f>'[2]CU '!A275</f>
        <v>CU146.3</v>
      </c>
      <c r="B276" s="334" t="str">
        <f>'[2]CU '!B275</f>
        <v>4 x 16 x 400 condenser</v>
      </c>
      <c r="C276" s="175"/>
      <c r="D276" s="281" t="str">
        <f>'[2]CU '!D275</f>
        <v>1.5HP</v>
      </c>
      <c r="E276" s="281">
        <f>'[2]CU '!E275</f>
        <v>0</v>
      </c>
      <c r="F276" s="281">
        <f>'[2]CU '!F275</f>
        <v>0</v>
      </c>
      <c r="G276" s="1028"/>
      <c r="H276" s="1028"/>
      <c r="I276" s="1028"/>
      <c r="J276" s="427">
        <f>'[2]CU '!Q275</f>
        <v>414.803775459513</v>
      </c>
      <c r="K276" s="585"/>
      <c r="L276" s="585"/>
      <c r="M276" s="585"/>
    </row>
    <row r="277" customHeight="1" spans="1:13">
      <c r="A277" s="334" t="str">
        <f>'[2]CU '!A276</f>
        <v>CU147</v>
      </c>
      <c r="B277" s="334" t="str">
        <f>'[2]CU '!B276</f>
        <v>4 x 20 x 400 condenser</v>
      </c>
      <c r="C277" s="98"/>
      <c r="D277" s="281" t="str">
        <f>'[2]CU '!D276</f>
        <v>2HP</v>
      </c>
      <c r="E277" s="281">
        <f>'[2]CU '!E276</f>
        <v>0</v>
      </c>
      <c r="F277" s="281">
        <f>'[2]CU '!F276</f>
        <v>0</v>
      </c>
      <c r="G277" s="1028"/>
      <c r="H277" s="1028"/>
      <c r="I277" s="1028"/>
      <c r="J277" s="427">
        <f>'[2]CU '!Q276</f>
        <v>534.028812717337</v>
      </c>
      <c r="K277" s="585"/>
      <c r="L277" s="585"/>
      <c r="M277" s="585"/>
    </row>
    <row r="278" spans="1:13">
      <c r="A278" s="334" t="str">
        <f>'[2]CU '!A277</f>
        <v>CU148</v>
      </c>
      <c r="B278" s="334" t="str">
        <f>'[2]CU '!B277</f>
        <v>4 x 24 x 400 condenser</v>
      </c>
      <c r="C278" s="98"/>
      <c r="D278" s="281" t="str">
        <f>'[2]CU '!D277</f>
        <v>2.5HP</v>
      </c>
      <c r="E278" s="281">
        <f>'[2]CU '!E277</f>
        <v>0</v>
      </c>
      <c r="F278" s="281">
        <f>'[2]CU '!F277</f>
        <v>0</v>
      </c>
      <c r="G278" s="1028"/>
      <c r="H278" s="1028"/>
      <c r="I278" s="1028"/>
      <c r="J278" s="427">
        <f>'[2]CU '!Q277</f>
        <v>624.689518132141</v>
      </c>
      <c r="K278" s="585"/>
      <c r="L278" s="585"/>
      <c r="M278" s="585"/>
    </row>
    <row r="279" spans="1:13">
      <c r="A279" s="334" t="str">
        <f>'[2]CU '!A278</f>
        <v>CU151</v>
      </c>
      <c r="B279" s="334" t="str">
        <f>'[2]CU '!B278</f>
        <v>fan motor 25w(for bcu10-22,wcu1-1.5hp)</v>
      </c>
      <c r="C279" s="98"/>
      <c r="D279" s="281">
        <f>'[2]CU '!D278</f>
        <v>0</v>
      </c>
      <c r="E279" s="281">
        <f>'[2]CU '!E278</f>
        <v>0</v>
      </c>
      <c r="F279" s="281">
        <f>'[2]CU '!F278</f>
        <v>0</v>
      </c>
      <c r="G279" s="1028"/>
      <c r="H279" s="1028"/>
      <c r="I279" s="1028"/>
      <c r="J279" s="427">
        <f>'[2]CU '!Q278</f>
        <v>118.181818181818</v>
      </c>
      <c r="K279" s="585"/>
      <c r="L279" s="585"/>
      <c r="M279" s="585"/>
    </row>
    <row r="280" spans="1:13">
      <c r="A280" s="334" t="str">
        <f>'[2]CU '!A279</f>
        <v>CU151.1</v>
      </c>
      <c r="B280" s="334" t="str">
        <f>'[2]CU '!B279</f>
        <v>fan motor 40w(for wcu2hp-3hp)</v>
      </c>
      <c r="C280" s="98"/>
      <c r="D280" s="281">
        <f>'[2]CU '!D279</f>
        <v>0</v>
      </c>
      <c r="E280" s="281">
        <f>'[2]CU '!E279</f>
        <v>0</v>
      </c>
      <c r="F280" s="281">
        <f>'[2]CU '!F279</f>
        <v>0</v>
      </c>
      <c r="G280" s="1028"/>
      <c r="H280" s="1028"/>
      <c r="I280" s="1028"/>
      <c r="J280" s="427">
        <f>'[2]CU '!Q279</f>
        <v>143.939393939394</v>
      </c>
      <c r="K280" s="585"/>
      <c r="L280" s="585"/>
      <c r="M280" s="585"/>
    </row>
    <row r="281" spans="1:13">
      <c r="A281" s="334" t="str">
        <f>'[2]CU '!A280</f>
        <v>CU152</v>
      </c>
      <c r="B281" s="334" t="str">
        <f>'[2]CU '!B280</f>
        <v>fan motor 85w(for bcu36-100)</v>
      </c>
      <c r="C281" s="98"/>
      <c r="D281" s="281">
        <f>'[2]CU '!D280</f>
        <v>0</v>
      </c>
      <c r="E281" s="281">
        <f>'[2]CU '!E280</f>
        <v>0</v>
      </c>
      <c r="F281" s="281">
        <f>'[2]CU '!F280</f>
        <v>0</v>
      </c>
      <c r="G281" s="1028"/>
      <c r="H281" s="1028"/>
      <c r="I281" s="1028"/>
      <c r="J281" s="427">
        <f>'[2]CU '!Q280</f>
        <v>212.121212121212</v>
      </c>
      <c r="K281" s="585"/>
      <c r="L281" s="585"/>
      <c r="M281" s="585"/>
    </row>
    <row r="282" spans="1:13">
      <c r="A282" s="334" t="str">
        <f>'[2]CU '!A281</f>
        <v>CU153</v>
      </c>
      <c r="B282" s="334" t="str">
        <f>'[2]CU '!B281</f>
        <v>fan blade 400mm 25w(for bcu10-22,wcu1-1.5hp)</v>
      </c>
      <c r="C282" s="98"/>
      <c r="D282" s="281">
        <f>'[2]CU '!D281</f>
        <v>0</v>
      </c>
      <c r="E282" s="281">
        <f>'[2]CU '!E281</f>
        <v>0</v>
      </c>
      <c r="F282" s="281">
        <f>'[2]CU '!F281</f>
        <v>0</v>
      </c>
      <c r="G282" s="1028"/>
      <c r="H282" s="1028"/>
      <c r="I282" s="1028"/>
      <c r="J282" s="427">
        <f>'[2]CU '!Q281</f>
        <v>16.6666666666667</v>
      </c>
      <c r="K282" s="585"/>
      <c r="L282" s="585"/>
      <c r="M282" s="585"/>
    </row>
    <row r="283" spans="1:13">
      <c r="A283" s="334" t="str">
        <f>'[2]CU '!A282</f>
        <v>CU153.1</v>
      </c>
      <c r="B283" s="334" t="str">
        <f>'[2]CU '!B282</f>
        <v>fan blade 400mm 40w(wcu2-3hp)</v>
      </c>
      <c r="C283" s="98"/>
      <c r="D283" s="281">
        <f>'[2]CU '!D282</f>
        <v>0</v>
      </c>
      <c r="E283" s="281">
        <f>'[2]CU '!E282</f>
        <v>0</v>
      </c>
      <c r="F283" s="281">
        <f>'[2]CU '!F282</f>
        <v>0</v>
      </c>
      <c r="G283" s="1028"/>
      <c r="H283" s="1028"/>
      <c r="I283" s="1028"/>
      <c r="J283" s="427">
        <f>'[2]CU '!Q282</f>
        <v>27.2727272727273</v>
      </c>
      <c r="K283" s="585"/>
      <c r="L283" s="585"/>
      <c r="M283" s="585"/>
    </row>
    <row r="284" spans="1:13">
      <c r="A284" s="334" t="str">
        <f>'[2]CU '!A283</f>
        <v>CU154</v>
      </c>
      <c r="B284" s="334" t="str">
        <f>'[2]CU '!B283</f>
        <v>fan blade 496mm*150mm(bcu36-100)</v>
      </c>
      <c r="C284" s="98"/>
      <c r="D284" s="281"/>
      <c r="E284" s="281"/>
      <c r="F284" s="281"/>
      <c r="G284" s="1028"/>
      <c r="H284" s="1028"/>
      <c r="I284" s="1028"/>
      <c r="J284" s="427">
        <f>'[2]CU '!Q283</f>
        <v>37.8787878787879</v>
      </c>
      <c r="K284" s="585"/>
      <c r="L284" s="585"/>
      <c r="M284" s="585"/>
    </row>
    <row r="285" spans="1:13">
      <c r="A285" s="334" t="str">
        <f>'[2]CU '!A284</f>
        <v>CU155</v>
      </c>
      <c r="B285" s="334" t="str">
        <f>'[2]CU '!B284</f>
        <v>fan cover (bcu10-22)</v>
      </c>
      <c r="C285" s="98"/>
      <c r="D285" s="281"/>
      <c r="E285" s="281"/>
      <c r="F285" s="281"/>
      <c r="G285" s="1028"/>
      <c r="H285" s="1028"/>
      <c r="I285" s="1028"/>
      <c r="J285" s="427">
        <f>'[2]CU '!Q284</f>
        <v>21.2121212121212</v>
      </c>
      <c r="K285" s="585"/>
      <c r="L285" s="585"/>
      <c r="M285" s="585"/>
    </row>
    <row r="286" spans="1:13">
      <c r="A286" s="334" t="str">
        <f>'[2]CU '!A285</f>
        <v>CU156</v>
      </c>
      <c r="B286" s="334" t="str">
        <f>'[2]CU '!B285</f>
        <v>fan cover (bcu36-100)</v>
      </c>
      <c r="C286" s="98"/>
      <c r="D286" s="281"/>
      <c r="E286" s="281"/>
      <c r="F286" s="281"/>
      <c r="G286" s="1028"/>
      <c r="H286" s="1028"/>
      <c r="I286" s="1028"/>
      <c r="J286" s="427">
        <f>'[2]CU '!Q285</f>
        <v>36.3636363636364</v>
      </c>
      <c r="K286" s="585"/>
      <c r="L286" s="585"/>
      <c r="M286" s="585"/>
    </row>
    <row r="287" spans="1:13">
      <c r="A287" s="334" t="str">
        <f>'[2]CU '!A286</f>
        <v>CU157</v>
      </c>
      <c r="B287" s="334" t="str">
        <f>'[2]CU '!B286</f>
        <v>15hp 2*41*2r left/right condenser (705+935mm)</v>
      </c>
      <c r="C287" s="98"/>
      <c r="D287" s="281"/>
      <c r="E287" s="281"/>
      <c r="F287" s="281"/>
      <c r="G287" s="1028"/>
      <c r="H287" s="1028"/>
      <c r="I287" s="1028"/>
      <c r="J287" s="427">
        <f>'[2]CU '!Q286</f>
        <v>4637.68115942029</v>
      </c>
      <c r="K287" s="585"/>
      <c r="L287" s="585"/>
      <c r="M287" s="585"/>
    </row>
    <row r="288" spans="1:13">
      <c r="A288" s="334" t="str">
        <f>'[2]CU '!A287</f>
        <v>CU158</v>
      </c>
      <c r="B288" s="334" t="str">
        <f>'[2]CU '!B287</f>
        <v>15hp 2*41*2r left/right condenser (780+960mm)</v>
      </c>
      <c r="C288" s="585"/>
      <c r="D288" s="1028"/>
      <c r="E288" s="1028"/>
      <c r="F288" s="1041"/>
      <c r="G288" s="585"/>
      <c r="H288" s="585"/>
      <c r="I288" s="585"/>
      <c r="J288" s="427">
        <f>'[2]CU '!Q287</f>
        <v>4695.39141414141</v>
      </c>
      <c r="K288" s="585"/>
      <c r="L288" s="585"/>
      <c r="M288" s="585"/>
    </row>
  </sheetData>
  <mergeCells count="37">
    <mergeCell ref="C9:C33"/>
    <mergeCell ref="C34:C38"/>
    <mergeCell ref="C39:C55"/>
    <mergeCell ref="C56:C62"/>
    <mergeCell ref="C63:C71"/>
    <mergeCell ref="C72:C80"/>
    <mergeCell ref="C85:C91"/>
    <mergeCell ref="C92:C114"/>
    <mergeCell ref="C117:C119"/>
    <mergeCell ref="C120:C125"/>
    <mergeCell ref="C126:C129"/>
    <mergeCell ref="C130:C144"/>
    <mergeCell ref="C145:C149"/>
    <mergeCell ref="C150:C161"/>
    <mergeCell ref="C162:C176"/>
    <mergeCell ref="C179:C185"/>
    <mergeCell ref="C186:C197"/>
    <mergeCell ref="C202:C207"/>
    <mergeCell ref="C208:C234"/>
    <mergeCell ref="C236:C238"/>
    <mergeCell ref="C239:C248"/>
    <mergeCell ref="C249:C252"/>
    <mergeCell ref="C253:C254"/>
    <mergeCell ref="C272:C276"/>
    <mergeCell ref="M9:M33"/>
    <mergeCell ref="M34:M38"/>
    <mergeCell ref="M39:M55"/>
    <mergeCell ref="M56:M62"/>
    <mergeCell ref="M63:M78"/>
    <mergeCell ref="M86:M91"/>
    <mergeCell ref="M92:M114"/>
    <mergeCell ref="M130:M144"/>
    <mergeCell ref="M145:M148"/>
    <mergeCell ref="M150:M161"/>
    <mergeCell ref="M162:M175"/>
    <mergeCell ref="M179:M184"/>
    <mergeCell ref="M250:M253"/>
  </mergeCells>
  <pageMargins left="0.708661417322835" right="0.708661417322835" top="0.748031496062992" bottom="0.748031496062992" header="0.31496062992126" footer="0.31496062992126"/>
  <pageSetup paperSize="9" orientation="landscape" horizontalDpi="200" verticalDpi="300"/>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H27"/>
  <sheetViews>
    <sheetView workbookViewId="0">
      <pane xSplit="2" ySplit="6" topLeftCell="C7" activePane="bottomRight" state="frozen"/>
      <selection/>
      <selection pane="topRight"/>
      <selection pane="bottomLeft"/>
      <selection pane="bottomRight" activeCell="K17" sqref="K17"/>
    </sheetView>
  </sheetViews>
  <sheetFormatPr defaultColWidth="9" defaultRowHeight="12" outlineLevelCol="7"/>
  <cols>
    <col min="1" max="1" width="9.57142857142857" style="291" customWidth="1"/>
    <col min="2" max="2" width="36" style="291" customWidth="1"/>
    <col min="3" max="3" width="11.5714285714286" style="291" customWidth="1"/>
    <col min="4" max="4" width="12.8571428571429" style="291" customWidth="1"/>
    <col min="5" max="6" width="10.1428571428571" style="291" customWidth="1"/>
    <col min="7" max="7" width="30.4285714285714" style="291" customWidth="1"/>
    <col min="8" max="8" width="9.14285714285714" style="291"/>
    <col min="9" max="9" width="9.28571428571429" style="291" customWidth="1"/>
    <col min="10" max="16378" width="9.14285714285714" style="291"/>
    <col min="16379" max="16384" width="9" style="291"/>
  </cols>
  <sheetData>
    <row r="1" ht="13.5" customHeight="1" spans="1:8">
      <c r="B1" s="560"/>
      <c r="H1" s="405"/>
    </row>
    <row r="2" ht="13.5" customHeight="1" spans="1:8">
      <c r="B2" s="560"/>
      <c r="H2" s="405"/>
    </row>
    <row r="3" ht="13.5" customHeight="1" spans="1:8">
      <c r="H3" s="405"/>
    </row>
    <row r="4" ht="13.5" customHeight="1" spans="1:8">
      <c r="B4" s="560"/>
      <c r="H4" s="405"/>
    </row>
    <row r="5" ht="13.5" customHeight="1" spans="1:8">
      <c r="B5" s="560"/>
      <c r="H5" s="405"/>
    </row>
    <row r="6" ht="24" spans="1:8">
      <c r="A6" s="937" t="s">
        <v>94</v>
      </c>
      <c r="B6" s="994" t="s">
        <v>95</v>
      </c>
      <c r="C6" s="269" t="s">
        <v>96</v>
      </c>
      <c r="D6" s="143" t="s">
        <v>97</v>
      </c>
      <c r="E6" s="995" t="s">
        <v>98</v>
      </c>
      <c r="F6" s="294" t="str">
        <f>[2]ZIEHL!K8</f>
        <v>RM</v>
      </c>
      <c r="G6" s="143" t="s">
        <v>99</v>
      </c>
      <c r="H6" s="405"/>
    </row>
    <row r="7" s="399" customFormat="1" ht="21" customHeight="1" spans="1:8">
      <c r="A7" s="996" t="str">
        <f>[2]ZIEHL!A9</f>
        <v>ZI 001.1</v>
      </c>
      <c r="B7" s="996" t="str">
        <f>[2]ZIEHL!B9</f>
        <v>(16") FN040-VDK Ziehhlabegg fan (1PH)</v>
      </c>
      <c r="C7" s="996" t="str">
        <f>[2]ZIEHL!C9</f>
        <v>1PH (230V)</v>
      </c>
      <c r="D7" s="307" t="s">
        <v>100</v>
      </c>
      <c r="E7" s="997">
        <v>28</v>
      </c>
      <c r="F7" s="523">
        <f>[2]ZIEHL!K9</f>
        <v>504.777777777778</v>
      </c>
      <c r="G7" s="998"/>
      <c r="H7" s="405"/>
    </row>
    <row r="8" s="399" customFormat="1" ht="19.5" customHeight="1" spans="1:8">
      <c r="A8" s="996" t="str">
        <f>[2]ZIEHL!A10</f>
        <v>ZI001</v>
      </c>
      <c r="B8" s="996" t="str">
        <f>[2]ZIEHL!B10</f>
        <v>(16") FN040-VDK Ziehhlabegg fan (3ph)</v>
      </c>
      <c r="C8" s="996" t="str">
        <f>[2]ZIEHL!C10</f>
        <v>3PH (415V)</v>
      </c>
      <c r="D8" s="307"/>
      <c r="E8" s="997">
        <v>28</v>
      </c>
      <c r="F8" s="523" t="str">
        <f>[2]ZIEHL!K10</f>
        <v>~</v>
      </c>
      <c r="G8" s="998"/>
      <c r="H8" s="15"/>
    </row>
    <row r="9" s="399" customFormat="1" ht="20.25" customHeight="1" spans="1:8">
      <c r="A9" s="996" t="str">
        <f>[2]ZIEHL!A11</f>
        <v>ZI002</v>
      </c>
      <c r="B9" s="996" t="str">
        <f>[2]ZIEHL!B11</f>
        <v>(20") FN050-VDK Ziehhlabegg fan</v>
      </c>
      <c r="C9" s="996" t="str">
        <f>[2]ZIEHL!C11</f>
        <v>3PH (415V)</v>
      </c>
      <c r="D9" s="307"/>
      <c r="E9" s="997">
        <v>28</v>
      </c>
      <c r="F9" s="523" t="str">
        <f>[2]ZIEHL!K11</f>
        <v>~</v>
      </c>
      <c r="G9" s="998"/>
    </row>
    <row r="10" s="399" customFormat="1" ht="20.25" customHeight="1" spans="1:8">
      <c r="A10" s="996" t="str">
        <f>[2]ZIEHL!A12</f>
        <v>ZI003</v>
      </c>
      <c r="B10" s="996" t="str">
        <f>[2]ZIEHL!B12</f>
        <v>(26") FN063-VDK Ziehhlabegg fan</v>
      </c>
      <c r="C10" s="996" t="str">
        <f>[2]ZIEHL!C12</f>
        <v>3PH (415V)</v>
      </c>
      <c r="D10" s="307"/>
      <c r="E10" s="997">
        <v>6</v>
      </c>
      <c r="F10" s="523" t="str">
        <f>[2]ZIEHL!K12</f>
        <v>~</v>
      </c>
      <c r="G10" s="998"/>
    </row>
    <row r="11" s="399" customFormat="1" ht="33" customHeight="1" spans="1:8">
      <c r="A11" s="996" t="str">
        <f>[2]ZIEHL!A13</f>
        <v>ZI005</v>
      </c>
      <c r="B11" s="996" t="str">
        <f>[2]ZIEHL!B13</f>
        <v>(32") FN080-sDQ Ziehhlabegg fan (6poles)</v>
      </c>
      <c r="C11" s="996" t="str">
        <f>[2]ZIEHL!C13</f>
        <v>3PH (415V)</v>
      </c>
      <c r="D11" s="307"/>
      <c r="E11" s="997">
        <v>6</v>
      </c>
      <c r="F11" s="523" t="str">
        <f>[2]ZIEHL!K13</f>
        <v>~</v>
      </c>
      <c r="G11" s="999"/>
    </row>
    <row r="12" s="399" customFormat="1" ht="30" customHeight="1" spans="1:8">
      <c r="A12" s="996" t="str">
        <f>[2]ZIEHL!A14</f>
        <v>ZI 8</v>
      </c>
      <c r="B12" s="996" t="str">
        <f>[2]ZIEHL!B14</f>
        <v>(26") FB063-VDK Ziehhlabegg fan</v>
      </c>
      <c r="C12" s="996" t="str">
        <f>[2]ZIEHL!C14</f>
        <v>3PH (415V)</v>
      </c>
      <c r="D12" s="308"/>
      <c r="E12" s="1000"/>
      <c r="F12" s="523">
        <f>[2]ZIEHL!K14</f>
        <v>1464.94276923077</v>
      </c>
      <c r="G12" s="999"/>
    </row>
    <row r="13" s="399" customFormat="1" spans="1:8">
      <c r="A13" s="996" t="str">
        <f>[2]ZIEHL!A15</f>
        <v>ZI005.1</v>
      </c>
      <c r="B13" s="996" t="str">
        <f>[2]ZIEHL!B15</f>
        <v>12" EBM FAN SET (1PH)</v>
      </c>
      <c r="C13" s="996" t="str">
        <f>[2]ZIEHL!C15</f>
        <v>1PH (230V)</v>
      </c>
      <c r="D13" s="274" t="s">
        <v>101</v>
      </c>
      <c r="E13" s="995"/>
      <c r="F13" s="523" t="str">
        <f>[2]ZIEHL!K15</f>
        <v>~</v>
      </c>
      <c r="G13" s="1001"/>
    </row>
    <row r="14" s="399" customFormat="1" spans="1:8">
      <c r="A14" s="996" t="str">
        <f>[2]ZIEHL!A16</f>
        <v>ZI005.2</v>
      </c>
      <c r="B14" s="996" t="str">
        <f>[2]ZIEHL!B16</f>
        <v>14" EBM FAN SET (1PH)</v>
      </c>
      <c r="C14" s="996" t="str">
        <f>[2]ZIEHL!C16</f>
        <v>1PH (230V)</v>
      </c>
      <c r="D14" s="272"/>
      <c r="E14" s="995"/>
      <c r="F14" s="523" t="str">
        <f>[2]ZIEHL!K16</f>
        <v>~</v>
      </c>
      <c r="G14" s="998"/>
    </row>
    <row r="15" s="399" customFormat="1" spans="1:8">
      <c r="A15" s="996" t="str">
        <f>[2]ZIEHL!A17</f>
        <v>ZI005.3</v>
      </c>
      <c r="B15" s="996" t="str">
        <f>[2]ZIEHL!B17</f>
        <v>14" EBM FAN SET (3PH)</v>
      </c>
      <c r="C15" s="996" t="str">
        <f>[2]ZIEHL!C17</f>
        <v>3PH (415V)</v>
      </c>
      <c r="D15" s="272"/>
      <c r="E15" s="995"/>
      <c r="F15" s="523">
        <f>[2]ZIEHL!K17</f>
        <v>365.846664115321</v>
      </c>
      <c r="G15" s="998"/>
    </row>
    <row r="16" s="399" customFormat="1" spans="1:8">
      <c r="A16" s="996" t="str">
        <f>[2]ZIEHL!A18</f>
        <v>ZI006</v>
      </c>
      <c r="B16" s="996" t="str">
        <f>[2]ZIEHL!B18</f>
        <v>16" EBM FAN SET (1PH)</v>
      </c>
      <c r="C16" s="996" t="str">
        <f>[2]ZIEHL!C18</f>
        <v>1PH (230V)</v>
      </c>
      <c r="D16" s="272"/>
      <c r="E16" s="1002">
        <v>45</v>
      </c>
      <c r="F16" s="523">
        <f>[2]ZIEHL!K18</f>
        <v>474.167623421355</v>
      </c>
      <c r="G16" s="998"/>
    </row>
    <row r="17" s="399" customFormat="1" spans="1:7">
      <c r="A17" s="996" t="str">
        <f>[2]ZIEHL!A19</f>
        <v>ZI007</v>
      </c>
      <c r="B17" s="996" t="str">
        <f>[2]ZIEHL!B19</f>
        <v>16" EBM FAN SET (3PH)</v>
      </c>
      <c r="C17" s="996" t="str">
        <f>[2]ZIEHL!C19</f>
        <v>3PH (415V)</v>
      </c>
      <c r="D17" s="272"/>
      <c r="E17" s="1002">
        <v>46</v>
      </c>
      <c r="F17" s="523" t="str">
        <f>[2]ZIEHL!K19</f>
        <v>~</v>
      </c>
      <c r="G17" s="998"/>
    </row>
    <row r="18" s="399" customFormat="1" spans="1:7">
      <c r="A18" s="996" t="str">
        <f>[2]ZIEHL!A20</f>
        <v>ZI007.1</v>
      </c>
      <c r="B18" s="996" t="str">
        <f>[2]ZIEHL!B20</f>
        <v>18" EBM FAN SET (3PH)</v>
      </c>
      <c r="C18" s="996" t="str">
        <f>[2]ZIEHL!C20</f>
        <v>3PH (415V)</v>
      </c>
      <c r="D18" s="272"/>
      <c r="E18" s="1002"/>
      <c r="F18" s="523" t="str">
        <f>[2]ZIEHL!K20</f>
        <v>~</v>
      </c>
      <c r="G18" s="998"/>
    </row>
    <row r="19" s="399" customFormat="1" spans="1:7">
      <c r="A19" s="996" t="str">
        <f>[2]ZIEHL!A21</f>
        <v>ZI008</v>
      </c>
      <c r="B19" s="996" t="str">
        <f>[2]ZIEHL!B21</f>
        <v>20" EBM FAN SET (3PH)</v>
      </c>
      <c r="C19" s="996" t="str">
        <f>[2]ZIEHL!C21</f>
        <v>3PH (415V)</v>
      </c>
      <c r="D19" s="272"/>
      <c r="E19" s="1002">
        <v>47</v>
      </c>
      <c r="F19" s="523" t="str">
        <f>[2]ZIEHL!K21</f>
        <v>~</v>
      </c>
      <c r="G19" s="998"/>
    </row>
    <row r="20" s="399" customFormat="1" spans="1:7">
      <c r="A20" s="996" t="str">
        <f>[2]ZIEHL!A22</f>
        <v>ZI009</v>
      </c>
      <c r="B20" s="996" t="str">
        <f>[2]ZIEHL!B22</f>
        <v>26" EBM FAN SET (3PH)</v>
      </c>
      <c r="C20" s="996" t="str">
        <f>[2]ZIEHL!C22</f>
        <v>3PH (415V)</v>
      </c>
      <c r="D20" s="272"/>
      <c r="E20" s="1002">
        <v>48</v>
      </c>
      <c r="F20" s="523">
        <f>[2]ZIEHL!K22</f>
        <v>1936.83528061052</v>
      </c>
      <c r="G20" s="998"/>
    </row>
    <row r="21" s="399" customFormat="1" ht="24" spans="1:7">
      <c r="A21" s="996" t="str">
        <f>[2]ZIEHL!A23</f>
        <v>ZI010</v>
      </c>
      <c r="B21" s="996" t="str">
        <f>[2]ZIEHL!B23</f>
        <v>32" EBM FAN SET (3PH) c/w end plate(800mm)</v>
      </c>
      <c r="C21" s="996" t="str">
        <f>[2]ZIEHL!C23</f>
        <v>3PH (415V)</v>
      </c>
      <c r="D21" s="272"/>
      <c r="E21" s="1002"/>
      <c r="F21" s="523">
        <f>[2]ZIEHL!K23</f>
        <v>2786.54366178159</v>
      </c>
      <c r="G21" s="999"/>
    </row>
    <row r="22" s="399" customFormat="1" ht="24" spans="1:7">
      <c r="A22" s="996" t="str">
        <f>[2]ZIEHL!A24</f>
        <v>ZI010.1</v>
      </c>
      <c r="B22" s="996" t="str">
        <f>[2]ZIEHL!B24</f>
        <v>36" EBM FAN SET (3PH) c/w end plate(910mm)</v>
      </c>
      <c r="C22" s="996" t="str">
        <f>[2]ZIEHL!C24</f>
        <v>3PH (415V)</v>
      </c>
      <c r="D22" s="272"/>
      <c r="E22" s="1002"/>
      <c r="F22" s="523" t="str">
        <f>[2]ZIEHL!K24</f>
        <v>~</v>
      </c>
      <c r="G22" s="999"/>
    </row>
    <row r="23" s="399" customFormat="1" ht="24" spans="1:7">
      <c r="A23" s="996" t="str">
        <f>[2]ZIEHL!A25</f>
        <v>ZI011</v>
      </c>
      <c r="B23" s="996" t="str">
        <f>[2]ZIEHL!B25</f>
        <v>10watts ebm fan motor (M4Q045CA03A4/C01)</v>
      </c>
      <c r="C23" s="996">
        <f>[2]ZIEHL!C25</f>
        <v>0</v>
      </c>
      <c r="D23" s="272"/>
      <c r="E23" s="1002"/>
      <c r="F23" s="523" t="str">
        <f>[2]ZIEHL!K25</f>
        <v>~</v>
      </c>
      <c r="G23" s="852"/>
    </row>
    <row r="24" s="399" customFormat="1" ht="24" spans="1:7">
      <c r="A24" s="994" t="str">
        <f>[2]ZIEHL!A26</f>
        <v>ZI012</v>
      </c>
      <c r="B24" s="994" t="str">
        <f>[2]ZIEHL!B26</f>
        <v>18watts ebm fan motor (M4Q045DA13A4/C01)</v>
      </c>
      <c r="C24" s="994">
        <f>[2]ZIEHL!C26</f>
        <v>0</v>
      </c>
      <c r="D24" s="273"/>
      <c r="E24" s="1002"/>
      <c r="F24" s="523" t="str">
        <f>[2]ZIEHL!K26</f>
        <v>~</v>
      </c>
      <c r="G24" s="852"/>
    </row>
    <row r="25" spans="1:7">
      <c r="A25" s="346" t="s">
        <v>102</v>
      </c>
    </row>
    <row r="27" spans="1:7">
      <c r="C27" s="1003"/>
    </row>
  </sheetData>
  <mergeCells count="4">
    <mergeCell ref="D7:D12"/>
    <mergeCell ref="D13:D24"/>
    <mergeCell ref="G7:G11"/>
    <mergeCell ref="G13:G21"/>
  </mergeCells>
  <pageMargins left="0.708661417322835" right="0.708661417322835" top="0.748031496062992" bottom="0.748031496062992" header="0.31496062992126" footer="0.31496062992126"/>
  <pageSetup paperSize="9"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F106"/>
  <sheetViews>
    <sheetView zoomScale="115" zoomScaleNormal="115" workbookViewId="0">
      <pane xSplit="2" ySplit="8" topLeftCell="C9" activePane="bottomRight" state="frozen"/>
      <selection/>
      <selection pane="topRight"/>
      <selection pane="bottomLeft"/>
      <selection pane="bottomRight" activeCell="A2" sqref="A2"/>
    </sheetView>
  </sheetViews>
  <sheetFormatPr defaultColWidth="7.14285714285714" defaultRowHeight="12" outlineLevelCol="5"/>
  <cols>
    <col min="1" max="1" width="10.1428571428571" style="510" customWidth="1"/>
    <col min="2" max="2" width="40.4285714285714" style="510" customWidth="1"/>
    <col min="3" max="3" width="16.7142857142857" style="510" customWidth="1"/>
    <col min="4" max="4" width="12" style="970" customWidth="1"/>
    <col min="5" max="5" width="15.2857142857143" style="510" customWidth="1"/>
    <col min="6" max="6" width="21.1428571428571" style="510" customWidth="1"/>
    <col min="7" max="7" width="9" style="510" customWidth="1"/>
    <col min="8" max="16384" width="7.14285714285714" style="510"/>
  </cols>
  <sheetData>
    <row r="1" s="983" customFormat="1" spans="1:6">
      <c r="A1" s="983" t="str">
        <f>'CU '!A1</f>
        <v>DATE :28.7.26</v>
      </c>
      <c r="B1" s="984"/>
      <c r="D1" s="985"/>
      <c r="E1" s="986"/>
    </row>
    <row r="2" s="983" customFormat="1" spans="1:6">
      <c r="B2" s="985"/>
      <c r="D2" s="985"/>
      <c r="E2" s="986"/>
    </row>
    <row r="3" s="983" customFormat="1" spans="1:6">
      <c r="D3" s="985"/>
      <c r="E3" s="986"/>
    </row>
    <row r="4" s="983" customFormat="1" spans="1:6">
      <c r="D4" s="985"/>
    </row>
    <row r="5" s="983" customFormat="1" spans="1:6">
      <c r="B5" s="984"/>
      <c r="D5" s="985"/>
    </row>
    <row r="6" s="983" customFormat="1" spans="1:6">
      <c r="B6" s="984"/>
      <c r="D6" s="985"/>
    </row>
    <row r="7" spans="1:6">
      <c r="B7" s="987"/>
    </row>
    <row r="8" s="930" customFormat="1" spans="1:6">
      <c r="A8" s="271" t="str">
        <f>[2]Weiguang!A8</f>
        <v>ITEM</v>
      </c>
      <c r="B8" s="268" t="str">
        <f>[2]Weiguang!B8</f>
        <v>MODEL</v>
      </c>
      <c r="C8" s="143" t="s">
        <v>103</v>
      </c>
      <c r="D8" s="268" t="str">
        <f>[2]Weiguang!D8</f>
        <v>WATTS</v>
      </c>
      <c r="E8" s="294" t="str">
        <f>[2]Weiguang!I8</f>
        <v>RM</v>
      </c>
      <c r="F8" s="143" t="s">
        <v>99</v>
      </c>
    </row>
    <row r="9" ht="15" customHeight="1" spans="1:6">
      <c r="A9" s="271" t="str">
        <f>[2]Weiguang!A9</f>
        <v>WEI001</v>
      </c>
      <c r="B9" s="271" t="str">
        <f>[2]Weiguang!B9</f>
        <v>YWF4E-200-G (8") (1PH) (230V) </v>
      </c>
      <c r="C9" s="274" t="s">
        <v>104</v>
      </c>
      <c r="D9" s="268">
        <f>[2]Weiguang!D9</f>
        <v>40</v>
      </c>
      <c r="E9" s="134">
        <f>[2]Weiguang!I9</f>
        <v>127.494103397718</v>
      </c>
      <c r="F9" s="972"/>
    </row>
    <row r="10" spans="1:6">
      <c r="A10" s="271" t="str">
        <f>[2]Weiguang!A10</f>
        <v>WEI002</v>
      </c>
      <c r="B10" s="271" t="str">
        <f>[2]Weiguang!B10</f>
        <v>YWF4E-250-G (10") (1PH) (230V) </v>
      </c>
      <c r="C10" s="272"/>
      <c r="D10" s="268">
        <f>[2]Weiguang!D10</f>
        <v>50</v>
      </c>
      <c r="E10" s="134">
        <f>[2]Weiguang!I10</f>
        <v>130.971215308565</v>
      </c>
      <c r="F10" s="980"/>
    </row>
    <row r="11" spans="1:6">
      <c r="A11" s="271" t="str">
        <f>[2]Weiguang!A11</f>
        <v>WEI002.1</v>
      </c>
      <c r="B11" s="271" t="str">
        <f>[2]Weiguang!B11</f>
        <v>YWF2E-250-G (10") (1PH) (230V) 2500rpm</v>
      </c>
      <c r="C11" s="272"/>
      <c r="D11" s="268">
        <f>[2]Weiguang!D11</f>
        <v>50</v>
      </c>
      <c r="E11" s="134">
        <f>[2]Weiguang!I11</f>
        <v>137.519776073993</v>
      </c>
      <c r="F11" s="980"/>
    </row>
    <row r="12" spans="1:6">
      <c r="A12" s="271" t="str">
        <f>[2]Weiguang!A12</f>
        <v>WEI003</v>
      </c>
      <c r="B12" s="271" t="str">
        <f>[2]Weiguang!B12</f>
        <v>YWF4E-250B (10") (1PH) (230V) </v>
      </c>
      <c r="C12" s="272"/>
      <c r="D12" s="268">
        <f>[2]Weiguang!D12</f>
        <v>50</v>
      </c>
      <c r="E12" s="134">
        <f>[2]Weiguang!I12</f>
        <v>130.971215308565</v>
      </c>
      <c r="F12" s="980"/>
    </row>
    <row r="13" spans="1:6">
      <c r="A13" s="271" t="str">
        <f>[2]Weiguang!A13</f>
        <v>WEI004</v>
      </c>
      <c r="B13" s="271" t="str">
        <f>[2]Weiguang!B13</f>
        <v>YWF4E-300-G (12") (1PH) (230V) </v>
      </c>
      <c r="C13" s="272"/>
      <c r="D13" s="268">
        <f>[2]Weiguang!D13</f>
        <v>85</v>
      </c>
      <c r="E13" s="134">
        <f>[2]Weiguang!I13</f>
        <v>135.607364523027</v>
      </c>
      <c r="F13" s="980"/>
    </row>
    <row r="14" spans="1:6">
      <c r="A14" s="271" t="str">
        <f>[2]Weiguang!A14</f>
        <v>WEI004.1</v>
      </c>
      <c r="B14" s="271" t="str">
        <f>[2]Weiguang!B14</f>
        <v>YWF4D-300-G (12") (3PH) (415V) </v>
      </c>
      <c r="C14" s="272"/>
      <c r="D14" s="268">
        <f>[2]Weiguang!D14</f>
        <v>85</v>
      </c>
      <c r="E14" s="134">
        <f>[2]Weiguang!I14</f>
        <v>135.607364523027</v>
      </c>
      <c r="F14" s="980"/>
    </row>
    <row r="15" spans="1:6">
      <c r="A15" s="271" t="str">
        <f>[2]Weiguang!A15</f>
        <v>WEI005</v>
      </c>
      <c r="B15" s="271" t="str">
        <f>[2]Weiguang!B15</f>
        <v>YWF4E-300B (12") (1PH) (230V) </v>
      </c>
      <c r="C15" s="272"/>
      <c r="D15" s="268">
        <f>[2]Weiguang!D15</f>
        <v>85</v>
      </c>
      <c r="E15" s="134">
        <f>[2]Weiguang!I15</f>
        <v>135.607364523027</v>
      </c>
      <c r="F15" s="980"/>
    </row>
    <row r="16" spans="1:6">
      <c r="A16" s="271" t="str">
        <f>[2]Weiguang!A16</f>
        <v>WEI005.1</v>
      </c>
      <c r="B16" s="271" t="str">
        <f>[2]Weiguang!B16</f>
        <v>YWF2E-300-S (12") (1PH) (230V)7 BLADE C/W 2M WIRE</v>
      </c>
      <c r="C16" s="272"/>
      <c r="D16" s="268">
        <f>[2]Weiguang!D16</f>
        <v>85</v>
      </c>
      <c r="E16" s="134">
        <f>[2]Weiguang!I16</f>
        <v>147.297654568116</v>
      </c>
      <c r="F16" s="980"/>
    </row>
    <row r="17" spans="1:6">
      <c r="A17" s="271" t="str">
        <f>[2]Weiguang!A17</f>
        <v>WEI005.2</v>
      </c>
      <c r="B17" s="271" t="str">
        <f>[2]Weiguang!B17</f>
        <v>YWF2D-300-S (12") (3PH) (415V)7 BLADE C/W 2M WIRE</v>
      </c>
      <c r="C17" s="272"/>
      <c r="D17" s="268">
        <f>[2]Weiguang!D17</f>
        <v>85</v>
      </c>
      <c r="E17" s="134">
        <f>[2]Weiguang!I17</f>
        <v>147.297654568116</v>
      </c>
      <c r="F17" s="980"/>
    </row>
    <row r="18" spans="1:6">
      <c r="A18" s="271" t="str">
        <f>[2]Weiguang!A18</f>
        <v>WEI005.3</v>
      </c>
      <c r="B18" s="271" t="str">
        <f>[2]Weiguang!B18</f>
        <v>YWF2D-300-B (12") (3PH) (415V)7 BLADE</v>
      </c>
      <c r="C18" s="272"/>
      <c r="D18" s="268">
        <f>[2]Weiguang!D18</f>
        <v>85</v>
      </c>
      <c r="E18" s="134">
        <f>[2]Weiguang!I18</f>
        <v>147.297654568116</v>
      </c>
      <c r="F18" s="980"/>
    </row>
    <row r="19" spans="1:6">
      <c r="A19" s="271" t="str">
        <f>[2]Weiguang!A19</f>
        <v>WEI005.4</v>
      </c>
      <c r="B19" s="271" t="str">
        <f>[2]Weiguang!B19</f>
        <v>YWF2E-300-B (12") (1PH) (230V)7 BLADE C/W 2M WIRE</v>
      </c>
      <c r="C19" s="272"/>
      <c r="D19" s="268">
        <f>[2]Weiguang!D19</f>
        <v>85</v>
      </c>
      <c r="E19" s="134">
        <f>[2]Weiguang!I19</f>
        <v>147.297654568116</v>
      </c>
      <c r="F19" s="980"/>
    </row>
    <row r="20" spans="1:6">
      <c r="A20" s="271" t="str">
        <f>[2]Weiguang!A20</f>
        <v>WEI005.5</v>
      </c>
      <c r="B20" s="271" t="str">
        <f>[2]Weiguang!B20</f>
        <v>YWF2D-300-B (12") (3PH) (415V)7 BLADE C/W 2M WIRE</v>
      </c>
      <c r="C20" s="272"/>
      <c r="D20" s="268">
        <f>[2]Weiguang!D20</f>
        <v>0</v>
      </c>
      <c r="E20" s="134">
        <f>[2]Weiguang!I20</f>
        <v>147.297654568116</v>
      </c>
      <c r="F20" s="980"/>
    </row>
    <row r="21" spans="1:6">
      <c r="A21" s="271" t="str">
        <f>[2]Weiguang!A21</f>
        <v>WEI006</v>
      </c>
      <c r="B21" s="271" t="str">
        <f>[2]Weiguang!B21</f>
        <v>YWF4E-330-G (13") (1PH) (230V)</v>
      </c>
      <c r="C21" s="272"/>
      <c r="D21" s="268">
        <f>[2]Weiguang!D21</f>
        <v>95</v>
      </c>
      <c r="E21" s="134">
        <f>[2]Weiguang!I21</f>
        <v>158.78811059534</v>
      </c>
      <c r="F21" s="980"/>
    </row>
    <row r="22" spans="1:6">
      <c r="A22" s="271" t="str">
        <f>[2]Weiguang!A22</f>
        <v>WEI007</v>
      </c>
      <c r="B22" s="271" t="str">
        <f>[2]Weiguang!B22</f>
        <v>YWF4E-350-G (14") (1PH) (230V)</v>
      </c>
      <c r="C22" s="272"/>
      <c r="D22" s="268">
        <f>[2]Weiguang!D22</f>
        <v>140</v>
      </c>
      <c r="E22" s="134">
        <f>[2]Weiguang!I22</f>
        <v>173.855595542343</v>
      </c>
      <c r="F22" s="980"/>
    </row>
    <row r="23" spans="1:6">
      <c r="A23" s="271" t="str">
        <f>[2]Weiguang!A23</f>
        <v>WEI008</v>
      </c>
      <c r="B23" s="271" t="str">
        <f>[2]Weiguang!B23</f>
        <v>YWF4D-350-G (14") (3PH) (415V) </v>
      </c>
      <c r="C23" s="272"/>
      <c r="D23" s="268">
        <f>[2]Weiguang!D23</f>
        <v>140</v>
      </c>
      <c r="E23" s="134">
        <f>[2]Weiguang!I23</f>
        <v>173.855595542343</v>
      </c>
      <c r="F23" s="980"/>
    </row>
    <row r="24" spans="1:6">
      <c r="A24" s="271" t="str">
        <f>[2]Weiguang!A24</f>
        <v>WEI009</v>
      </c>
      <c r="B24" s="271" t="str">
        <f>[2]Weiguang!B24</f>
        <v>YWF4E-400-G (16") (1PH) (230V) </v>
      </c>
      <c r="C24" s="272"/>
      <c r="D24" s="268">
        <f>[2]Weiguang!D24</f>
        <v>180</v>
      </c>
      <c r="E24" s="134">
        <f>[2]Weiguang!I24</f>
        <v>193.559229703808</v>
      </c>
      <c r="F24" s="980"/>
    </row>
    <row r="25" spans="1:6">
      <c r="A25" s="271" t="str">
        <f>[2]Weiguang!A25</f>
        <v>WEI010</v>
      </c>
      <c r="B25" s="271" t="str">
        <f>[2]Weiguang!B25</f>
        <v>YWF4D-400-G (16") (3PH) (415V) </v>
      </c>
      <c r="C25" s="272"/>
      <c r="D25" s="268">
        <f>[2]Weiguang!D25</f>
        <v>180</v>
      </c>
      <c r="E25" s="134">
        <f>[2]Weiguang!I25</f>
        <v>193.559229703808</v>
      </c>
      <c r="F25" s="980"/>
    </row>
    <row r="26" spans="1:6">
      <c r="A26" s="271" t="str">
        <f>[2]Weiguang!A26</f>
        <v>WEI011</v>
      </c>
      <c r="B26" s="271" t="str">
        <f>[2]Weiguang!B26</f>
        <v>YWF6E-400-G (16") (1PH) (230V)  - 6poles</v>
      </c>
      <c r="C26" s="272"/>
      <c r="D26" s="268">
        <f>[2]Weiguang!D26</f>
        <v>108</v>
      </c>
      <c r="E26" s="134">
        <f>[2]Weiguang!I26</f>
        <v>193.559229703808</v>
      </c>
      <c r="F26" s="980"/>
    </row>
    <row r="27" spans="1:6">
      <c r="A27" s="271" t="str">
        <f>[2]Weiguang!A27</f>
        <v>WEI012</v>
      </c>
      <c r="B27" s="271" t="str">
        <f>[2]Weiguang!B27</f>
        <v>YWF6D-400-G (16") (3PH) (415V)  - 6poles</v>
      </c>
      <c r="C27" s="272"/>
      <c r="D27" s="268">
        <f>[2]Weiguang!D27</f>
        <v>108</v>
      </c>
      <c r="E27" s="134">
        <f>[2]Weiguang!I27</f>
        <v>193.559229703808</v>
      </c>
      <c r="F27" s="980"/>
    </row>
    <row r="28" spans="1:6">
      <c r="A28" s="271" t="str">
        <f>[2]Weiguang!A28</f>
        <v>WEI013</v>
      </c>
      <c r="B28" s="271" t="str">
        <f>[2]Weiguang!B28</f>
        <v>YWF4E-450-G (18") (1PH) (230V) </v>
      </c>
      <c r="C28" s="272"/>
      <c r="D28" s="268">
        <f>[2]Weiguang!D28</f>
        <v>250</v>
      </c>
      <c r="E28" s="134">
        <f>[2]Weiguang!I28</f>
        <v>219.058050383352</v>
      </c>
      <c r="F28" s="980"/>
    </row>
    <row r="29" spans="1:6">
      <c r="A29" s="271" t="str">
        <f>[2]Weiguang!A29</f>
        <v>WEI014</v>
      </c>
      <c r="B29" s="271" t="str">
        <f>[2]Weiguang!B29</f>
        <v>YWF4D-450-G (18") (3PH) (415V) </v>
      </c>
      <c r="C29" s="272"/>
      <c r="D29" s="268">
        <f>[2]Weiguang!D29</f>
        <v>250</v>
      </c>
      <c r="E29" s="134">
        <f>[2]Weiguang!I29</f>
        <v>219.058050383352</v>
      </c>
      <c r="F29" s="980"/>
    </row>
    <row r="30" spans="1:6">
      <c r="A30" s="271" t="str">
        <f>[2]Weiguang!A30</f>
        <v>WEI015</v>
      </c>
      <c r="B30" s="271" t="str">
        <f>[2]Weiguang!B30</f>
        <v>YWF6D-450-G (18") (3PH) (415V)  - 6poles</v>
      </c>
      <c r="C30" s="272"/>
      <c r="D30" s="268">
        <f>[2]Weiguang!D30</f>
        <v>150</v>
      </c>
      <c r="E30" s="134">
        <f>[2]Weiguang!I30</f>
        <v>219.058050383352</v>
      </c>
      <c r="F30" s="980"/>
    </row>
    <row r="31" spans="1:6">
      <c r="A31" s="271" t="str">
        <f>[2]Weiguang!A31</f>
        <v>WEI016</v>
      </c>
      <c r="B31" s="271" t="str">
        <f>[2]Weiguang!B31</f>
        <v>YWF4E-500-G (20") (1PH) (230V) </v>
      </c>
      <c r="C31" s="272"/>
      <c r="D31" s="268">
        <f>[2]Weiguang!D31</f>
        <v>420</v>
      </c>
      <c r="E31" s="134">
        <f>[2]Weiguang!I31</f>
        <v>279.327990171364</v>
      </c>
      <c r="F31" s="980"/>
    </row>
    <row r="32" spans="1:6">
      <c r="A32" s="271" t="str">
        <f>[2]Weiguang!A32</f>
        <v>WEI017</v>
      </c>
      <c r="B32" s="271" t="str">
        <f>[2]Weiguang!B32</f>
        <v>YWF4D-500-G (20") (3PH) (415V) </v>
      </c>
      <c r="C32" s="272"/>
      <c r="D32" s="268">
        <f>[2]Weiguang!D32</f>
        <v>450</v>
      </c>
      <c r="E32" s="134">
        <f>[2]Weiguang!I32</f>
        <v>279.327990171364</v>
      </c>
      <c r="F32" s="980"/>
    </row>
    <row r="33" spans="1:6">
      <c r="A33" s="271" t="str">
        <f>[2]Weiguang!A33</f>
        <v>WEI019</v>
      </c>
      <c r="B33" s="271" t="str">
        <f>[2]Weiguang!B33</f>
        <v>YWF4D-550-G (22") (3PH) (415V) </v>
      </c>
      <c r="C33" s="272"/>
      <c r="D33" s="268">
        <f>[2]Weiguang!D33</f>
        <v>600</v>
      </c>
      <c r="E33" s="134">
        <f>[2]Weiguang!I33</f>
        <v>348.870228388301</v>
      </c>
      <c r="F33" s="980"/>
    </row>
    <row r="34" spans="1:6">
      <c r="A34" s="271" t="str">
        <f>[2]Weiguang!A34</f>
        <v>WEI020</v>
      </c>
      <c r="B34" s="271" t="str">
        <f>[2]Weiguang!B34</f>
        <v>YWF4D-600-G (24") (3PH) (415V) </v>
      </c>
      <c r="C34" s="272"/>
      <c r="D34" s="268">
        <f>[2]Weiguang!D34</f>
        <v>780</v>
      </c>
      <c r="E34" s="134">
        <f>[2]Weiguang!I34</f>
        <v>428.843802337778</v>
      </c>
      <c r="F34" s="980"/>
    </row>
    <row r="35" spans="1:6">
      <c r="A35" s="271" t="str">
        <f>[2]Weiguang!A35</f>
        <v>WEI021</v>
      </c>
      <c r="B35" s="271" t="str">
        <f>[2]Weiguang!B35</f>
        <v>YWF4D-630-G (26") (3PH) (415V) </v>
      </c>
      <c r="C35" s="272"/>
      <c r="D35" s="268">
        <f>[2]Weiguang!D35</f>
        <v>800</v>
      </c>
      <c r="E35" s="134">
        <f>[2]Weiguang!I35</f>
        <v>468.251070660709</v>
      </c>
      <c r="F35" s="980"/>
    </row>
    <row r="36" spans="1:6">
      <c r="A36" s="271" t="str">
        <f>[2]Weiguang!A36</f>
        <v>WEI022</v>
      </c>
      <c r="B36" s="271" t="str">
        <f>[2]Weiguang!B36</f>
        <v>YWF6D-710-G (28") (3PH) (415V) </v>
      </c>
      <c r="C36" s="272"/>
      <c r="D36" s="268">
        <f>[2]Weiguang!D36</f>
        <v>900</v>
      </c>
      <c r="E36" s="134">
        <f>[2]Weiguang!I36</f>
        <v>1043.13357325406</v>
      </c>
      <c r="F36" s="980"/>
    </row>
    <row r="37" spans="1:6">
      <c r="A37" s="271" t="str">
        <f>[2]Weiguang!A37</f>
        <v>WEI023</v>
      </c>
      <c r="B37" s="271" t="str">
        <f>[2]Weiguang!B37</f>
        <v>YWF6D-800-G (32") (3PH) (415V) </v>
      </c>
      <c r="C37" s="272"/>
      <c r="D37" s="268">
        <f>[2]Weiguang!D37</f>
        <v>1200</v>
      </c>
      <c r="E37" s="134">
        <f>[2]Weiguang!I37</f>
        <v>1334.98360107095</v>
      </c>
      <c r="F37" s="980"/>
    </row>
    <row r="38" spans="1:6">
      <c r="A38" s="271" t="str">
        <f>[2]Weiguang!A38</f>
        <v>WEI023.01</v>
      </c>
      <c r="B38" s="271" t="str">
        <f>[2]Weiguang!B38</f>
        <v>YWF4D-350-G (14") (3PH ) (415V) cw 1.5m wire</v>
      </c>
      <c r="C38" s="272"/>
      <c r="D38" s="268">
        <f>[2]Weiguang!D38</f>
        <v>140</v>
      </c>
      <c r="E38" s="134">
        <f>[2]Weiguang!I38</f>
        <v>183.127893971267</v>
      </c>
      <c r="F38" s="980"/>
    </row>
    <row r="39" spans="1:6">
      <c r="A39" s="271" t="str">
        <f>[2]Weiguang!A39</f>
        <v>WEI023.1</v>
      </c>
      <c r="B39" s="271" t="str">
        <f>[2]Weiguang!B39</f>
        <v>YWF4D-400-G (16") (3PH) (415V) C/W 1.5M WIRE</v>
      </c>
      <c r="C39" s="272"/>
      <c r="D39" s="268">
        <f>[2]Weiguang!D39</f>
        <v>180</v>
      </c>
      <c r="E39" s="134">
        <f>[2]Weiguang!I39</f>
        <v>202.831528132733</v>
      </c>
      <c r="F39" s="980"/>
    </row>
    <row r="40" spans="1:6">
      <c r="A40" s="271" t="str">
        <f>[2]Weiguang!A40</f>
        <v>WEI023.2</v>
      </c>
      <c r="B40" s="271" t="str">
        <f>[2]Weiguang!B40</f>
        <v>YWF4D-450-G (18") (3PH) (415V) C/W 1.5M WIRE</v>
      </c>
      <c r="C40" s="272"/>
      <c r="D40" s="268">
        <f>[2]Weiguang!D40</f>
        <v>250</v>
      </c>
      <c r="E40" s="134">
        <f>[2]Weiguang!I40</f>
        <v>230.648423419508</v>
      </c>
      <c r="F40" s="980"/>
    </row>
    <row r="41" ht="15.75" customHeight="1" spans="1:6">
      <c r="A41" s="271" t="str">
        <f>[2]Weiguang!A41</f>
        <v>WEI023.3</v>
      </c>
      <c r="B41" s="271" t="str">
        <f>[2]Weiguang!B41</f>
        <v>YWF4D-500-G (20") (3PH) (415V)  C/W 1.5M WIRE</v>
      </c>
      <c r="C41" s="273"/>
      <c r="D41" s="268">
        <f>[2]Weiguang!D41</f>
        <v>450</v>
      </c>
      <c r="E41" s="134">
        <f>[2]Weiguang!I41</f>
        <v>293.758004601378</v>
      </c>
      <c r="F41" s="977"/>
    </row>
    <row r="42" spans="1:6">
      <c r="A42" s="271" t="str">
        <f>[2]Weiguang!A42</f>
        <v>WEI024</v>
      </c>
      <c r="B42" s="271" t="str">
        <f>[2]Weiguang!B42</f>
        <v>YWF4E-400-J (16") (1PH) (230V) </v>
      </c>
      <c r="C42" s="272"/>
      <c r="D42" s="268">
        <f>[2]Weiguang!D42</f>
        <v>200</v>
      </c>
      <c r="E42" s="134">
        <f>[2]Weiguang!I42</f>
        <v>228.351422217797</v>
      </c>
      <c r="F42" s="980"/>
    </row>
    <row r="43" spans="1:6">
      <c r="A43" s="271" t="str">
        <f>[2]Weiguang!A43</f>
        <v>WEI025</v>
      </c>
      <c r="B43" s="271" t="str">
        <f>[2]Weiguang!B43</f>
        <v>YWF4D-400-J (16") (3PH) (415V) </v>
      </c>
      <c r="C43" s="272"/>
      <c r="D43" s="268">
        <f>[2]Weiguang!D43</f>
        <v>200</v>
      </c>
      <c r="E43" s="134">
        <f>[2]Weiguang!I43</f>
        <v>228.351422217797</v>
      </c>
      <c r="F43" s="980"/>
    </row>
    <row r="44" ht="15.6" customHeight="1" spans="1:6">
      <c r="A44" s="271" t="str">
        <f>[2]Weiguang!A44</f>
        <v>WEI025.3</v>
      </c>
      <c r="B44" s="271" t="str">
        <f>[2]Weiguang!B44</f>
        <v>YWF4D-450-S-137/35 (18") (3PH) (415V) (HEAVY DUTY) 7 BLADE</v>
      </c>
      <c r="C44" s="272"/>
      <c r="D44" s="268">
        <f>[2]Weiguang!D44</f>
        <v>370</v>
      </c>
      <c r="E44" s="134">
        <f>[2]Weiguang!I44</f>
        <v>369.982860898138</v>
      </c>
      <c r="F44" s="980"/>
    </row>
    <row r="45" ht="15.6" customHeight="1" spans="1:6">
      <c r="A45" s="271" t="str">
        <f>[2]Weiguang!A45</f>
        <v>WEI026</v>
      </c>
      <c r="B45" s="271" t="str">
        <f>[2]Weiguang!B45</f>
        <v>YWF4D-500S-145/65A2-G (20") (3PH) (415V)(ALUMINIUM DIE CAST)</v>
      </c>
      <c r="C45" s="272"/>
      <c r="D45" s="268">
        <f>[2]Weiguang!D45</f>
        <v>800</v>
      </c>
      <c r="E45" s="134">
        <f>[2]Weiguang!I45</f>
        <v>683.726642105613</v>
      </c>
      <c r="F45" s="980"/>
    </row>
    <row r="46" ht="15.6" customHeight="1" spans="1:6">
      <c r="A46" s="271" t="str">
        <f>[2]Weiguang!A46</f>
        <v>WEI026.1</v>
      </c>
      <c r="B46" s="271" t="str">
        <f>[2]Weiguang!B46</f>
        <v>YWF4D-500S-137/60-G (20") (3PH) (415V) (HEAVY DUTY) 7 BLADE</v>
      </c>
      <c r="C46" s="272"/>
      <c r="D46" s="268">
        <f>[2]Weiguang!D46</f>
        <v>750</v>
      </c>
      <c r="E46" s="134">
        <f>[2]Weiguang!I46</f>
        <v>422.184606193369</v>
      </c>
      <c r="F46" s="980"/>
    </row>
    <row r="47" ht="15.6" customHeight="1" spans="1:6">
      <c r="A47" s="271" t="str">
        <f>[2]Weiguang!A47</f>
        <v>WEI026.2</v>
      </c>
      <c r="B47" s="271" t="str">
        <f>[2]Weiguang!B47</f>
        <v>YWF4D-630-S-168/80-G (26") (3PH) (415V) (HEAVY DUTY)</v>
      </c>
      <c r="C47" s="272"/>
      <c r="D47" s="268">
        <f>[2]Weiguang!D47</f>
        <v>1900</v>
      </c>
      <c r="E47" s="134">
        <f>[2]Weiguang!I47</f>
        <v>918.716187062299</v>
      </c>
      <c r="F47" s="980"/>
    </row>
    <row r="48" ht="15.6" customHeight="1" spans="1:6">
      <c r="A48" s="271" t="str">
        <f>[2]Weiguang!A48</f>
        <v>WEI026.3</v>
      </c>
      <c r="B48" s="271" t="str">
        <f>[2]Weiguang!B48</f>
        <v>YWF4D-630S-180/105A2-G (26") (3PH) (415V)(ALUMINIUM DIE CAST)</v>
      </c>
      <c r="C48" s="273"/>
      <c r="D48" s="268">
        <f>[2]Weiguang!D48</f>
        <v>2700</v>
      </c>
      <c r="E48" s="134">
        <f>[2]Weiguang!I48</f>
        <v>1502.87098808457</v>
      </c>
      <c r="F48" s="977"/>
    </row>
    <row r="49" ht="15.6" customHeight="1" spans="1:6">
      <c r="A49" s="271" t="str">
        <f>[2]Weiguang!A49</f>
        <v>WEI026.4</v>
      </c>
      <c r="B49" s="271" t="str">
        <f>[2]Weiguang!B49</f>
        <v>YWF4E-300-G (12") (1PH) (230V) S/STEEL </v>
      </c>
      <c r="C49" s="988" t="s">
        <v>105</v>
      </c>
      <c r="D49" s="268">
        <f>[2]Weiguang!D49</f>
        <v>85</v>
      </c>
      <c r="E49" s="134">
        <f>[2]Weiguang!I49</f>
        <v>245.738197545426</v>
      </c>
      <c r="F49" s="962"/>
    </row>
    <row r="50" ht="15.6" customHeight="1" spans="1:6">
      <c r="A50" s="271" t="str">
        <f>[2]Weiguang!A50</f>
        <v>WEI026.5</v>
      </c>
      <c r="B50" s="271" t="str">
        <f>[2]Weiguang!B50</f>
        <v>YWF4D-300-G (12") (3PH) (415V) S/STEEL </v>
      </c>
      <c r="C50" s="989"/>
      <c r="D50" s="268">
        <f>[2]Weiguang!D50</f>
        <v>85</v>
      </c>
      <c r="E50" s="134">
        <f>[2]Weiguang!I50</f>
        <v>247.142415817115</v>
      </c>
      <c r="F50" s="962"/>
    </row>
    <row r="51" ht="15.6" customHeight="1" spans="1:6">
      <c r="A51" s="271" t="str">
        <f>[2]Weiguang!A51</f>
        <v>WEI026.6</v>
      </c>
      <c r="B51" s="271" t="str">
        <f>[2]Weiguang!B51</f>
        <v>YWF2D-300-S (12") (3PH) (415V) S/STEEL (HEAVY DUTY) 7 BLADE C/W 2M WIRE</v>
      </c>
      <c r="C51" s="989"/>
      <c r="D51" s="268">
        <f>[2]Weiguang!D51</f>
        <v>165</v>
      </c>
      <c r="E51" s="134">
        <f>[2]Weiguang!I51</f>
        <v>294.885837054512</v>
      </c>
      <c r="F51" s="962"/>
    </row>
    <row r="52" ht="15.6" customHeight="1" spans="1:6">
      <c r="A52" s="271" t="str">
        <f>[2]Weiguang!A52</f>
        <v>WEI026.7</v>
      </c>
      <c r="B52" s="271" t="str">
        <f>[2]Weiguang!B52</f>
        <v>YWF4E-400-G (16") (1PH) (230V) S/STEEL </v>
      </c>
      <c r="C52" s="989"/>
      <c r="D52" s="268">
        <f>[2]Weiguang!D52</f>
        <v>205</v>
      </c>
      <c r="E52" s="134">
        <f>[2]Weiguang!I52</f>
        <v>365.096750638919</v>
      </c>
      <c r="F52" s="962"/>
    </row>
    <row r="53" ht="15.6" customHeight="1" spans="1:6">
      <c r="A53" s="271" t="str">
        <f>[2]Weiguang!A53</f>
        <v>WEI026.8</v>
      </c>
      <c r="B53" s="271" t="str">
        <f>[2]Weiguang!B53</f>
        <v>YWF4D-400-G (16") (3PH) (415V) S/STEEL </v>
      </c>
      <c r="C53" s="989"/>
      <c r="D53" s="268">
        <f>[2]Weiguang!D53</f>
        <v>205</v>
      </c>
      <c r="E53" s="134">
        <f>[2]Weiguang!I53</f>
        <v>365.096750638919</v>
      </c>
      <c r="F53" s="962"/>
    </row>
    <row r="54" ht="15.6" customHeight="1" spans="1:6">
      <c r="A54" s="271" t="str">
        <f>[2]Weiguang!A55</f>
        <v>WEI026.9</v>
      </c>
      <c r="B54" s="271" t="str">
        <f>[2]Weiguang!B55</f>
        <v>YWF4D-500S-137/60-G (20") (3PH) (415V) S/STEEL  (HEAVY DUTY) 7 BLADE</v>
      </c>
      <c r="C54" s="989"/>
      <c r="D54" s="268">
        <f>[2]Weiguang!D55</f>
        <v>750</v>
      </c>
      <c r="E54" s="134">
        <f>[2]Weiguang!I55</f>
        <v>554.947060971157</v>
      </c>
      <c r="F54" s="962"/>
    </row>
    <row r="55" spans="1:6">
      <c r="A55" s="271" t="str">
        <f>[2]Weiguang!A56</f>
        <v>WEI027</v>
      </c>
      <c r="B55" s="271" t="str">
        <f>[2]Weiguang!B56</f>
        <v>YWF4D-500-S 137/60-G (20") (3PH ) (415V)7blade cw end plate</v>
      </c>
      <c r="C55" s="269" t="s">
        <v>106</v>
      </c>
      <c r="D55" s="268">
        <f>[2]Weiguang!D56</f>
        <v>750</v>
      </c>
      <c r="E55" s="134">
        <f>[2]Weiguang!I56</f>
        <v>533.905335341366</v>
      </c>
      <c r="F55" s="962"/>
    </row>
    <row r="56" spans="1:6">
      <c r="A56" s="271" t="str">
        <f>[2]Weiguang!A57</f>
        <v>WEI028</v>
      </c>
      <c r="B56" s="271" t="str">
        <f>[2]Weiguang!B57</f>
        <v>YWF4D-630S-180/105-B1 (26") (3PH) (415V)C/W END PLATE (HEAVY DUTY)</v>
      </c>
      <c r="C56" s="269"/>
      <c r="D56" s="268">
        <f>[2]Weiguang!D57</f>
        <v>2700</v>
      </c>
      <c r="E56" s="134">
        <f>[2]Weiguang!I57</f>
        <v>1465.37912985274</v>
      </c>
      <c r="F56" s="962"/>
    </row>
    <row r="57" spans="1:6">
      <c r="A57" s="271" t="str">
        <f>[2]Weiguang!A58</f>
        <v>WEI028.01</v>
      </c>
      <c r="B57" s="271" t="str">
        <f>[2]Weiguang!B58</f>
        <v>YWF4D-630S-180/75-B1 (26") (3PH) (415V) C/W END PLATE (HEAVY DUTY)</v>
      </c>
      <c r="C57" s="269"/>
      <c r="D57" s="268">
        <f>[2]Weiguang!D58</f>
        <v>1900</v>
      </c>
      <c r="E57" s="134">
        <f>[2]Weiguang!I58</f>
        <v>1046.6106851649</v>
      </c>
      <c r="F57" s="962"/>
    </row>
    <row r="58" spans="1:6">
      <c r="A58" s="271" t="str">
        <f>[2]Weiguang!A59</f>
        <v>WEI028.02</v>
      </c>
      <c r="B58" s="271" t="str">
        <f>[2]Weiguang!B59</f>
        <v>YWF.A6T-710S-7FIS01(28")(3PH 415V)C/W END PLATE (HEAVY DUTY)</v>
      </c>
      <c r="C58" s="269"/>
      <c r="D58" s="268" t="str">
        <f>[2]Weiguang!D59</f>
        <v>1100 c/w plate</v>
      </c>
      <c r="E58" s="134">
        <f>[2]Weiguang!I59</f>
        <v>1334.35640744797</v>
      </c>
      <c r="F58" s="962"/>
    </row>
    <row r="59" ht="15.75" customHeight="1" spans="1:6">
      <c r="A59" s="271" t="str">
        <f>[2]Weiguang!A60</f>
        <v>WEI028.03</v>
      </c>
      <c r="B59" s="271" t="str">
        <f>[2]Weiguang!B60</f>
        <v>YWF6D-800-180/75-B1 (32") (3PH) (415V)C/W END PLATE (HEAVY DUTY)</v>
      </c>
      <c r="C59" s="269"/>
      <c r="D59" s="268">
        <f>[2]Weiguang!D60</f>
        <v>1200</v>
      </c>
      <c r="E59" s="134">
        <f>[2]Weiguang!I60</f>
        <v>1986.2006856517</v>
      </c>
      <c r="F59" s="962"/>
    </row>
    <row r="60" ht="21.75" customHeight="1" spans="1:6">
      <c r="A60" s="271" t="str">
        <f>[2]Weiguang!A61</f>
        <v>WEI029</v>
      </c>
      <c r="B60" s="271" t="str">
        <f>[2]Weiguang!B61</f>
        <v>YWF6D-800S-180/105-B1 (32") (3PH) (415V) C/W END PLATE (HEAVY DUTY)</v>
      </c>
      <c r="C60" s="269"/>
      <c r="D60" s="268">
        <f>[2]Weiguang!D61</f>
        <v>1900</v>
      </c>
      <c r="E60" s="134">
        <f>[2]Weiguang!I61</f>
        <v>2655.24909555578</v>
      </c>
      <c r="F60" s="962"/>
    </row>
    <row r="61" ht="21.75" customHeight="1" spans="1:6">
      <c r="A61" s="271" t="str">
        <f>[2]Weiguang!A62</f>
        <v>WEI029.1</v>
      </c>
      <c r="B61" s="271" t="str">
        <f>[2]Weiguang!B62</f>
        <v>YWF6D-910S-180/120-G (36") (3PH) (415V)(HEAVY DUTY)</v>
      </c>
      <c r="C61" s="269"/>
      <c r="D61" s="268">
        <f>[2]Weiguang!D62</f>
        <v>2500</v>
      </c>
      <c r="E61" s="134">
        <f>[2]Weiguang!I62</f>
        <v>2376.04965315809</v>
      </c>
      <c r="F61" s="962"/>
    </row>
    <row r="62" ht="19.5" customHeight="1" spans="1:6">
      <c r="A62" s="271" t="str">
        <f>[2]Weiguang!A63</f>
        <v>WEI029.2</v>
      </c>
      <c r="B62" s="271" t="str">
        <f>[2]Weiguang!B63</f>
        <v>16" AIR DIRECTOR</v>
      </c>
      <c r="C62" s="274" t="s">
        <v>107</v>
      </c>
      <c r="D62" s="268">
        <f>[2]Weiguang!D63</f>
        <v>0</v>
      </c>
      <c r="E62" s="134">
        <f>[2]Weiguang!I63</f>
        <v>73.4853885542169</v>
      </c>
      <c r="F62" s="972"/>
    </row>
    <row r="63" ht="15.75" customHeight="1" spans="1:6">
      <c r="A63" s="271" t="str">
        <f>[2]Weiguang!A64</f>
        <v>WEI029.3</v>
      </c>
      <c r="B63" s="271" t="str">
        <f>[2]Weiguang!B64</f>
        <v>20" AIR DIRECTOR</v>
      </c>
      <c r="C63" s="273"/>
      <c r="D63" s="268">
        <f>[2]Weiguang!D64</f>
        <v>0</v>
      </c>
      <c r="E63" s="134">
        <f>[2]Weiguang!I64</f>
        <v>84.2294591566265</v>
      </c>
      <c r="F63" s="977"/>
    </row>
    <row r="64" ht="15.75" customHeight="1" spans="1:6">
      <c r="A64" s="271" t="str">
        <f>[2]Weiguang!A65</f>
        <v>WEI029.4</v>
      </c>
      <c r="B64" s="271" t="str">
        <f>[2]Weiguang!B65</f>
        <v>YZF5-13B (5WATTS) 200mm BEARING </v>
      </c>
      <c r="C64" s="274" t="s">
        <v>108</v>
      </c>
      <c r="D64" s="268" t="str">
        <f>[2]Weiguang!D65</f>
        <v>200 28°</v>
      </c>
      <c r="E64" s="134">
        <f>[2]Weiguang!I65</f>
        <v>34.1880341880342</v>
      </c>
      <c r="F64" s="972"/>
    </row>
    <row r="65" ht="15.75" customHeight="1" spans="1:6">
      <c r="A65" s="271" t="str">
        <f>[2]Weiguang!A66</f>
        <v>WEI029.5</v>
      </c>
      <c r="B65" s="271" t="str">
        <f>[2]Weiguang!B66</f>
        <v>YZF10-20B (10WATTS) 230mm BEARING </v>
      </c>
      <c r="C65" s="272"/>
      <c r="D65" s="268" t="str">
        <f>[2]Weiguang!D66</f>
        <v>230 28°,250 22°</v>
      </c>
      <c r="E65" s="134">
        <f>[2]Weiguang!I66</f>
        <v>40.7148407148407</v>
      </c>
      <c r="F65" s="980"/>
    </row>
    <row r="66" ht="15.75" customHeight="1" spans="1:6">
      <c r="A66" s="271" t="str">
        <f>[2]Weiguang!A67</f>
        <v>WEI029.7</v>
      </c>
      <c r="B66" s="271" t="str">
        <f>[2]Weiguang!B67</f>
        <v>YZF18-30B (18WATTS) 300mm BEARING </v>
      </c>
      <c r="C66" s="272"/>
      <c r="D66" s="268" t="str">
        <f>[2]Weiguang!D67</f>
        <v>300 22°</v>
      </c>
      <c r="E66" s="134">
        <f>[2]Weiguang!I67</f>
        <v>49.1064491064491</v>
      </c>
      <c r="F66" s="980"/>
    </row>
    <row r="67" ht="15.75" customHeight="1" spans="1:6">
      <c r="A67" s="271" t="str">
        <f>[2]Weiguang!A68</f>
        <v>WEI029.8</v>
      </c>
      <c r="B67" s="271" t="str">
        <f>[2]Weiguang!B68</f>
        <v>YZF25-40B (25WATTS) 300mm BEARING </v>
      </c>
      <c r="C67" s="273"/>
      <c r="D67" s="268" t="str">
        <f>[2]Weiguang!D68</f>
        <v>300 25°</v>
      </c>
      <c r="E67" s="134">
        <f>[2]Weiguang!I68</f>
        <v>61.2087179487179</v>
      </c>
      <c r="F67" s="977"/>
    </row>
    <row r="68" spans="1:6">
      <c r="A68" s="271" t="str">
        <f>[2]Weiguang!A69</f>
        <v>WEI030</v>
      </c>
      <c r="B68" s="271" t="str">
        <f>[2]Weiguang!B69</f>
        <v>YZF5-13 (5WATTS) 200mm </v>
      </c>
      <c r="C68" s="990" t="s">
        <v>109</v>
      </c>
      <c r="D68" s="268" t="str">
        <f>[2]Weiguang!D69</f>
        <v>200 28°</v>
      </c>
      <c r="E68" s="134">
        <f>[2]Weiguang!I69</f>
        <v>31.4426314426314</v>
      </c>
      <c r="F68" s="972"/>
    </row>
    <row r="69" spans="1:6">
      <c r="A69" s="271" t="str">
        <f>[2]Weiguang!A70</f>
        <v>WEI031</v>
      </c>
      <c r="B69" s="271" t="str">
        <f>[2]Weiguang!B70</f>
        <v>YZF10-20 (10WATTS) 230mm </v>
      </c>
      <c r="C69" s="991"/>
      <c r="D69" s="268" t="str">
        <f>[2]Weiguang!D70</f>
        <v>230 28°,250 22°</v>
      </c>
      <c r="E69" s="134">
        <f>[2]Weiguang!I70</f>
        <v>37.8243978243978</v>
      </c>
      <c r="F69" s="980"/>
    </row>
    <row r="70" spans="1:6">
      <c r="A70" s="271" t="str">
        <f>[2]Weiguang!A71</f>
        <v>WEI032</v>
      </c>
      <c r="B70" s="271" t="str">
        <f>[2]Weiguang!B71</f>
        <v>YZF16-25 (16WATTS) 254mm </v>
      </c>
      <c r="C70" s="991"/>
      <c r="D70" s="268" t="str">
        <f>[2]Weiguang!D71</f>
        <v>250 28°</v>
      </c>
      <c r="E70" s="134">
        <f>[2]Weiguang!I71</f>
        <v>44.5480445480446</v>
      </c>
      <c r="F70" s="980"/>
    </row>
    <row r="71" spans="1:6">
      <c r="A71" s="271" t="str">
        <f>[2]Weiguang!A72</f>
        <v>WEI033</v>
      </c>
      <c r="B71" s="271" t="str">
        <f>[2]Weiguang!B72</f>
        <v>YZF18-30 (18WATTS) 300mm </v>
      </c>
      <c r="C71" s="991"/>
      <c r="D71" s="268" t="str">
        <f>[2]Weiguang!D72</f>
        <v>300 22°</v>
      </c>
      <c r="E71" s="134">
        <f>[2]Weiguang!I72</f>
        <v>47.7596477596478</v>
      </c>
      <c r="F71" s="980"/>
    </row>
    <row r="72" spans="1:6">
      <c r="A72" s="271" t="str">
        <f>[2]Weiguang!A73</f>
        <v>WEI033.01</v>
      </c>
      <c r="B72" s="271" t="str">
        <f>[2]Weiguang!B73</f>
        <v>YZF25-40 (25WATTS) 300mm </v>
      </c>
      <c r="C72" s="991"/>
      <c r="D72" s="268" t="str">
        <f>[2]Weiguang!D73</f>
        <v>300 25°</v>
      </c>
      <c r="E72" s="134">
        <f>[2]Weiguang!I73</f>
        <v>57.7052577052577</v>
      </c>
      <c r="F72" s="980"/>
    </row>
    <row r="73" spans="1:6">
      <c r="A73" s="271" t="str">
        <f>[2]Weiguang!A74</f>
        <v>WEI033.02</v>
      </c>
      <c r="B73" s="271" t="str">
        <f>[2]Weiguang!B74</f>
        <v>YZF34-45 (34WATTS) 300mm </v>
      </c>
      <c r="C73" s="992"/>
      <c r="D73" s="268" t="str">
        <f>[2]Weiguang!D74</f>
        <v>300 28°</v>
      </c>
      <c r="E73" s="134">
        <f>[2]Weiguang!I74</f>
        <v>60.0880600880601</v>
      </c>
      <c r="F73" s="977"/>
    </row>
    <row r="74" ht="40" customHeight="1" spans="1:6">
      <c r="A74" s="271" t="str">
        <f>[2]Weiguang!A75</f>
        <v>WEI034.01</v>
      </c>
      <c r="B74" s="271" t="str">
        <f>[2]Weiguang!B75</f>
        <v>ECM5310H (ec fan) 7/11w</v>
      </c>
      <c r="C74" s="991"/>
      <c r="D74" s="268"/>
      <c r="E74" s="134">
        <f>[2]Weiguang!I75</f>
        <v>55.0964187327824</v>
      </c>
      <c r="F74" s="962"/>
    </row>
    <row r="75" ht="30" customHeight="1" spans="1:6">
      <c r="A75" s="271" t="str">
        <f>[2]Weiguang!A76</f>
        <v>WEI034.02</v>
      </c>
      <c r="B75" s="271" t="str">
        <f>[2]Weiguang!B76</f>
        <v>200MM PLASTIC RING</v>
      </c>
      <c r="C75" s="991"/>
      <c r="D75" s="268"/>
      <c r="E75" s="134">
        <f>[2]Weiguang!I76</f>
        <v>11.81512090603</v>
      </c>
      <c r="F75" s="962"/>
    </row>
    <row r="76" ht="45" customHeight="1" spans="1:6">
      <c r="A76" s="271" t="str">
        <f>[2]Weiguang!A77</f>
        <v>WEI034.03</v>
      </c>
      <c r="B76" s="271" t="str">
        <f>[2]Weiguang!B77</f>
        <v>8W EC Q FAN (Replacement 10w motor)</v>
      </c>
      <c r="C76" s="991"/>
      <c r="D76" s="268"/>
      <c r="E76" s="134">
        <f>[2]Weiguang!I77</f>
        <v>35.5065809611264</v>
      </c>
      <c r="F76" s="962"/>
    </row>
    <row r="77" ht="45" customHeight="1" spans="1:6">
      <c r="A77" s="271" t="str">
        <f>[2]Weiguang!A78</f>
        <v>WEI034.04</v>
      </c>
      <c r="B77" s="271" t="str">
        <f>[2]Weiguang!B78</f>
        <v>FAN MOTOR BRACKET</v>
      </c>
      <c r="C77" s="991"/>
      <c r="D77" s="268"/>
      <c r="E77" s="134">
        <f>[2]Weiguang!I78</f>
        <v>0.612182430364249</v>
      </c>
      <c r="F77" s="972"/>
    </row>
    <row r="78" spans="1:6">
      <c r="A78" s="271" t="str">
        <f>[2]Weiguang!A79</f>
        <v>WEI034.2</v>
      </c>
      <c r="B78" s="271" t="str">
        <f>[2]Weiguang!B79</f>
        <v>6" FAN RING</v>
      </c>
      <c r="C78" s="142" t="s">
        <v>110</v>
      </c>
      <c r="D78" s="268"/>
      <c r="E78" s="134">
        <f>[2]Weiguang!I79</f>
        <v>7.43147255689424</v>
      </c>
      <c r="F78" s="972"/>
    </row>
    <row r="79" spans="1:6">
      <c r="A79" s="271" t="str">
        <f>[2]Weiguang!A80</f>
        <v>WEI034.3</v>
      </c>
      <c r="B79" s="271" t="str">
        <f>[2]Weiguang!B80</f>
        <v>7" FAN RING</v>
      </c>
      <c r="C79" s="146"/>
      <c r="D79" s="268"/>
      <c r="E79" s="134">
        <f>[2]Weiguang!I80</f>
        <v>8.8871218206158</v>
      </c>
      <c r="F79" s="980"/>
    </row>
    <row r="80" spans="1:6">
      <c r="A80" s="271" t="str">
        <f>[2]Weiguang!A81</f>
        <v>WEI035</v>
      </c>
      <c r="B80" s="271" t="str">
        <f>[2]Weiguang!B81</f>
        <v>8" FAN RING</v>
      </c>
      <c r="C80" s="146"/>
      <c r="D80" s="268"/>
      <c r="E80" s="134">
        <f>[2]Weiguang!I81</f>
        <v>9.65325301204819</v>
      </c>
      <c r="F80" s="980"/>
    </row>
    <row r="81" spans="1:6">
      <c r="A81" s="271" t="str">
        <f>[2]Weiguang!A82</f>
        <v>WEI035.1</v>
      </c>
      <c r="B81" s="271" t="str">
        <f>[2]Weiguang!B82</f>
        <v>9" FAN RING</v>
      </c>
      <c r="C81" s="146"/>
      <c r="D81" s="268"/>
      <c r="E81" s="134">
        <f>[2]Weiguang!I82</f>
        <v>11.4919678714859</v>
      </c>
      <c r="F81" s="980"/>
    </row>
    <row r="82" spans="1:6">
      <c r="A82" s="271" t="str">
        <f>[2]Weiguang!A83</f>
        <v>WEI035.2</v>
      </c>
      <c r="B82" s="271" t="str">
        <f>[2]Weiguang!B83</f>
        <v>10" FAN RING</v>
      </c>
      <c r="C82" s="146"/>
      <c r="D82" s="268"/>
      <c r="E82" s="134">
        <f>[2]Weiguang!I83</f>
        <v>12.1814859437751</v>
      </c>
      <c r="F82" s="980"/>
    </row>
    <row r="83" spans="1:6">
      <c r="A83" s="271" t="str">
        <f>[2]Weiguang!A84</f>
        <v>WEI035.3</v>
      </c>
      <c r="B83" s="271" t="str">
        <f>[2]Weiguang!B84</f>
        <v>12" FAN RING</v>
      </c>
      <c r="C83" s="147"/>
      <c r="D83" s="268"/>
      <c r="E83" s="134">
        <f>[2]Weiguang!I84</f>
        <v>14.0968139223561</v>
      </c>
      <c r="F83" s="977"/>
    </row>
    <row r="84" spans="1:6">
      <c r="A84" s="271" t="str">
        <f>[2]Weiguang!A85</f>
        <v>WEI035.4</v>
      </c>
      <c r="B84" s="271" t="str">
        <f>[2]Weiguang!B85</f>
        <v>6" FAN GUARD</v>
      </c>
      <c r="C84" s="142" t="s">
        <v>111</v>
      </c>
      <c r="D84" s="268"/>
      <c r="E84" s="134">
        <f>[2]Weiguang!I85</f>
        <v>4.3068359592215</v>
      </c>
      <c r="F84" s="972"/>
    </row>
    <row r="85" spans="1:6">
      <c r="A85" s="271" t="str">
        <f>[2]Weiguang!A86</f>
        <v>WEI035.5</v>
      </c>
      <c r="B85" s="271" t="str">
        <f>[2]Weiguang!B86</f>
        <v>7" FAN GUARD</v>
      </c>
      <c r="C85" s="146"/>
      <c r="D85" s="268"/>
      <c r="E85" s="134">
        <f>[2]Weiguang!I86</f>
        <v>5.04939388322521</v>
      </c>
      <c r="F85" s="980"/>
    </row>
    <row r="86" spans="1:6">
      <c r="A86" s="271" t="str">
        <f>[2]Weiguang!A87</f>
        <v>WEI036</v>
      </c>
      <c r="B86" s="271" t="str">
        <f>[2]Weiguang!B87</f>
        <v>8" FAN GUARD (200mm/H40)</v>
      </c>
      <c r="C86" s="146"/>
      <c r="D86" s="268"/>
      <c r="E86" s="134">
        <f>[2]Weiguang!I87</f>
        <v>8.96201837378308</v>
      </c>
      <c r="F86" s="980"/>
    </row>
    <row r="87" spans="1:6">
      <c r="A87" s="271" t="str">
        <f>[2]Weiguang!A88</f>
        <v>WEI036.1</v>
      </c>
      <c r="B87" s="271" t="str">
        <f>[2]Weiguang!B88</f>
        <v>9" FAN GUARD</v>
      </c>
      <c r="C87" s="146"/>
      <c r="D87" s="268"/>
      <c r="E87" s="134">
        <f>[2]Weiguang!I88</f>
        <v>9.35622984244671</v>
      </c>
      <c r="F87" s="980"/>
    </row>
    <row r="88" spans="1:6">
      <c r="A88" s="271" t="str">
        <f>[2]Weiguang!A89</f>
        <v>WEI037</v>
      </c>
      <c r="B88" s="271" t="str">
        <f>[2]Weiguang!B89</f>
        <v>10" FAN GUARD (254mm/H50)</v>
      </c>
      <c r="C88" s="146"/>
      <c r="D88" s="268"/>
      <c r="E88" s="134">
        <f>[2]Weiguang!I89</f>
        <v>12.3186617304264</v>
      </c>
      <c r="F88" s="980"/>
    </row>
    <row r="89" spans="1:6">
      <c r="A89" s="271" t="str">
        <f>[2]Weiguang!A90</f>
        <v>WEI038</v>
      </c>
      <c r="B89" s="271" t="str">
        <f>[2]Weiguang!B90</f>
        <v>12" FAN GUARD (300mm/H50)</v>
      </c>
      <c r="C89" s="147"/>
      <c r="D89" s="268"/>
      <c r="E89" s="134">
        <f>[2]Weiguang!I90</f>
        <v>13.3826957356369</v>
      </c>
      <c r="F89" s="977"/>
    </row>
    <row r="90" spans="1:6">
      <c r="A90" s="271" t="str">
        <f>[2]Weiguang!A91</f>
        <v>WEI038.1</v>
      </c>
      <c r="B90" s="271" t="str">
        <f>[2]Weiguang!B91</f>
        <v>6" FAN BLADE</v>
      </c>
      <c r="C90" s="990" t="s">
        <v>112</v>
      </c>
      <c r="D90" s="268"/>
      <c r="E90" s="134">
        <f>[2]Weiguang!I91</f>
        <v>1.84879093970003</v>
      </c>
      <c r="F90" s="972"/>
    </row>
    <row r="91" spans="1:6">
      <c r="A91" s="271" t="str">
        <f>[2]Weiguang!A92</f>
        <v>WEI038.2</v>
      </c>
      <c r="B91" s="271" t="str">
        <f>[2]Weiguang!B92</f>
        <v>7" FAN BLADE</v>
      </c>
      <c r="C91" s="991"/>
      <c r="D91" s="268"/>
      <c r="E91" s="134">
        <f>[2]Weiguang!I92</f>
        <v>2.26507499234772</v>
      </c>
      <c r="F91" s="980"/>
    </row>
    <row r="92" ht="15.75" customHeight="1" spans="1:6">
      <c r="A92" s="271" t="str">
        <f>[2]Weiguang!A93</f>
        <v>WEI039</v>
      </c>
      <c r="B92" s="271" t="str">
        <f>[2]Weiguang!B93</f>
        <v>8" FAN BLADE 28° (200mm)</v>
      </c>
      <c r="C92" s="991"/>
      <c r="D92" s="268"/>
      <c r="E92" s="134">
        <f>[2]Weiguang!I93</f>
        <v>3.35475971839608</v>
      </c>
      <c r="F92" s="980"/>
    </row>
    <row r="93" ht="15.75" customHeight="1" spans="1:6">
      <c r="A93" s="271" t="str">
        <f>[2]Weiguang!A94</f>
        <v>WEI039.01</v>
      </c>
      <c r="B93" s="271" t="str">
        <f>[2]Weiguang!B94</f>
        <v>8" FAN BLADE 28°B (200mm)</v>
      </c>
      <c r="C93" s="991"/>
      <c r="D93" s="268" t="str">
        <f>[2]Weiguang!D94</f>
        <v>for counter</v>
      </c>
      <c r="E93" s="134">
        <f>[2]Weiguang!I94</f>
        <v>3.35475971839608</v>
      </c>
      <c r="F93" s="980"/>
    </row>
    <row r="94" spans="1:6">
      <c r="A94" s="271" t="str">
        <f>[2]Weiguang!A95</f>
        <v>WEI039.1</v>
      </c>
      <c r="B94" s="271" t="str">
        <f>[2]Weiguang!B95</f>
        <v>9" FAN BLADE (230mm)</v>
      </c>
      <c r="C94" s="991"/>
      <c r="D94" s="268"/>
      <c r="E94" s="134">
        <f>[2]Weiguang!I95</f>
        <v>4.11386593204775</v>
      </c>
      <c r="F94" s="980"/>
    </row>
    <row r="95" spans="1:6">
      <c r="A95" s="271" t="str">
        <f>[2]Weiguang!A96</f>
        <v>WEI040</v>
      </c>
      <c r="B95" s="271" t="str">
        <f>[2]Weiguang!B96</f>
        <v>10" FAN BLADE 22° (250mm)</v>
      </c>
      <c r="C95" s="991"/>
      <c r="D95" s="268"/>
      <c r="E95" s="134">
        <f>[2]Weiguang!I96</f>
        <v>5.87695133149679</v>
      </c>
      <c r="F95" s="980"/>
    </row>
    <row r="96" customFormat="1" ht="15" spans="1:6">
      <c r="A96" s="271" t="str">
        <f>[2]Weiguang!A97</f>
        <v>WEI040.0</v>
      </c>
      <c r="B96" s="271" t="str">
        <f>[2]Weiguang!B97</f>
        <v>10" FAN BLADE 28° (250mm)</v>
      </c>
      <c r="C96" s="991"/>
      <c r="D96" s="268"/>
      <c r="E96" s="134">
        <f>[2]Weiguang!I97</f>
        <v>5.87695133149679</v>
      </c>
      <c r="F96" s="980"/>
    </row>
    <row r="97" customFormat="1" ht="15" spans="1:6">
      <c r="A97" s="271" t="str">
        <f>[2]Weiguang!A98</f>
        <v>WEI040.1</v>
      </c>
      <c r="B97" s="271" t="str">
        <f>[2]Weiguang!B98</f>
        <v>10" FAN BLADE 28°B (250mm)</v>
      </c>
      <c r="C97" s="991"/>
      <c r="D97" s="268"/>
      <c r="E97" s="134">
        <f>[2]Weiguang!I98</f>
        <v>5.87695133149679</v>
      </c>
      <c r="F97" s="980"/>
    </row>
    <row r="98" s="930" customFormat="1" spans="1:6">
      <c r="A98" s="271" t="str">
        <f>[2]Weiguang!A99</f>
        <v>WEI041</v>
      </c>
      <c r="B98" s="271" t="str">
        <f>[2]Weiguang!B99</f>
        <v>12" FAN BLADE 22° (300mm)</v>
      </c>
      <c r="C98" s="992"/>
      <c r="D98" s="268"/>
      <c r="E98" s="134">
        <f>[2]Weiguang!I99</f>
        <v>8.68686868686869</v>
      </c>
      <c r="F98" s="977"/>
    </row>
    <row r="99" s="930" customFormat="1" spans="1:6">
      <c r="A99" s="271" t="str">
        <f>[2]Weiguang!A100</f>
        <v>WEI041.0</v>
      </c>
      <c r="B99" s="271" t="str">
        <f>[2]Weiguang!B100</f>
        <v>12" FAN BLADE 25° (300mm)</v>
      </c>
      <c r="C99" s="992"/>
      <c r="D99" s="268"/>
      <c r="E99" s="134">
        <f>[2]Weiguang!I100</f>
        <v>8.68686868686869</v>
      </c>
      <c r="F99" s="980"/>
    </row>
    <row r="100" s="930" customFormat="1" ht="31.5" customHeight="1" spans="1:6">
      <c r="A100" s="271" t="str">
        <f>[2]Weiguang!A101</f>
        <v>WEI041.1</v>
      </c>
      <c r="B100" s="271" t="str">
        <f>[2]Weiguang!B101</f>
        <v>4" VIDEO FAN (SLEEVE BEARING)</v>
      </c>
      <c r="C100" s="935" t="s">
        <v>113</v>
      </c>
      <c r="D100" s="268"/>
      <c r="E100" s="134">
        <f>[2]Weiguang!I101</f>
        <v>22.7091427091427</v>
      </c>
      <c r="F100" s="972"/>
    </row>
    <row r="101" s="930" customFormat="1" ht="36.75" customHeight="1" spans="1:6">
      <c r="A101" s="271" t="str">
        <f>[2]Weiguang!A102</f>
        <v>WEI042</v>
      </c>
      <c r="B101" s="271" t="str">
        <f>[2]Weiguang!B102</f>
        <v>4" VIDEO FAN (BEARING TYPE)</v>
      </c>
      <c r="C101" s="935" t="s">
        <v>114</v>
      </c>
      <c r="D101" s="268"/>
      <c r="E101" s="134">
        <f>[2]Weiguang!I102</f>
        <v>28.4900284900285</v>
      </c>
      <c r="F101" s="977"/>
    </row>
    <row r="102" s="930" customFormat="1" ht="36" customHeight="1" spans="1:6">
      <c r="A102" s="271" t="str">
        <f>[2]Weiguang!A103</f>
        <v>WEI042.1</v>
      </c>
      <c r="B102" s="271" t="str">
        <f>[2]Weiguang!B103</f>
        <v>4" VIDEO FAN GUARD</v>
      </c>
      <c r="C102" s="935"/>
      <c r="D102" s="268"/>
      <c r="E102" s="134">
        <f>[2]Weiguang!I103</f>
        <v>1.26262626262626</v>
      </c>
      <c r="F102" s="981"/>
    </row>
    <row r="103" s="930" customFormat="1" ht="36" customHeight="1" spans="1:6">
      <c r="A103" s="271" t="str">
        <f>[2]Weiguang!A104</f>
        <v>WEI042.2</v>
      </c>
      <c r="B103" s="271" t="str">
        <f>[2]Weiguang!B104</f>
        <v>6" VIDEO FAN GUARD</v>
      </c>
      <c r="C103" s="935"/>
      <c r="D103" s="268"/>
      <c r="E103" s="134">
        <f>[2]Weiguang!I104</f>
        <v>2.35690235690236</v>
      </c>
      <c r="F103" s="981"/>
    </row>
    <row r="104" s="930" customFormat="1" ht="64.5" customHeight="1" spans="1:6">
      <c r="A104" s="271" t="str">
        <f>[2]Weiguang!A105</f>
        <v>WEI043</v>
      </c>
      <c r="B104" s="271" t="str">
        <f>[2]Weiguang!B105</f>
        <v>6" VIDEO FAN (BEARING TYPE)</v>
      </c>
      <c r="C104" s="935" t="s">
        <v>114</v>
      </c>
      <c r="D104" s="268"/>
      <c r="E104" s="134">
        <f>[2]Weiguang!I105</f>
        <v>54.2681719152307</v>
      </c>
      <c r="F104" s="981"/>
    </row>
    <row r="105" ht="70.5" customHeight="1" spans="1:6">
      <c r="A105" s="271" t="str">
        <f>[2]Weiguang!A106</f>
        <v>WEI044</v>
      </c>
      <c r="B105" s="271" t="str">
        <f>[2]Weiguang!B106</f>
        <v>YZF-3206 (17WATTS) SHADED POLE MOTOR C/W 124mm FAN BLADE</v>
      </c>
      <c r="C105" s="935" t="s">
        <v>115</v>
      </c>
      <c r="D105" s="268"/>
      <c r="E105" s="134">
        <f>[2]Weiguang!I106</f>
        <v>40.4040404040404</v>
      </c>
      <c r="F105" s="993"/>
    </row>
    <row r="106" spans="1:6">
      <c r="A106" s="290" t="s">
        <v>116</v>
      </c>
    </row>
  </sheetData>
  <mergeCells count="21">
    <mergeCell ref="C9:C41"/>
    <mergeCell ref="C42:C48"/>
    <mergeCell ref="C49:C54"/>
    <mergeCell ref="C55:C61"/>
    <mergeCell ref="C62:C63"/>
    <mergeCell ref="C64:C67"/>
    <mergeCell ref="C68:C73"/>
    <mergeCell ref="C78:C83"/>
    <mergeCell ref="C84:C89"/>
    <mergeCell ref="C90:C98"/>
    <mergeCell ref="F9:F41"/>
    <mergeCell ref="F42:F48"/>
    <mergeCell ref="F49:F54"/>
    <mergeCell ref="F55:F61"/>
    <mergeCell ref="F62:F63"/>
    <mergeCell ref="F64:F67"/>
    <mergeCell ref="F68:F73"/>
    <mergeCell ref="F78:F83"/>
    <mergeCell ref="F84:F89"/>
    <mergeCell ref="F90:F98"/>
    <mergeCell ref="F100:F101"/>
  </mergeCells>
  <pageMargins left="0.708661417322835" right="0.708661417322835" top="0.748031496062992" bottom="0.748031496062992" header="0.31496062992126" footer="0.31496062992126"/>
  <pageSetup paperSize="9" orientation="portrait"/>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S151"/>
  <sheetViews>
    <sheetView zoomScale="115" zoomScaleNormal="115" workbookViewId="0">
      <pane xSplit="2" ySplit="4" topLeftCell="C5" activePane="bottomRight" state="frozen"/>
      <selection/>
      <selection pane="topRight"/>
      <selection pane="bottomLeft"/>
      <selection pane="bottomRight" activeCell="A2" sqref="A2"/>
    </sheetView>
  </sheetViews>
  <sheetFormatPr defaultColWidth="9.14285714285714" defaultRowHeight="15"/>
  <cols>
    <col min="1" max="1" width="8.71428571428571" style="398" customWidth="1"/>
    <col min="2" max="2" width="33.7809523809524" style="931" customWidth="1"/>
    <col min="3" max="3" width="20.7142857142857" style="398" customWidth="1"/>
    <col min="4" max="4" width="23.8571428571429" style="932" customWidth="1"/>
    <col min="5" max="6" width="12.1428571428571" style="933" customWidth="1"/>
    <col min="7" max="7" width="8.14285714285714" style="933" customWidth="1"/>
    <col min="8" max="8" width="10.1428571428571" style="933" customWidth="1"/>
    <col min="9" max="10" width="7.57142857142857" style="933" customWidth="1"/>
    <col min="11" max="11" width="10.1428571428571" style="933" customWidth="1"/>
    <col min="12" max="12" width="12.2952380952381" style="933" customWidth="1"/>
    <col min="13" max="13" width="28.2857142857143" style="511" customWidth="1"/>
    <col min="14" max="14" width="30.7142857142857" style="511" customWidth="1"/>
    <col min="15" max="15" width="11.7142857142857" style="510" customWidth="1"/>
    <col min="16" max="16" width="11.1428571428571" style="510" customWidth="1"/>
    <col min="17" max="17" width="13" style="678" customWidth="1"/>
    <col min="18" max="18" width="12.2857142857143" style="934" customWidth="1"/>
    <col min="19" max="19" width="29.5714285714286" style="510" customWidth="1"/>
    <col min="20" max="16384" width="9.14285714285714" style="510"/>
  </cols>
  <sheetData>
    <row r="1" customFormat="1" ht="14" customHeight="1" spans="1:19">
      <c r="A1" t="str">
        <f>Weiguang!A1</f>
        <v>DATE :28.7.26</v>
      </c>
      <c r="Q1" s="934"/>
      <c r="R1" s="934"/>
    </row>
    <row r="2" customFormat="1" spans="1:19">
      <c r="Q2" s="934"/>
      <c r="R2" s="934"/>
    </row>
    <row r="3" customFormat="1" spans="1:19">
      <c r="Q3" s="934"/>
      <c r="R3" s="934"/>
    </row>
    <row r="4" s="930" customFormat="1" ht="51.75" customHeight="1" spans="1:19">
      <c r="A4" s="935" t="s">
        <v>94</v>
      </c>
      <c r="B4" s="936" t="s">
        <v>117</v>
      </c>
      <c r="C4" s="937" t="s">
        <v>103</v>
      </c>
      <c r="D4" s="938" t="s">
        <v>118</v>
      </c>
      <c r="E4" s="939" t="str">
        <f>[2]QC!E8</f>
        <v>BTU/HR td7 ~25c</v>
      </c>
      <c r="F4" s="939" t="str">
        <f>[2]QC!F8</f>
        <v>kW td7</v>
      </c>
      <c r="G4" s="939" t="str">
        <f>[2]QC!G8</f>
        <v>Flowrate meter</v>
      </c>
      <c r="H4" s="939" t="str">
        <f>[2]QC!H8</f>
        <v>Dimension (mm)</v>
      </c>
      <c r="I4" s="939" t="str">
        <f>[2]QC!I8</f>
        <v>Voltage</v>
      </c>
      <c r="J4" s="939" t="str">
        <f>[2]QC!J8</f>
        <v>Heater pcs</v>
      </c>
      <c r="K4" s="939" t="str">
        <f>[2]QC!K8</f>
        <v>Heater KW</v>
      </c>
      <c r="L4" s="939" t="str">
        <f>[2]QC!L8</f>
        <v>Size  outlet copper p-trap</v>
      </c>
      <c r="M4" s="940" t="str">
        <f>[2]QC!M8</f>
        <v>(Frezzer) TEX (R22) -25c orifice no</v>
      </c>
      <c r="N4" s="941" t="str">
        <f>[2]QC!N8</f>
        <v>(Frezzer) TES (R404) -25c orifice no</v>
      </c>
      <c r="O4" s="942" t="str">
        <f>[2]QC!W8</f>
        <v>(RM) axial fan</v>
      </c>
      <c r="P4" s="942" t="str">
        <f>[2]QC!X8</f>
        <v>Axial fan c/w exp valve ,p trap</v>
      </c>
      <c r="Q4" s="943" t="str">
        <f>[2]QC!AE8</f>
        <v>(RM)aluminium heavy duty fan</v>
      </c>
      <c r="R4" s="943" t="str">
        <f>[2]QC!AF8</f>
        <v>heavy fan c/w p trap and exp valve</v>
      </c>
      <c r="S4" s="170" t="s">
        <v>99</v>
      </c>
    </row>
    <row r="5" ht="14.25" customHeight="1" spans="1:19">
      <c r="A5" s="944" t="str">
        <f>[2]QC!A9</f>
        <v>QC001</v>
      </c>
      <c r="B5" s="944" t="str">
        <f>[2]QC!B9</f>
        <v>CL301C4</v>
      </c>
      <c r="C5" s="945" t="s">
        <v>119</v>
      </c>
      <c r="D5" s="519" t="str">
        <f>[2]QC!D9</f>
        <v>MT22,CS11,zb15</v>
      </c>
      <c r="E5" s="561">
        <f>[2]QC!E9</f>
        <v>4778.2</v>
      </c>
      <c r="F5" s="22">
        <f>[2]QC!F9</f>
        <v>1.4</v>
      </c>
      <c r="G5" s="22">
        <f>[2]QC!G9</f>
        <v>9</v>
      </c>
      <c r="H5" s="22" t="str">
        <f>[2]QC!H9</f>
        <v>1x300</v>
      </c>
      <c r="I5" s="22">
        <f>[2]QC!I9</f>
        <v>230</v>
      </c>
      <c r="J5" s="939">
        <f>[2]QC!J9</f>
        <v>3</v>
      </c>
      <c r="K5" s="22">
        <f>[2]QC!K9</f>
        <v>1.5</v>
      </c>
      <c r="L5" s="946">
        <f>[2]QC!L9</f>
        <v>0.875</v>
      </c>
      <c r="M5" s="947" t="str">
        <f>[2]QC!M9</f>
        <v>1 / RCX0834</v>
      </c>
      <c r="N5" s="948" t="str">
        <f>[2]QC!N9</f>
        <v>1 / RCX0834</v>
      </c>
      <c r="O5" s="949">
        <f>[2]QC!W9</f>
        <v>1508.38744588745</v>
      </c>
      <c r="P5" s="949">
        <f>[2]QC!X9</f>
        <v>1783.88278987566</v>
      </c>
      <c r="Q5" s="515" t="str">
        <f>[2]QC!AE9</f>
        <v>~</v>
      </c>
      <c r="R5" s="515" t="str">
        <f>[2]QC!AF9</f>
        <v>~</v>
      </c>
      <c r="S5" s="950"/>
    </row>
    <row r="6" spans="1:19">
      <c r="A6" s="944" t="str">
        <f>[2]QC!A10</f>
        <v>QC002</v>
      </c>
      <c r="B6" s="944" t="str">
        <f>[2]QC!B10</f>
        <v>CL302C3</v>
      </c>
      <c r="C6" s="951"/>
      <c r="D6" s="519" t="str">
        <f>[2]QC!D10</f>
        <v>MT32-MT36,ZB19</v>
      </c>
      <c r="E6" s="561">
        <f>[2]QC!E10</f>
        <v>6826</v>
      </c>
      <c r="F6" s="22">
        <f>[2]QC!F10</f>
        <v>2</v>
      </c>
      <c r="G6" s="22">
        <f>[2]QC!G10</f>
        <v>9</v>
      </c>
      <c r="H6" s="22" t="str">
        <f>[2]QC!H10</f>
        <v>2x300</v>
      </c>
      <c r="I6" s="22">
        <f>[2]QC!I10</f>
        <v>230</v>
      </c>
      <c r="J6" s="939">
        <f>[2]QC!J10</f>
        <v>3</v>
      </c>
      <c r="K6" s="22">
        <f>[2]QC!K10</f>
        <v>2.4</v>
      </c>
      <c r="L6" s="946">
        <f>[2]QC!L10</f>
        <v>0.875</v>
      </c>
      <c r="M6" s="947" t="str">
        <f>[2]QC!M10</f>
        <v>2 / RCX1234</v>
      </c>
      <c r="N6" s="948" t="str">
        <f>[2]QC!N10</f>
        <v>2 / RCX1034</v>
      </c>
      <c r="O6" s="949">
        <f>[2]QC!W10</f>
        <v>1930.46536796537</v>
      </c>
      <c r="P6" s="949">
        <f>[2]QC!X10</f>
        <v>2191.40630084745</v>
      </c>
      <c r="Q6" s="515" t="str">
        <f>[2]QC!AE10</f>
        <v>~</v>
      </c>
      <c r="R6" s="515" t="str">
        <f>[2]QC!AF10</f>
        <v>~</v>
      </c>
      <c r="S6" s="950"/>
    </row>
    <row r="7" spans="1:19">
      <c r="A7" s="944" t="str">
        <f>[2]QC!A11</f>
        <v>QC003</v>
      </c>
      <c r="B7" s="944" t="str">
        <f>[2]QC!B11</f>
        <v>CL302C4</v>
      </c>
      <c r="C7" s="951"/>
      <c r="D7" s="519" t="str">
        <f>[2]QC!D11</f>
        <v>MT40-MT44,ZB21</v>
      </c>
      <c r="E7" s="561">
        <f>[2]QC!E11</f>
        <v>7849.9</v>
      </c>
      <c r="F7" s="22">
        <f>[2]QC!F11</f>
        <v>2.3</v>
      </c>
      <c r="G7" s="22">
        <f>[2]QC!G11</f>
        <v>9</v>
      </c>
      <c r="H7" s="22" t="str">
        <f>[2]QC!H11</f>
        <v>2x300</v>
      </c>
      <c r="I7" s="22">
        <f>[2]QC!I11</f>
        <v>230</v>
      </c>
      <c r="J7" s="939">
        <f>[2]QC!J11</f>
        <v>3</v>
      </c>
      <c r="K7" s="22">
        <f>[2]QC!K11</f>
        <v>2.4</v>
      </c>
      <c r="L7" s="946">
        <f>[2]QC!L11</f>
        <v>0.875</v>
      </c>
      <c r="M7" s="947" t="str">
        <f>[2]QC!M11</f>
        <v>2 / RCX1634</v>
      </c>
      <c r="N7" s="948" t="str">
        <f>[2]QC!N11</f>
        <v>3 / RCX1534</v>
      </c>
      <c r="O7" s="949">
        <f>[2]QC!W11</f>
        <v>2109.0367965368</v>
      </c>
      <c r="P7" s="949">
        <f>[2]QC!X11</f>
        <v>2363.8200939509</v>
      </c>
      <c r="Q7" s="515" t="str">
        <f>[2]QC!AE11</f>
        <v>~</v>
      </c>
      <c r="R7" s="515" t="str">
        <f>[2]QC!AF11</f>
        <v>~</v>
      </c>
      <c r="S7" s="950"/>
    </row>
    <row r="8" spans="1:19">
      <c r="A8" s="944" t="str">
        <f>[2]QC!A12</f>
        <v>QC004</v>
      </c>
      <c r="B8" s="944" t="str">
        <f>[2]QC!B12</f>
        <v>CL302C6</v>
      </c>
      <c r="C8" s="951"/>
      <c r="D8" s="519" t="str">
        <f>[2]QC!D12</f>
        <v>MT50-MT64,ZB29,ZB38</v>
      </c>
      <c r="E8" s="561">
        <f>[2]QC!E12</f>
        <v>10239</v>
      </c>
      <c r="F8" s="22">
        <f>[2]QC!F12</f>
        <v>3</v>
      </c>
      <c r="G8" s="22">
        <f>[2]QC!G12</f>
        <v>8</v>
      </c>
      <c r="H8" s="22" t="str">
        <f>[2]QC!H12</f>
        <v>2x300</v>
      </c>
      <c r="I8" s="22">
        <f>[2]QC!I12</f>
        <v>230</v>
      </c>
      <c r="J8" s="939">
        <f>[2]QC!J12</f>
        <v>5</v>
      </c>
      <c r="K8" s="22">
        <f>[2]QC!K12</f>
        <v>4</v>
      </c>
      <c r="L8" s="946">
        <f>[2]QC!L12</f>
        <v>1.125</v>
      </c>
      <c r="M8" s="947" t="str">
        <f>[2]QC!M12</f>
        <v>3 / RCX2434</v>
      </c>
      <c r="N8" s="948" t="str">
        <f>[2]QC!N12</f>
        <v>3 / RCX1534</v>
      </c>
      <c r="O8" s="949">
        <f>[2]QC!W12</f>
        <v>2617.60461760462</v>
      </c>
      <c r="P8" s="949">
        <f>[2]QC!X12</f>
        <v>2874.41134221392</v>
      </c>
      <c r="Q8" s="515" t="str">
        <f>[2]QC!AE12</f>
        <v>~</v>
      </c>
      <c r="R8" s="515" t="str">
        <f>[2]QC!AF12</f>
        <v>~</v>
      </c>
      <c r="S8" s="950"/>
    </row>
    <row r="9" spans="1:19">
      <c r="A9" s="944" t="str">
        <f>[2]QC!A13</f>
        <v>QC005</v>
      </c>
      <c r="B9" s="944" t="str">
        <f>[2]QC!B13</f>
        <v>CL303C4</v>
      </c>
      <c r="C9" s="951"/>
      <c r="D9" s="519" t="str">
        <f>[2]QC!D13</f>
        <v>MT50-MT64,ZB29,ZB38</v>
      </c>
      <c r="E9" s="561">
        <f>[2]QC!E13</f>
        <v>12628.1</v>
      </c>
      <c r="F9" s="22">
        <f>[2]QC!F13</f>
        <v>3.7</v>
      </c>
      <c r="G9" s="22">
        <f>[2]QC!G13</f>
        <v>9</v>
      </c>
      <c r="H9" s="22" t="str">
        <f>[2]QC!H13</f>
        <v>3x300</v>
      </c>
      <c r="I9" s="22">
        <f>[2]QC!I13</f>
        <v>230</v>
      </c>
      <c r="J9" s="939">
        <f>[2]QC!J13</f>
        <v>3</v>
      </c>
      <c r="K9" s="22">
        <f>[2]QC!K13</f>
        <v>6</v>
      </c>
      <c r="L9" s="946">
        <f>[2]QC!L13</f>
        <v>1.125</v>
      </c>
      <c r="M9" s="947" t="str">
        <f>[2]QC!M13</f>
        <v>4 / RCX3134</v>
      </c>
      <c r="N9" s="948" t="str">
        <f>[2]QC!N13</f>
        <v>4 / RCX2034</v>
      </c>
      <c r="O9" s="949">
        <f>[2]QC!W13</f>
        <v>2855.11363636364</v>
      </c>
      <c r="P9" s="949">
        <f>[2]QC!X13</f>
        <v>3103.73039480883</v>
      </c>
      <c r="Q9" s="515" t="str">
        <f>[2]QC!AE13</f>
        <v>~</v>
      </c>
      <c r="R9" s="515" t="str">
        <f>[2]QC!AF13</f>
        <v>~</v>
      </c>
      <c r="S9" s="950"/>
    </row>
    <row r="10" spans="1:19">
      <c r="A10" s="944" t="str">
        <f>[2]QC!A14</f>
        <v>QC006</v>
      </c>
      <c r="B10" s="944" t="str">
        <f>[2]QC!B14</f>
        <v>CL303C6</v>
      </c>
      <c r="C10" s="951"/>
      <c r="D10" s="519" t="str">
        <f>[2]QC!D14</f>
        <v>4DES5Y,MT100,ZB45</v>
      </c>
      <c r="E10" s="561">
        <f>[2]QC!E14</f>
        <v>15699.8</v>
      </c>
      <c r="F10" s="22">
        <f>[2]QC!F14</f>
        <v>4.6</v>
      </c>
      <c r="G10" s="22">
        <f>[2]QC!G14</f>
        <v>9</v>
      </c>
      <c r="H10" s="22" t="str">
        <f>[2]QC!H14</f>
        <v>3x300</v>
      </c>
      <c r="I10" s="22">
        <f>[2]QC!I14</f>
        <v>230</v>
      </c>
      <c r="J10" s="939">
        <f>[2]QC!J14</f>
        <v>5</v>
      </c>
      <c r="K10" s="22">
        <f>[2]QC!K14</f>
        <v>6</v>
      </c>
      <c r="L10" s="946">
        <f>[2]QC!L14</f>
        <v>1.125</v>
      </c>
      <c r="M10" s="947" t="str">
        <f>[2]QC!M14</f>
        <v>5 / RCX4734</v>
      </c>
      <c r="N10" s="948">
        <f>[2]QC!N14</f>
        <v>6</v>
      </c>
      <c r="O10" s="949">
        <f>[2]QC!W14</f>
        <v>3689.75468975469</v>
      </c>
      <c r="P10" s="949">
        <f>[2]QC!X14</f>
        <v>3909.59072222088</v>
      </c>
      <c r="Q10" s="515" t="str">
        <f>[2]QC!AE14</f>
        <v>~</v>
      </c>
      <c r="R10" s="515" t="str">
        <f>[2]QC!AF14</f>
        <v>~</v>
      </c>
      <c r="S10" s="950"/>
    </row>
    <row r="11" spans="1:19">
      <c r="A11" s="944" t="str">
        <f>[2]QC!A15</f>
        <v>QC006.1</v>
      </c>
      <c r="B11" s="944" t="str">
        <f>[2]QC!B15</f>
        <v>CL304C6</v>
      </c>
      <c r="C11" s="951"/>
      <c r="D11" s="519" t="str">
        <f>[2]QC!D15</f>
        <v>4CES6YY,MT125,ZB48</v>
      </c>
      <c r="E11" s="561">
        <f>[2]QC!E15</f>
        <v>21501.9</v>
      </c>
      <c r="F11" s="22">
        <f>[2]QC!F15</f>
        <v>6.3</v>
      </c>
      <c r="G11" s="22">
        <f>[2]QC!G15</f>
        <v>9</v>
      </c>
      <c r="H11" s="22" t="str">
        <f>[2]QC!H15</f>
        <v>4x300</v>
      </c>
      <c r="I11" s="22">
        <f>[2]QC!I15</f>
        <v>230</v>
      </c>
      <c r="J11" s="939">
        <f>[2]QC!J15</f>
        <v>5</v>
      </c>
      <c r="K11" s="22">
        <f>[2]QC!K15</f>
        <v>6</v>
      </c>
      <c r="L11" s="946">
        <f>[2]QC!L15</f>
        <v>1.125</v>
      </c>
      <c r="M11" s="947" t="str">
        <f>[2]QC!M15</f>
        <v>TEX5-1 / SCX0645</v>
      </c>
      <c r="N11" s="948" t="str">
        <f>[2]QC!N15</f>
        <v>TES5-1 / TGES5</v>
      </c>
      <c r="O11" s="949">
        <f>[2]QC!W15</f>
        <v>4460.75036075036</v>
      </c>
      <c r="P11" s="949">
        <f>[2]QC!X15</f>
        <v>4668.14710836347</v>
      </c>
      <c r="Q11" s="515" t="str">
        <f>[2]QC!AE15</f>
        <v>~</v>
      </c>
      <c r="R11" s="515" t="str">
        <f>[2]QC!AF15</f>
        <v>~</v>
      </c>
      <c r="S11" s="950"/>
    </row>
    <row r="12" spans="1:19">
      <c r="A12" s="944" t="str">
        <f>[2]QC!A16</f>
        <v>QC007</v>
      </c>
      <c r="B12" s="944" t="str">
        <f>[2]QC!B16</f>
        <v>CL401C3</v>
      </c>
      <c r="C12" s="951"/>
      <c r="D12" s="519" t="str">
        <f>[2]QC!D16</f>
        <v>MT28,ZB15</v>
      </c>
      <c r="E12" s="561">
        <f>[2]QC!E16</f>
        <v>6826</v>
      </c>
      <c r="F12" s="22">
        <f>[2]QC!F16</f>
        <v>2</v>
      </c>
      <c r="G12" s="22">
        <f>[2]QC!G16</f>
        <v>12</v>
      </c>
      <c r="H12" s="22" t="str">
        <f>[2]QC!H16</f>
        <v>1x400</v>
      </c>
      <c r="I12" s="22">
        <f>[2]QC!I16</f>
        <v>230</v>
      </c>
      <c r="J12" s="939">
        <f>[2]QC!J16</f>
        <v>3</v>
      </c>
      <c r="K12" s="22">
        <f>[2]QC!K16</f>
        <v>1.5</v>
      </c>
      <c r="L12" s="946">
        <f>[2]QC!L16</f>
        <v>0.875</v>
      </c>
      <c r="M12" s="947" t="str">
        <f>[2]QC!M16</f>
        <v>1 / RCX0834</v>
      </c>
      <c r="N12" s="948" t="str">
        <f>[2]QC!N16</f>
        <v>1 / RCX0834</v>
      </c>
      <c r="O12" s="949">
        <f>[2]QC!W16</f>
        <v>1678.84199134199</v>
      </c>
      <c r="P12" s="949">
        <f>[2]QC!X16</f>
        <v>1948.4595923835</v>
      </c>
      <c r="Q12" s="515">
        <f>[2]QC!AE16</f>
        <v>2146.73113813618</v>
      </c>
      <c r="R12" s="515">
        <f>[2]QC!AF16</f>
        <v>2445.94629679249</v>
      </c>
      <c r="S12" s="950"/>
    </row>
    <row r="13" spans="1:19">
      <c r="A13" s="944" t="str">
        <f>[2]QC!A17</f>
        <v>QC008</v>
      </c>
      <c r="B13" s="944" t="str">
        <f>[2]QC!B17</f>
        <v>CL401C4</v>
      </c>
      <c r="C13" s="951"/>
      <c r="D13" s="519" t="str">
        <f>[2]QC!D17</f>
        <v>MT32,ZB19</v>
      </c>
      <c r="E13" s="561">
        <f>[2]QC!E17</f>
        <v>7849.9</v>
      </c>
      <c r="F13" s="22">
        <f>[2]QC!F17</f>
        <v>2.3</v>
      </c>
      <c r="G13" s="22">
        <f>[2]QC!G17</f>
        <v>12</v>
      </c>
      <c r="H13" s="22" t="str">
        <f>[2]QC!H17</f>
        <v>1x400</v>
      </c>
      <c r="I13" s="22">
        <f>[2]QC!I17</f>
        <v>230</v>
      </c>
      <c r="J13" s="939">
        <f>[2]QC!J17</f>
        <v>3</v>
      </c>
      <c r="K13" s="22">
        <f>[2]QC!K17</f>
        <v>1.5</v>
      </c>
      <c r="L13" s="946">
        <f>[2]QC!L17</f>
        <v>0.875</v>
      </c>
      <c r="M13" s="947" t="str">
        <f>[2]QC!M17</f>
        <v>2 / RCX1234</v>
      </c>
      <c r="N13" s="948" t="str">
        <f>[2]QC!N17</f>
        <v>2 / RCX1034</v>
      </c>
      <c r="O13" s="949">
        <f>[2]QC!W17</f>
        <v>1975.10822510822</v>
      </c>
      <c r="P13" s="949">
        <f>[2]QC!X17</f>
        <v>2234.50974912332</v>
      </c>
      <c r="Q13" s="515">
        <f>[2]QC!AE17</f>
        <v>2432.78129487599</v>
      </c>
      <c r="R13" s="515">
        <f>[2]QC!AF17</f>
        <v>2731.9964535323</v>
      </c>
      <c r="S13" s="950"/>
    </row>
    <row r="14" spans="1:19">
      <c r="A14" s="944" t="str">
        <f>[2]QC!A18</f>
        <v>QC009</v>
      </c>
      <c r="B14" s="944" t="str">
        <f>[2]QC!B18</f>
        <v>CL401C5</v>
      </c>
      <c r="C14" s="951"/>
      <c r="D14" s="519" t="str">
        <f>[2]QC!D18</f>
        <v>MT40,ZB21</v>
      </c>
      <c r="E14" s="561">
        <f>[2]QC!E18</f>
        <v>9897.7</v>
      </c>
      <c r="F14" s="22">
        <f>[2]QC!F18</f>
        <v>2.9</v>
      </c>
      <c r="G14" s="22">
        <f>[2]QC!G18</f>
        <v>12</v>
      </c>
      <c r="H14" s="22" t="str">
        <f>[2]QC!H18</f>
        <v>1x400</v>
      </c>
      <c r="I14" s="22">
        <f>[2]QC!I18</f>
        <v>230</v>
      </c>
      <c r="J14" s="939">
        <f>[2]QC!J18</f>
        <v>5</v>
      </c>
      <c r="K14" s="22">
        <f>[2]QC!K18</f>
        <v>2.5</v>
      </c>
      <c r="L14" s="946">
        <f>[2]QC!L18</f>
        <v>0.875</v>
      </c>
      <c r="M14" s="947" t="str">
        <f>[2]QC!M18</f>
        <v>3 / RCX2434</v>
      </c>
      <c r="N14" s="948" t="str">
        <f>[2]QC!N18</f>
        <v>3 / RCX1534</v>
      </c>
      <c r="O14" s="949">
        <f>[2]QC!W18</f>
        <v>2164.50216450216</v>
      </c>
      <c r="P14" s="949">
        <f>[2]QC!X18</f>
        <v>2417.3728630209</v>
      </c>
      <c r="Q14" s="515">
        <f>[2]QC!AE18</f>
        <v>2545.11149341309</v>
      </c>
      <c r="R14" s="515">
        <f>[2]QC!AF18</f>
        <v>2844.32665206939</v>
      </c>
      <c r="S14" s="950"/>
    </row>
    <row r="15" spans="1:19">
      <c r="A15" s="944" t="str">
        <f>[2]QC!A19</f>
        <v>QC010</v>
      </c>
      <c r="B15" s="944" t="str">
        <f>[2]QC!B19</f>
        <v>CL401C6</v>
      </c>
      <c r="C15" s="951"/>
      <c r="D15" s="519" t="str">
        <f>[2]QC!D19</f>
        <v>MT50,ZB26</v>
      </c>
      <c r="E15" s="561">
        <f>[2]QC!E19</f>
        <v>10580.3</v>
      </c>
      <c r="F15" s="22">
        <f>[2]QC!F19</f>
        <v>3.1</v>
      </c>
      <c r="G15" s="22">
        <f>[2]QC!G19</f>
        <v>12</v>
      </c>
      <c r="H15" s="22" t="str">
        <f>[2]QC!H19</f>
        <v>1x400</v>
      </c>
      <c r="I15" s="22">
        <f>[2]QC!I19</f>
        <v>230</v>
      </c>
      <c r="J15" s="939">
        <f>[2]QC!J19</f>
        <v>5</v>
      </c>
      <c r="K15" s="22">
        <f>[2]QC!K19</f>
        <v>2.5</v>
      </c>
      <c r="L15" s="946">
        <f>[2]QC!L19</f>
        <v>0.875</v>
      </c>
      <c r="M15" s="947" t="str">
        <f>[2]QC!M19</f>
        <v>3 / RCX2434</v>
      </c>
      <c r="N15" s="948" t="str">
        <f>[2]QC!N19</f>
        <v>3 / RCX2034</v>
      </c>
      <c r="O15" s="949">
        <f>[2]QC!W19</f>
        <v>2316.01731601732</v>
      </c>
      <c r="P15" s="949">
        <f>[2]QC!X19</f>
        <v>2563.66335413899</v>
      </c>
      <c r="Q15" s="515">
        <f>[2]QC!AE19</f>
        <v>2691.40198453117</v>
      </c>
      <c r="R15" s="515">
        <f>[2]QC!AF19</f>
        <v>2990.61714318747</v>
      </c>
      <c r="S15" s="950"/>
    </row>
    <row r="16" spans="1:19">
      <c r="A16" s="944" t="str">
        <f>[2]QC!A20</f>
        <v>QC010.1</v>
      </c>
      <c r="B16" s="944" t="str">
        <f>[2]QC!B20</f>
        <v>CL402C3</v>
      </c>
      <c r="C16" s="951"/>
      <c r="D16" s="519" t="str">
        <f>[2]QC!D20</f>
        <v>MT64,ZB29</v>
      </c>
      <c r="E16" s="561">
        <f>[2]QC!E20</f>
        <v>12628.1</v>
      </c>
      <c r="F16" s="22">
        <f>[2]QC!F20</f>
        <v>3.7</v>
      </c>
      <c r="G16" s="22">
        <f>[2]QC!G20</f>
        <v>14</v>
      </c>
      <c r="H16" s="22" t="str">
        <f>[2]QC!H20</f>
        <v>2x400</v>
      </c>
      <c r="I16" s="22">
        <f>[2]QC!I20</f>
        <v>415</v>
      </c>
      <c r="J16" s="939">
        <f>[2]QC!J20</f>
        <v>3</v>
      </c>
      <c r="K16" s="22">
        <f>[2]QC!K20</f>
        <v>3</v>
      </c>
      <c r="L16" s="946">
        <f>[2]QC!L20</f>
        <v>1.125</v>
      </c>
      <c r="M16" s="947" t="str">
        <f>[2]QC!M20</f>
        <v>3 / RCX2434</v>
      </c>
      <c r="N16" s="948" t="str">
        <f>[2]QC!N20</f>
        <v>3 / RCX2034</v>
      </c>
      <c r="O16" s="949">
        <f>[2]QC!W20</f>
        <v>2693.45238095238</v>
      </c>
      <c r="P16" s="949">
        <f>[2]QC!X20</f>
        <v>2947.64366544623</v>
      </c>
      <c r="Q16" s="515">
        <f>[2]QC!AE20</f>
        <v>3674.78210586806</v>
      </c>
      <c r="R16" s="515">
        <f>[2]QC!AF20</f>
        <v>3993.55751313569</v>
      </c>
      <c r="S16" s="950"/>
    </row>
    <row r="17" spans="1:19">
      <c r="A17" s="944" t="str">
        <f>[2]QC!A21</f>
        <v>QC011</v>
      </c>
      <c r="B17" s="944" t="str">
        <f>[2]QC!B21</f>
        <v>CL402C4</v>
      </c>
      <c r="C17" s="951"/>
      <c r="D17" s="519" t="str">
        <f>[2]QC!D21</f>
        <v>MT80,CS33,ZB38</v>
      </c>
      <c r="E17" s="561">
        <f>[2]QC!E21</f>
        <v>16041.1</v>
      </c>
      <c r="F17" s="22">
        <f>[2]QC!F21</f>
        <v>4.7</v>
      </c>
      <c r="G17" s="22">
        <f>[2]QC!G21</f>
        <v>14</v>
      </c>
      <c r="H17" s="22" t="str">
        <f>[2]QC!H21</f>
        <v>2x400</v>
      </c>
      <c r="I17" s="22">
        <f>[2]QC!I21</f>
        <v>415</v>
      </c>
      <c r="J17" s="939">
        <f>[2]QC!J21</f>
        <v>3</v>
      </c>
      <c r="K17" s="22">
        <f>[2]QC!K21</f>
        <v>3</v>
      </c>
      <c r="L17" s="946">
        <f>[2]QC!L21</f>
        <v>1.125</v>
      </c>
      <c r="M17" s="947" t="str">
        <f>[2]QC!M21</f>
        <v>4 / RCX3134</v>
      </c>
      <c r="N17" s="948" t="str">
        <f>[2]QC!N21</f>
        <v>3 / RCX2034</v>
      </c>
      <c r="O17" s="949">
        <f>[2]QC!W21</f>
        <v>2984.41558441558</v>
      </c>
      <c r="P17" s="949">
        <f>[2]QC!X21</f>
        <v>3228.57365499692</v>
      </c>
      <c r="Q17" s="515">
        <f>[2]QC!AE21</f>
        <v>3775.61805153159</v>
      </c>
      <c r="R17" s="515">
        <f>[2]QC!AF21</f>
        <v>4094.39345879922</v>
      </c>
      <c r="S17" s="950"/>
    </row>
    <row r="18" spans="1:19">
      <c r="A18" s="944" t="str">
        <f>[2]QC!A22</f>
        <v>QC012</v>
      </c>
      <c r="B18" s="944" t="str">
        <f>[2]QC!B22</f>
        <v>CL402C5</v>
      </c>
      <c r="C18" s="951"/>
      <c r="D18" s="519" t="str">
        <f>[2]QC!D22</f>
        <v>4EES4Y,MT100,ZB45</v>
      </c>
      <c r="E18" s="561">
        <f>[2]QC!E22</f>
        <v>19795.4</v>
      </c>
      <c r="F18" s="22">
        <f>[2]QC!F22</f>
        <v>5.8</v>
      </c>
      <c r="G18" s="22">
        <f>[2]QC!G22</f>
        <v>14</v>
      </c>
      <c r="H18" s="22" t="str">
        <f>[2]QC!H22</f>
        <v>2x400</v>
      </c>
      <c r="I18" s="22">
        <f>[2]QC!I22</f>
        <v>415</v>
      </c>
      <c r="J18" s="939">
        <f>[2]QC!J22</f>
        <v>5</v>
      </c>
      <c r="K18" s="22">
        <f>[2]QC!K22</f>
        <v>5</v>
      </c>
      <c r="L18" s="946">
        <f>[2]QC!L22</f>
        <v>1.125</v>
      </c>
      <c r="M18" s="947" t="str">
        <f>[2]QC!M22</f>
        <v>4 / RCX3134</v>
      </c>
      <c r="N18" s="948">
        <f>[2]QC!N22</f>
        <v>4</v>
      </c>
      <c r="O18" s="949">
        <f>[2]QC!W22</f>
        <v>3344.31457431457</v>
      </c>
      <c r="P18" s="949">
        <f>[2]QC!X22</f>
        <v>3576.06233489938</v>
      </c>
      <c r="Q18" s="515">
        <f>[2]QC!AE22</f>
        <v>3994.28315080013</v>
      </c>
      <c r="R18" s="515">
        <f>[2]QC!AF22</f>
        <v>4313.05855806777</v>
      </c>
      <c r="S18" s="950"/>
    </row>
    <row r="19" spans="1:19">
      <c r="A19" s="944" t="str">
        <f>[2]QC!A23</f>
        <v>QC013</v>
      </c>
      <c r="B19" s="944" t="str">
        <f>[2]QC!B23</f>
        <v>CL402C6</v>
      </c>
      <c r="C19" s="951"/>
      <c r="D19" s="519" t="str">
        <f>[2]QC!D23</f>
        <v>4DES5Y,MT125,ZFI23,ZB48</v>
      </c>
      <c r="E19" s="561">
        <f>[2]QC!E23</f>
        <v>21501.9</v>
      </c>
      <c r="F19" s="22">
        <f>[2]QC!F23</f>
        <v>6.3</v>
      </c>
      <c r="G19" s="22">
        <f>[2]QC!G23</f>
        <v>14</v>
      </c>
      <c r="H19" s="22" t="str">
        <f>[2]QC!H23</f>
        <v>2x400</v>
      </c>
      <c r="I19" s="22">
        <f>[2]QC!I23</f>
        <v>415</v>
      </c>
      <c r="J19" s="939">
        <f>[2]QC!J23</f>
        <v>5</v>
      </c>
      <c r="K19" s="22">
        <f>[2]QC!K23</f>
        <v>5</v>
      </c>
      <c r="L19" s="946">
        <f>[2]QC!L23</f>
        <v>1.125</v>
      </c>
      <c r="M19" s="947" t="str">
        <f>[2]QC!M23</f>
        <v>5 / RCX4734</v>
      </c>
      <c r="N19" s="948" t="str">
        <f>[2]QC!N23</f>
        <v>5 zfi</v>
      </c>
      <c r="O19" s="949">
        <f>[2]QC!W23</f>
        <v>3593.93939393939</v>
      </c>
      <c r="P19" s="949">
        <f>[2]QC!X23</f>
        <v>3817.07940212335</v>
      </c>
      <c r="Q19" s="515">
        <f>[2]QC!AE23</f>
        <v>4220.2366513226</v>
      </c>
      <c r="R19" s="515">
        <f>[2]QC!AF23</f>
        <v>4539.01205859023</v>
      </c>
      <c r="S19" s="950"/>
    </row>
    <row r="20" spans="1:19">
      <c r="A20" s="944" t="str">
        <f>[2]QC!A24</f>
        <v>QC013.1</v>
      </c>
      <c r="B20" s="944" t="str">
        <f>[2]QC!B24</f>
        <v>CL403C4</v>
      </c>
      <c r="C20" s="951"/>
      <c r="D20" s="519" t="str">
        <f>[2]QC!D24</f>
        <v>4CES6Y,MT125,ZFI26,ZB58</v>
      </c>
      <c r="E20" s="561">
        <f>[2]QC!E24</f>
        <v>25597.5</v>
      </c>
      <c r="F20" s="22">
        <f>[2]QC!F24</f>
        <v>7.5</v>
      </c>
      <c r="G20" s="22">
        <f>[2]QC!G24</f>
        <v>15</v>
      </c>
      <c r="H20" s="22" t="str">
        <f>[2]QC!H24</f>
        <v>3x400</v>
      </c>
      <c r="I20" s="22">
        <f>[2]QC!I24</f>
        <v>415</v>
      </c>
      <c r="J20" s="939">
        <f>[2]QC!J24</f>
        <v>3</v>
      </c>
      <c r="K20" s="22">
        <f>[2]QC!K24</f>
        <v>7.5</v>
      </c>
      <c r="L20" s="946">
        <f>[2]QC!L24</f>
        <v>1.125</v>
      </c>
      <c r="M20" s="947">
        <f>[2]QC!M24</f>
        <v>6</v>
      </c>
      <c r="N20" s="948" t="str">
        <f>[2]QC!N24</f>
        <v>5 zfi,6</v>
      </c>
      <c r="O20" s="949">
        <f>[2]QC!W24</f>
        <v>4466.99134199134</v>
      </c>
      <c r="P20" s="949">
        <f>[2]QC!X24</f>
        <v>4660.0261105873</v>
      </c>
      <c r="Q20" s="515">
        <f>[2]QC!AE24</f>
        <v>5927.75470369397</v>
      </c>
      <c r="R20" s="515">
        <f>[2]QC!AF24</f>
        <v>6246.5301109616</v>
      </c>
      <c r="S20" s="950"/>
    </row>
    <row r="21" spans="1:19">
      <c r="A21" s="944" t="str">
        <f>[2]QC!A25</f>
        <v>QC014</v>
      </c>
      <c r="B21" s="944" t="str">
        <f>[2]QC!B25</f>
        <v>CL403C5</v>
      </c>
      <c r="C21" s="951"/>
      <c r="D21" s="519" t="str">
        <f>[2]QC!D25</f>
        <v>4TES9Y,MT160,ZFI30</v>
      </c>
      <c r="E21" s="561">
        <f>[2]QC!E25</f>
        <v>29351.8</v>
      </c>
      <c r="F21" s="22">
        <f>[2]QC!F25</f>
        <v>8.6</v>
      </c>
      <c r="G21" s="22">
        <f>[2]QC!G25</f>
        <v>15</v>
      </c>
      <c r="H21" s="22" t="str">
        <f>[2]QC!H25</f>
        <v>3x400</v>
      </c>
      <c r="I21" s="22">
        <f>[2]QC!I25</f>
        <v>415</v>
      </c>
      <c r="J21" s="939">
        <f>[2]QC!J25</f>
        <v>5</v>
      </c>
      <c r="K21" s="22">
        <f>[2]QC!K25</f>
        <v>7.5</v>
      </c>
      <c r="L21" s="946">
        <f>[2]QC!L25</f>
        <v>1.125</v>
      </c>
      <c r="M21" s="947" t="str">
        <f>[2]QC!M25</f>
        <v>6 / SCX0645</v>
      </c>
      <c r="N21" s="948" t="str">
        <f>[2]QC!N25</f>
        <v>TES2-6 /TGES5</v>
      </c>
      <c r="O21" s="949">
        <f>[2]QC!W25</f>
        <v>4905.30303030303</v>
      </c>
      <c r="P21" s="949">
        <f>[2]QC!X25</f>
        <v>5393.87150628511</v>
      </c>
      <c r="Q21" s="515">
        <f>[2]QC!AE25</f>
        <v>6202.04937454037</v>
      </c>
      <c r="R21" s="515">
        <f>[2]QC!AF25</f>
        <v>6831.47268534279</v>
      </c>
      <c r="S21" s="950"/>
    </row>
    <row r="22" spans="1:19">
      <c r="A22" s="944" t="str">
        <f>[2]QC!A26</f>
        <v>QC015</v>
      </c>
      <c r="B22" s="944" t="str">
        <f>[2]QC!B26</f>
        <v>CL403C6</v>
      </c>
      <c r="C22" s="951"/>
      <c r="D22" s="519" t="str">
        <f>[2]QC!D26</f>
        <v>4PES12Y,ZFI36</v>
      </c>
      <c r="E22" s="561">
        <f>[2]QC!E26</f>
        <v>33447.4</v>
      </c>
      <c r="F22" s="22">
        <f>[2]QC!F26</f>
        <v>9.8</v>
      </c>
      <c r="G22" s="22">
        <f>[2]QC!G26</f>
        <v>15</v>
      </c>
      <c r="H22" s="22" t="str">
        <f>[2]QC!H26</f>
        <v>3x400</v>
      </c>
      <c r="I22" s="22">
        <f>[2]QC!I26</f>
        <v>415</v>
      </c>
      <c r="J22" s="939">
        <f>[2]QC!J26</f>
        <v>5</v>
      </c>
      <c r="K22" s="22">
        <f>[2]QC!K26</f>
        <v>7.5</v>
      </c>
      <c r="L22" s="946">
        <f>[2]QC!L26</f>
        <v>1.375</v>
      </c>
      <c r="M22" s="947" t="str">
        <f>[2]QC!M26</f>
        <v>6 / SCX0645</v>
      </c>
      <c r="N22" s="948" t="str">
        <f>[2]QC!N26</f>
        <v>TES2-6 /TGES5 </v>
      </c>
      <c r="O22" s="949">
        <f>[2]QC!W26</f>
        <v>5534.36147186147</v>
      </c>
      <c r="P22" s="949">
        <f>[2]QC!X26</f>
        <v>6012.57529019413</v>
      </c>
      <c r="Q22" s="515">
        <f>[2]QC!AE26</f>
        <v>6809.41614570024</v>
      </c>
      <c r="R22" s="515">
        <f>[2]QC!AF26</f>
        <v>7478.47001478674</v>
      </c>
      <c r="S22" s="950"/>
    </row>
    <row r="23" ht="14" customHeight="1" spans="1:19">
      <c r="A23" s="944" t="str">
        <f>[2]QC!A27</f>
        <v>QC016</v>
      </c>
      <c r="B23" s="944" t="str">
        <f>[2]QC!B27</f>
        <v>CL404C6</v>
      </c>
      <c r="C23" s="951"/>
      <c r="D23" s="519" t="str">
        <f>[2]QC!D27</f>
        <v>4NES14Y,ZFI39</v>
      </c>
      <c r="E23" s="561">
        <f>[2]QC!E27</f>
        <v>41297.3</v>
      </c>
      <c r="F23" s="22">
        <f>[2]QC!F27</f>
        <v>12.1</v>
      </c>
      <c r="G23" s="22">
        <f>[2]QC!G27</f>
        <v>16</v>
      </c>
      <c r="H23" s="22" t="str">
        <f>[2]QC!H27</f>
        <v>4x400</v>
      </c>
      <c r="I23" s="22">
        <f>[2]QC!I27</f>
        <v>415</v>
      </c>
      <c r="J23" s="939">
        <f>[2]QC!J27</f>
        <v>5</v>
      </c>
      <c r="K23" s="22">
        <f>[2]QC!K27</f>
        <v>9</v>
      </c>
      <c r="L23" s="946">
        <f>[2]QC!L27</f>
        <v>1.375</v>
      </c>
      <c r="M23" s="947" t="str">
        <f>[2]QC!M27</f>
        <v>TEX5-1 / TCLE5HW / SCX0645</v>
      </c>
      <c r="N23" s="948" t="str">
        <f>[2]QC!N27</f>
        <v>TES5-1 /TGES5</v>
      </c>
      <c r="O23" s="949">
        <f>[2]QC!W27</f>
        <v>6983.22510822511</v>
      </c>
      <c r="P23" s="949">
        <f>[2]QC!X27</f>
        <v>7453.91842981313</v>
      </c>
      <c r="Q23" s="515">
        <f>[2]QC!AE27</f>
        <v>8746.29678950317</v>
      </c>
      <c r="R23" s="515">
        <f>[2]QC!AF27</f>
        <v>9415.35065858967</v>
      </c>
      <c r="S23" s="950"/>
    </row>
    <row r="24" ht="14" customHeight="1" spans="1:19">
      <c r="A24" s="944" t="str">
        <f>[2]QC!A28</f>
        <v>QC017</v>
      </c>
      <c r="B24" s="944" t="str">
        <f>[2]QC!B28</f>
        <v>CL405C6</v>
      </c>
      <c r="C24" s="951"/>
      <c r="D24" s="519" t="str">
        <f>[2]QC!D28</f>
        <v>4JE15Y,ZFI50</v>
      </c>
      <c r="E24" s="561">
        <f>[2]QC!E28</f>
        <v>48464.6</v>
      </c>
      <c r="F24" s="22">
        <f>[2]QC!F28</f>
        <v>14.2</v>
      </c>
      <c r="G24" s="22">
        <f>[2]QC!G28</f>
        <v>17</v>
      </c>
      <c r="H24" s="22" t="str">
        <f>[2]QC!H28</f>
        <v>5x400</v>
      </c>
      <c r="I24" s="22">
        <f>[2]QC!I28</f>
        <v>415</v>
      </c>
      <c r="J24" s="939">
        <f>[2]QC!J28</f>
        <v>5</v>
      </c>
      <c r="K24" s="22">
        <f>[2]QC!K28</f>
        <v>9</v>
      </c>
      <c r="L24" s="946">
        <f>[2]QC!L28</f>
        <v>1.375</v>
      </c>
      <c r="M24" s="947" t="str">
        <f>[2]QC!M28</f>
        <v>TEX5-2 / TCLE7.5HW / SCX0645</v>
      </c>
      <c r="N24" s="948" t="str">
        <f>[2]QC!N28</f>
        <v>TES5-1 ZFI /TGES7.5 </v>
      </c>
      <c r="O24" s="949">
        <f>[2]QC!W28</f>
        <v>8751.35281385281</v>
      </c>
      <c r="P24" s="949">
        <f>[2]QC!X28</f>
        <v>9233.32250078625</v>
      </c>
      <c r="Q24" s="515">
        <f>[2]QC!AE28</f>
        <v>10860.7636402026</v>
      </c>
      <c r="R24" s="515">
        <f>[2]QC!AF28</f>
        <v>11587.9170227508</v>
      </c>
      <c r="S24" s="950"/>
    </row>
    <row r="25" ht="14" customHeight="1" spans="1:19">
      <c r="A25" s="944" t="str">
        <f>[2]QC!A29</f>
        <v>QC018</v>
      </c>
      <c r="B25" s="944" t="str">
        <f>[2]QC!B29</f>
        <v>NT501C6</v>
      </c>
      <c r="C25" s="951"/>
      <c r="D25" s="519" t="str">
        <f>[2]QC!D29</f>
        <v>4CES6Y,MT125,ZFI30</v>
      </c>
      <c r="E25" s="561">
        <f>[2]QC!E29</f>
        <v>26962.7</v>
      </c>
      <c r="F25" s="22">
        <f>[2]QC!F29</f>
        <v>7.9</v>
      </c>
      <c r="G25" s="22">
        <f>[2]QC!G29</f>
        <v>26</v>
      </c>
      <c r="H25" s="22" t="str">
        <f>[2]QC!H29</f>
        <v>1X500</v>
      </c>
      <c r="I25" s="22">
        <f>[2]QC!I29</f>
        <v>415</v>
      </c>
      <c r="J25" s="939">
        <f>[2]QC!J29</f>
        <v>6</v>
      </c>
      <c r="K25" s="22">
        <f>[2]QC!K29</f>
        <v>9</v>
      </c>
      <c r="L25" s="946">
        <f>[2]QC!L29</f>
        <v>1.125</v>
      </c>
      <c r="M25" s="947">
        <f>[2]QC!M29</f>
        <v>6</v>
      </c>
      <c r="N25" s="948" t="str">
        <f>[2]QC!N29</f>
        <v>6 /5 zfi</v>
      </c>
      <c r="O25" s="949">
        <f>[2]QC!W29</f>
        <v>4848.48484848485</v>
      </c>
      <c r="P25" s="949">
        <f>[2]QC!X29</f>
        <v>5473.85497418266</v>
      </c>
      <c r="Q25" s="515">
        <f>[2]QC!AE29</f>
        <v>5187.35820181603</v>
      </c>
      <c r="R25" s="515">
        <f>[2]QC!AF29</f>
        <v>5766.82728160239</v>
      </c>
      <c r="S25" s="950"/>
    </row>
    <row r="26" spans="1:19">
      <c r="A26" s="944" t="str">
        <f>[2]QC!A30</f>
        <v>QC019</v>
      </c>
      <c r="B26" s="944" t="str">
        <f>[2]QC!B30</f>
        <v>NT501C8</v>
      </c>
      <c r="C26" s="951"/>
      <c r="D26" s="519" t="str">
        <f>[2]QC!D30</f>
        <v>4TES9Y,ZFI31,ZFI36</v>
      </c>
      <c r="E26" s="561">
        <f>[2]QC!E30</f>
        <v>30034.4</v>
      </c>
      <c r="F26" s="22">
        <f>[2]QC!F30</f>
        <v>8.8</v>
      </c>
      <c r="G26" s="22">
        <f>[2]QC!G30</f>
        <v>26</v>
      </c>
      <c r="H26" s="22" t="str">
        <f>[2]QC!H30</f>
        <v>1X500</v>
      </c>
      <c r="I26" s="22">
        <f>[2]QC!I30</f>
        <v>415</v>
      </c>
      <c r="J26" s="939">
        <f>[2]QC!J30</f>
        <v>6</v>
      </c>
      <c r="K26" s="22">
        <f>[2]QC!K30</f>
        <v>9</v>
      </c>
      <c r="L26" s="946">
        <f>[2]QC!L30</f>
        <v>1.375</v>
      </c>
      <c r="M26" s="947">
        <f>[2]QC!M30</f>
        <v>6</v>
      </c>
      <c r="N26" s="948" t="str">
        <f>[2]QC!N30</f>
        <v>TES2-6 /TGES5 </v>
      </c>
      <c r="O26" s="949">
        <f>[2]QC!W30</f>
        <v>5700.44709388972</v>
      </c>
      <c r="P26" s="949">
        <f>[2]QC!X30</f>
        <v>6363.49873402157</v>
      </c>
      <c r="Q26" s="515">
        <f>[2]QC!AE30</f>
        <v>6012.27402673186</v>
      </c>
      <c r="R26" s="515">
        <f>[2]QC!AF30</f>
        <v>6628.22838239879</v>
      </c>
      <c r="S26" s="950"/>
    </row>
    <row r="27" spans="1:19">
      <c r="A27" s="944" t="str">
        <f>[2]QC!A31</f>
        <v>QC020</v>
      </c>
      <c r="B27" s="944" t="str">
        <f>[2]QC!B31</f>
        <v>NT502C4</v>
      </c>
      <c r="C27" s="951"/>
      <c r="D27" s="519" t="str">
        <f>[2]QC!D31</f>
        <v>4PES12Y,ZFI39</v>
      </c>
      <c r="E27" s="561">
        <f>[2]QC!E31</f>
        <v>42662.5</v>
      </c>
      <c r="F27" s="22">
        <f>[2]QC!F31</f>
        <v>12.5</v>
      </c>
      <c r="G27" s="22">
        <f>[2]QC!G31</f>
        <v>26</v>
      </c>
      <c r="H27" s="22" t="str">
        <f>[2]QC!H31</f>
        <v>2X500</v>
      </c>
      <c r="I27" s="22">
        <f>[2]QC!I31</f>
        <v>415</v>
      </c>
      <c r="J27" s="939">
        <f>[2]QC!J31</f>
        <v>6</v>
      </c>
      <c r="K27" s="22">
        <f>[2]QC!K31</f>
        <v>9</v>
      </c>
      <c r="L27" s="946">
        <f>[2]QC!L31</f>
        <v>1.375</v>
      </c>
      <c r="M27" s="947" t="str">
        <f>[2]QC!M31</f>
        <v>TEX5-1 / TCLE5HW / RCX4734</v>
      </c>
      <c r="N27" s="948" t="str">
        <f>[2]QC!N31</f>
        <v>TES5-1 ZFI /TGES5 </v>
      </c>
      <c r="O27" s="949">
        <f>[2]QC!W31</f>
        <v>6675.40983606557</v>
      </c>
      <c r="P27" s="949">
        <f>[2]QC!X31</f>
        <v>7371.58463718943</v>
      </c>
      <c r="Q27" s="515">
        <f>[2]QC!AE31</f>
        <v>7105.64288455855</v>
      </c>
      <c r="R27" s="515">
        <f>[2]QC!AF31</f>
        <v>7740.6448592731</v>
      </c>
      <c r="S27" s="950"/>
    </row>
    <row r="28" spans="1:19">
      <c r="A28" s="944" t="str">
        <f>[2]QC!A32</f>
        <v>QC021</v>
      </c>
      <c r="B28" s="944" t="str">
        <f>[2]QC!B32</f>
        <v>NT502C5</v>
      </c>
      <c r="C28" s="951"/>
      <c r="D28" s="519" t="str">
        <f>[2]QC!D32</f>
        <v>4NES14Y,ZFI50</v>
      </c>
      <c r="E28" s="561">
        <f>[2]QC!E32</f>
        <v>48464.6</v>
      </c>
      <c r="F28" s="22">
        <f>[2]QC!F32</f>
        <v>14.2</v>
      </c>
      <c r="G28" s="22">
        <f>[2]QC!G32</f>
        <v>26</v>
      </c>
      <c r="H28" s="22" t="str">
        <f>[2]QC!H32</f>
        <v>2x500</v>
      </c>
      <c r="I28" s="22">
        <f>[2]QC!I32</f>
        <v>415</v>
      </c>
      <c r="J28" s="939">
        <f>[2]QC!J32</f>
        <v>6</v>
      </c>
      <c r="K28" s="22">
        <f>[2]QC!K32</f>
        <v>9</v>
      </c>
      <c r="L28" s="946">
        <f>[2]QC!L32</f>
        <v>1.375</v>
      </c>
      <c r="M28" s="947" t="str">
        <f>[2]QC!M32</f>
        <v>TEX5-2 / TCLE7.5HW / SCX0645</v>
      </c>
      <c r="N28" s="948" t="str">
        <f>[2]QC!N32</f>
        <v>TES5-1 ZFI /TGES7.5 </v>
      </c>
      <c r="O28" s="949">
        <f>[2]QC!W32</f>
        <v>7297.89700281504</v>
      </c>
      <c r="P28" s="949">
        <f>[2]QC!X32</f>
        <v>7994.07180393889</v>
      </c>
      <c r="Q28" s="515">
        <f>[2]QC!AE32</f>
        <v>7670.69819961386</v>
      </c>
      <c r="R28" s="515">
        <f>[2]QC!AF32</f>
        <v>8305.70017432842</v>
      </c>
      <c r="S28" s="950"/>
    </row>
    <row r="29" customHeight="1" spans="1:19">
      <c r="A29" s="944" t="str">
        <f>[2]QC!A33</f>
        <v>QC022</v>
      </c>
      <c r="B29" s="944" t="str">
        <f>[2]QC!B33</f>
        <v>NT502C6</v>
      </c>
      <c r="C29" s="951"/>
      <c r="D29" s="519" t="str">
        <f>[2]QC!D33</f>
        <v>4HE18Y,ZFI59</v>
      </c>
      <c r="E29" s="561">
        <f>[2]QC!E33</f>
        <v>54608</v>
      </c>
      <c r="F29" s="22">
        <f>[2]QC!F33</f>
        <v>16</v>
      </c>
      <c r="G29" s="22">
        <f>[2]QC!G33</f>
        <v>26</v>
      </c>
      <c r="H29" s="22" t="str">
        <f>[2]QC!H33</f>
        <v>2x500</v>
      </c>
      <c r="I29" s="22">
        <f>[2]QC!I33</f>
        <v>415</v>
      </c>
      <c r="J29" s="939">
        <f>[2]QC!J33</f>
        <v>6</v>
      </c>
      <c r="K29" s="22">
        <f>[2]QC!K33</f>
        <v>9</v>
      </c>
      <c r="L29" s="946">
        <f>[2]QC!L33</f>
        <v>1.375</v>
      </c>
      <c r="M29" s="947" t="str">
        <f>[2]QC!M33</f>
        <v>TEX5-2 / TCLE7.5HW / SCX0845</v>
      </c>
      <c r="N29" s="948" t="str">
        <f>[2]QC!N33</f>
        <v>TES5-2 ZFI /SCX0857/TGES7.5</v>
      </c>
      <c r="O29" s="949">
        <f>[2]QC!W33</f>
        <v>8645.05712866369</v>
      </c>
      <c r="P29" s="949">
        <f>[2]QC!X33</f>
        <v>9341.23192978755</v>
      </c>
      <c r="Q29" s="515">
        <f>[2]QC!AE33</f>
        <v>9416.72994564561</v>
      </c>
      <c r="R29" s="515">
        <f>[2]QC!AF33</f>
        <v>10051.7319203602</v>
      </c>
      <c r="S29" s="950"/>
    </row>
    <row r="30" customHeight="1" spans="1:19">
      <c r="A30" s="944" t="str">
        <f>[2]QC!A34</f>
        <v>QC023</v>
      </c>
      <c r="B30" s="944" t="str">
        <f>[2]QC!B34</f>
        <v>NT502C8</v>
      </c>
      <c r="C30" s="951"/>
      <c r="D30" s="519" t="str">
        <f>[2]QC!D34</f>
        <v>4GE23Y,ZFI68</v>
      </c>
      <c r="E30" s="561">
        <f>[2]QC!E34</f>
        <v>61434</v>
      </c>
      <c r="F30" s="22">
        <f>[2]QC!F34</f>
        <v>18</v>
      </c>
      <c r="G30" s="22">
        <f>[2]QC!G34</f>
        <v>26</v>
      </c>
      <c r="H30" s="22" t="str">
        <f>[2]QC!H34</f>
        <v>2x500</v>
      </c>
      <c r="I30" s="22">
        <f>[2]QC!I34</f>
        <v>415</v>
      </c>
      <c r="J30" s="939">
        <f>[2]QC!J34</f>
        <v>6</v>
      </c>
      <c r="K30" s="22">
        <f>[2]QC!K34</f>
        <v>9</v>
      </c>
      <c r="L30" s="946">
        <f>[2]QC!L34</f>
        <v>1.625</v>
      </c>
      <c r="M30" s="947" t="str">
        <f>[2]QC!M34</f>
        <v>TEX5-3 / TCLE10HW / SCX1057</v>
      </c>
      <c r="N30" s="948" t="str">
        <f>[2]QC!N34</f>
        <v>TES5-3 /SCX0957/TGES9,TES5-2 ZFI</v>
      </c>
      <c r="O30" s="949">
        <f>[2]QC!W34</f>
        <v>10568.8027819175</v>
      </c>
      <c r="P30" s="949">
        <f>[2]QC!X34</f>
        <v>11320.219743382</v>
      </c>
      <c r="Q30" s="515">
        <f>[2]QC!AE34</f>
        <v>11279.40430832</v>
      </c>
      <c r="R30" s="515">
        <f>[2]QC!AF34</f>
        <v>11967.8947239992</v>
      </c>
      <c r="S30" s="950"/>
    </row>
    <row r="31" customHeight="1" spans="1:19">
      <c r="A31" s="944" t="str">
        <f>[2]QC!A35</f>
        <v>QC023.1</v>
      </c>
      <c r="B31" s="944" t="str">
        <f>[2]QC!B35</f>
        <v>NT503C5</v>
      </c>
      <c r="C31" s="951"/>
      <c r="D31" s="519" t="str">
        <f>[2]QC!D35</f>
        <v>4FE25Y / 4GE23Y,ZFI81</v>
      </c>
      <c r="E31" s="561">
        <f>[2]QC!E35</f>
        <v>72000</v>
      </c>
      <c r="F31" s="952">
        <f>[2]QC!F35</f>
        <v>21.0958101377088</v>
      </c>
      <c r="G31" s="22">
        <f>[2]QC!G35</f>
        <v>26</v>
      </c>
      <c r="H31" s="22" t="str">
        <f>[2]QC!H35</f>
        <v>3X500</v>
      </c>
      <c r="I31" s="22">
        <f>[2]QC!I35</f>
        <v>415</v>
      </c>
      <c r="J31" s="939">
        <f>[2]QC!J35</f>
        <v>6</v>
      </c>
      <c r="K31" s="22">
        <f>[2]QC!K35</f>
        <v>14.4</v>
      </c>
      <c r="L31" s="946">
        <f>[2]QC!L35</f>
        <v>1.625</v>
      </c>
      <c r="M31" s="947" t="str">
        <f>[2]QC!M35</f>
        <v>TEX5-4 / TCLE12HW / SCX1257</v>
      </c>
      <c r="N31" s="948" t="str">
        <f>[2]QC!N35</f>
        <v>TES5-4 /SCX0957/TGES11,TES5-3 ZFI</v>
      </c>
      <c r="O31" s="949">
        <f>[2]QC!W35</f>
        <v>11485.3452558371</v>
      </c>
      <c r="P31" s="949">
        <f>[2]QC!X35</f>
        <v>12250.213247146</v>
      </c>
      <c r="Q31" s="515">
        <f>[2]QC!AE35</f>
        <v>12753.4387968123</v>
      </c>
      <c r="R31" s="515">
        <f>[2]QC!AF35</f>
        <v>13441.9292124915</v>
      </c>
      <c r="S31" s="950"/>
    </row>
    <row r="32" spans="1:19">
      <c r="A32" s="944" t="str">
        <f>[2]QC!A36</f>
        <v>QC024</v>
      </c>
      <c r="B32" s="944" t="str">
        <f>[2]QC!B36</f>
        <v>NT503C6</v>
      </c>
      <c r="C32" s="951"/>
      <c r="D32" s="519" t="str">
        <f>[2]QC!D36</f>
        <v>S6H-20.2Y / 6HE28Y,ZFI81</v>
      </c>
      <c r="E32" s="561">
        <f>[2]QC!E36</f>
        <v>81912</v>
      </c>
      <c r="F32" s="952">
        <f>[2]QC!F36</f>
        <v>24</v>
      </c>
      <c r="G32" s="22">
        <f>[2]QC!G36</f>
        <v>26</v>
      </c>
      <c r="H32" s="22" t="str">
        <f>[2]QC!H36</f>
        <v>3x500</v>
      </c>
      <c r="I32" s="22">
        <f>[2]QC!I36</f>
        <v>415</v>
      </c>
      <c r="J32" s="939">
        <f>[2]QC!J36</f>
        <v>6</v>
      </c>
      <c r="K32" s="22">
        <f>[2]QC!K36</f>
        <v>14.4</v>
      </c>
      <c r="L32" s="946">
        <f>[2]QC!L36</f>
        <v>1.625</v>
      </c>
      <c r="M32" s="947" t="str">
        <f>[2]QC!M36</f>
        <v>TEX5-4 / TCLE12HW / SCX1257</v>
      </c>
      <c r="N32" s="948" t="str">
        <f>[2]QC!N36</f>
        <v>TES5-4/ TGES13</v>
      </c>
      <c r="O32" s="949">
        <f>[2]QC!W36</f>
        <v>12570.7898658718</v>
      </c>
      <c r="P32" s="949">
        <f>[2]QC!X36</f>
        <v>13520.7531445685</v>
      </c>
      <c r="Q32" s="515">
        <f>[2]QC!AE36</f>
        <v>13804.4248477983</v>
      </c>
      <c r="R32" s="515">
        <f>[2]QC!AF36</f>
        <v>14672.1345099959</v>
      </c>
      <c r="S32" s="950"/>
    </row>
    <row r="33" spans="1:19">
      <c r="A33" s="944" t="str">
        <f>[2]QC!A37</f>
        <v>QC025</v>
      </c>
      <c r="B33" s="944" t="str">
        <f>[2]QC!B37</f>
        <v>NT503C8</v>
      </c>
      <c r="C33" s="951"/>
      <c r="D33" s="519" t="str">
        <f>[2]QC!D37</f>
        <v>6GE34Y,ZFI96</v>
      </c>
      <c r="E33" s="561">
        <f>[2]QC!E37</f>
        <v>93857.5</v>
      </c>
      <c r="F33" s="952">
        <f>[2]QC!F37</f>
        <v>27.5</v>
      </c>
      <c r="G33" s="22">
        <f>[2]QC!G37</f>
        <v>26</v>
      </c>
      <c r="H33" s="22" t="str">
        <f>[2]QC!H37</f>
        <v>3x500</v>
      </c>
      <c r="I33" s="22">
        <f>[2]QC!I37</f>
        <v>415</v>
      </c>
      <c r="J33" s="939">
        <f>[2]QC!J37</f>
        <v>6</v>
      </c>
      <c r="K33" s="22">
        <f>[2]QC!K37</f>
        <v>14.4</v>
      </c>
      <c r="L33" s="946">
        <f>[2]QC!L37</f>
        <v>2.125</v>
      </c>
      <c r="M33" s="947" t="str">
        <f>[2]QC!M37</f>
        <v>TEX5-4 / TJLE14HW / SCX1457</v>
      </c>
      <c r="N33" s="948" t="str">
        <f>[2]QC!N37</f>
        <v>TES12-5 ZFI/ TGES13</v>
      </c>
      <c r="O33" s="949">
        <f>[2]QC!W37</f>
        <v>15249.6274217586</v>
      </c>
      <c r="P33" s="949">
        <f>[2]QC!X37</f>
        <v>16314.8571109659</v>
      </c>
      <c r="Q33" s="515">
        <f>[2]QC!AE37</f>
        <v>16398.2199415934</v>
      </c>
      <c r="R33" s="515">
        <f>[2]QC!AF37</f>
        <v>17377.5367631743</v>
      </c>
      <c r="S33" s="950"/>
    </row>
    <row r="34" spans="1:19">
      <c r="A34" s="944" t="str">
        <f>[2]QC!A38</f>
        <v>QC025.1</v>
      </c>
      <c r="B34" s="944" t="str">
        <f>[2]QC!B38</f>
        <v>NT504C6</v>
      </c>
      <c r="C34" s="951"/>
      <c r="D34" s="519" t="str">
        <f>[2]QC!D38</f>
        <v>6GE34Y,ZFI122</v>
      </c>
      <c r="E34" s="561">
        <f>[2]QC!E38</f>
        <v>115000</v>
      </c>
      <c r="F34" s="952">
        <f>[2]QC!F38</f>
        <v>33.6946967477293</v>
      </c>
      <c r="G34" s="22">
        <f>[2]QC!G38</f>
        <v>30</v>
      </c>
      <c r="H34" s="22" t="str">
        <f>[2]QC!H38</f>
        <v>4x500</v>
      </c>
      <c r="I34" s="22">
        <f>[2]QC!I38</f>
        <v>415</v>
      </c>
      <c r="J34" s="939">
        <f>[2]QC!J38</f>
        <v>6</v>
      </c>
      <c r="K34" s="22">
        <f>[2]QC!K38</f>
        <v>16.2</v>
      </c>
      <c r="L34" s="946">
        <f>[2]QC!L38</f>
        <v>2.125</v>
      </c>
      <c r="M34" s="947" t="str">
        <f>[2]QC!M38</f>
        <v>TEX5-4 / TJLE14HW / SCX1457</v>
      </c>
      <c r="N34" s="948" t="str">
        <f>[2]QC!N38</f>
        <v>TES12-5 ZFI/ TGES13</v>
      </c>
      <c r="O34" s="949">
        <f>[2]QC!W38</f>
        <v>16219.5727769498</v>
      </c>
      <c r="P34" s="949">
        <f>[2]QC!X38</f>
        <v>17298.2534960016</v>
      </c>
      <c r="Q34" s="515">
        <f>[2]QC!AE38</f>
        <v>17941.2039990353</v>
      </c>
      <c r="R34" s="515">
        <f>[2]QC!AF38</f>
        <v>18920.5208206162</v>
      </c>
      <c r="S34" s="950"/>
    </row>
    <row r="35" spans="1:19">
      <c r="A35" s="944" t="str">
        <f>[2]QC!A39</f>
        <v>QC026</v>
      </c>
      <c r="B35" s="944" t="str">
        <f>[2]QC!B39</f>
        <v>NT504C8</v>
      </c>
      <c r="C35" s="953"/>
      <c r="D35" s="519" t="str">
        <f>[2]QC!D39</f>
        <v>6FE44Y/S6F-30.2,ZFI140</v>
      </c>
      <c r="E35" s="561">
        <f>[2]QC!E39</f>
        <v>122868</v>
      </c>
      <c r="F35" s="952">
        <f>[2]QC!F39</f>
        <v>36</v>
      </c>
      <c r="G35" s="22">
        <f>[2]QC!G39</f>
        <v>30</v>
      </c>
      <c r="H35" s="22" t="str">
        <f>[2]QC!H39</f>
        <v>4x500</v>
      </c>
      <c r="I35" s="22">
        <f>[2]QC!I39</f>
        <v>415</v>
      </c>
      <c r="J35" s="939">
        <f>[2]QC!J39</f>
        <v>6</v>
      </c>
      <c r="K35" s="22">
        <f>[2]QC!K39</f>
        <v>16.2</v>
      </c>
      <c r="L35" s="946">
        <f>[2]QC!L39</f>
        <v>2.125</v>
      </c>
      <c r="M35" s="947" t="str">
        <f>[2]QC!M39</f>
        <v>TEX12-5 / TJLE14HW / SCX1457</v>
      </c>
      <c r="N35" s="948" t="str">
        <f>[2]QC!N39</f>
        <v>TES12-6 ZFI/ TGES18</v>
      </c>
      <c r="O35" s="949">
        <f>[2]QC!W39</f>
        <v>19747.8887232986</v>
      </c>
      <c r="P35" s="949">
        <f>[2]QC!X39</f>
        <v>20826.5694423503</v>
      </c>
      <c r="Q35" s="515">
        <f>[2]QC!AE39</f>
        <v>21357.5099153412</v>
      </c>
      <c r="R35" s="515">
        <f>[2]QC!AF39</f>
        <v>22336.8267369221</v>
      </c>
      <c r="S35" s="950"/>
    </row>
    <row r="36" spans="1:19">
      <c r="A36" s="944" t="str">
        <f>[2]QC!A40</f>
        <v>QC001</v>
      </c>
      <c r="B36" s="954" t="str">
        <f>[2]QC!B40</f>
        <v>CL301C4H</v>
      </c>
      <c r="C36" s="955" t="s">
        <v>120</v>
      </c>
      <c r="D36" s="519" t="str">
        <f>[2]QC!D40</f>
        <v>MT18,KCJ484</v>
      </c>
      <c r="E36" s="561">
        <f>[2]QC!E40</f>
        <v>10900</v>
      </c>
      <c r="F36" s="952">
        <f>[2]QC!F40</f>
        <v>3.19367125695869</v>
      </c>
      <c r="G36" s="22">
        <f>[2]QC!G40</f>
        <v>9</v>
      </c>
      <c r="H36" s="22" t="str">
        <f>[2]QC!H40</f>
        <v>1x300</v>
      </c>
      <c r="I36" s="22">
        <f>[2]QC!I40</f>
        <v>230</v>
      </c>
      <c r="J36" s="22"/>
      <c r="K36" s="22" t="str">
        <f>[2]QC!K40</f>
        <v>~</v>
      </c>
      <c r="L36" s="946">
        <f>[2]QC!L40</f>
        <v>0.875</v>
      </c>
      <c r="M36" s="947" t="str">
        <f>[2]QC!M40</f>
        <v>1 / RCX1234</v>
      </c>
      <c r="N36" s="948" t="str">
        <f>[2]QC!N40</f>
        <v>1 / RCX0834</v>
      </c>
      <c r="O36" s="949">
        <f>[2]QC!W40</f>
        <v>1398.80952380952</v>
      </c>
      <c r="P36" s="949">
        <f>[2]QC!X40</f>
        <v>1614.76088269967</v>
      </c>
      <c r="Q36" s="515" t="str">
        <f>[2]QC!AE40</f>
        <v>~</v>
      </c>
      <c r="R36" s="515" t="str">
        <f>[2]QC!AF40</f>
        <v>~</v>
      </c>
      <c r="S36" s="950"/>
    </row>
    <row r="37" spans="1:19">
      <c r="A37" s="944" t="str">
        <f>[2]QC!A41</f>
        <v>QC002</v>
      </c>
      <c r="B37" s="954" t="str">
        <f>[2]QC!B41</f>
        <v>CL302C3H</v>
      </c>
      <c r="C37" s="955"/>
      <c r="D37" s="519" t="str">
        <f>[2]QC!D41</f>
        <v>MT22,CS11,zb15</v>
      </c>
      <c r="E37" s="561">
        <f>[2]QC!E41</f>
        <v>14600</v>
      </c>
      <c r="F37" s="952">
        <f>[2]QC!F41</f>
        <v>4.2777615001465</v>
      </c>
      <c r="G37" s="22">
        <f>[2]QC!G41</f>
        <v>9</v>
      </c>
      <c r="H37" s="22" t="str">
        <f>[2]QC!H41</f>
        <v>2x300</v>
      </c>
      <c r="I37" s="22">
        <f>[2]QC!I41</f>
        <v>230</v>
      </c>
      <c r="J37" s="22"/>
      <c r="K37" s="22" t="str">
        <f>[2]QC!K41</f>
        <v>~</v>
      </c>
      <c r="L37" s="946">
        <f>[2]QC!L41</f>
        <v>0.875</v>
      </c>
      <c r="M37" s="947" t="str">
        <f>[2]QC!M41</f>
        <v>1 / RCX1234</v>
      </c>
      <c r="N37" s="948" t="str">
        <f>[2]QC!N41</f>
        <v>2 / RCX1034</v>
      </c>
      <c r="O37" s="949">
        <f>[2]QC!W41</f>
        <v>1780.30303030303</v>
      </c>
      <c r="P37" s="949">
        <f>[2]QC!X41</f>
        <v>1983.09944069341</v>
      </c>
      <c r="Q37" s="515" t="str">
        <f>[2]QC!AE41</f>
        <v>~</v>
      </c>
      <c r="R37" s="515" t="str">
        <f>[2]QC!AF41</f>
        <v>~</v>
      </c>
      <c r="S37" s="950"/>
    </row>
    <row r="38" spans="1:19">
      <c r="A38" s="944" t="str">
        <f>[2]QC!A42</f>
        <v>QC003</v>
      </c>
      <c r="B38" s="954" t="str">
        <f>[2]QC!B42</f>
        <v>CL302C4H</v>
      </c>
      <c r="C38" s="955"/>
      <c r="D38" s="519" t="str">
        <f>[2]QC!D42</f>
        <v>MT32,ZB19,CS13</v>
      </c>
      <c r="E38" s="561">
        <f>[2]QC!E42</f>
        <v>18300</v>
      </c>
      <c r="F38" s="952">
        <f>[2]QC!F42</f>
        <v>5.36185174333431</v>
      </c>
      <c r="G38" s="22">
        <f>[2]QC!G42</f>
        <v>9</v>
      </c>
      <c r="H38" s="22" t="str">
        <f>[2]QC!H42</f>
        <v>2x300</v>
      </c>
      <c r="I38" s="22">
        <f>[2]QC!I42</f>
        <v>230</v>
      </c>
      <c r="J38" s="22"/>
      <c r="K38" s="22" t="str">
        <f>[2]QC!K42</f>
        <v>~</v>
      </c>
      <c r="L38" s="946">
        <f>[2]QC!L42</f>
        <v>0.875</v>
      </c>
      <c r="M38" s="947" t="str">
        <f>[2]QC!M42</f>
        <v>2 / RCX1634</v>
      </c>
      <c r="N38" s="948" t="str">
        <f>[2]QC!N42</f>
        <v>3 / RCX1534</v>
      </c>
      <c r="O38" s="949">
        <f>[2]QC!W42</f>
        <v>1958.87445887446</v>
      </c>
      <c r="P38" s="949">
        <f>[2]QC!X42</f>
        <v>2155.51323379686</v>
      </c>
      <c r="Q38" s="515" t="str">
        <f>[2]QC!AE42</f>
        <v>~</v>
      </c>
      <c r="R38" s="515" t="str">
        <f>[2]QC!AF42</f>
        <v>~</v>
      </c>
      <c r="S38" s="950"/>
    </row>
    <row r="39" spans="1:19">
      <c r="A39" s="944" t="str">
        <f>[2]QC!A43</f>
        <v>QC004</v>
      </c>
      <c r="B39" s="954" t="str">
        <f>[2]QC!B43</f>
        <v>CL302C6H</v>
      </c>
      <c r="C39" s="955"/>
      <c r="D39" s="519" t="str">
        <f>[2]QC!D43</f>
        <v>MT40,ZB21,CS20</v>
      </c>
      <c r="E39" s="561">
        <f>[2]QC!E43</f>
        <v>25800</v>
      </c>
      <c r="F39" s="952">
        <f>[2]QC!F43</f>
        <v>7.55933196601231</v>
      </c>
      <c r="G39" s="22">
        <f>[2]QC!G43</f>
        <v>8</v>
      </c>
      <c r="H39" s="22" t="str">
        <f>[2]QC!H43</f>
        <v>2x300</v>
      </c>
      <c r="I39" s="22">
        <f>[2]QC!I43</f>
        <v>230</v>
      </c>
      <c r="J39" s="22"/>
      <c r="K39" s="22" t="str">
        <f>[2]QC!K43</f>
        <v>~</v>
      </c>
      <c r="L39" s="946">
        <f>[2]QC!L43</f>
        <v>1.125</v>
      </c>
      <c r="M39" s="947" t="str">
        <f>[2]QC!M43</f>
        <v>2 / RCX1634</v>
      </c>
      <c r="N39" s="948" t="str">
        <f>[2]QC!N43</f>
        <v>3 / RCX1534</v>
      </c>
      <c r="O39" s="949">
        <f>[2]QC!W43</f>
        <v>2203.73376623377</v>
      </c>
      <c r="P39" s="949">
        <f>[2]QC!X43</f>
        <v>2391.92911676446</v>
      </c>
      <c r="Q39" s="515" t="str">
        <f>[2]QC!AE43</f>
        <v>~</v>
      </c>
      <c r="R39" s="515" t="str">
        <f>[2]QC!AF43</f>
        <v>~</v>
      </c>
      <c r="S39" s="950"/>
    </row>
    <row r="40" spans="1:19">
      <c r="A40" s="944" t="str">
        <f>[2]QC!A44</f>
        <v>QC005</v>
      </c>
      <c r="B40" s="954" t="str">
        <f>[2]QC!B44</f>
        <v>CL303C4H</v>
      </c>
      <c r="C40" s="955"/>
      <c r="D40" s="519" t="str">
        <f>[2]QC!D44</f>
        <v>MT50,ZB29,CS27</v>
      </c>
      <c r="E40" s="561">
        <f>[2]QC!E44</f>
        <v>30400</v>
      </c>
      <c r="F40" s="952">
        <f>[2]QC!F44</f>
        <v>8.90711983592148</v>
      </c>
      <c r="G40" s="22">
        <f>[2]QC!G44</f>
        <v>9</v>
      </c>
      <c r="H40" s="22" t="str">
        <f>[2]QC!H44</f>
        <v>3x300</v>
      </c>
      <c r="I40" s="22">
        <f>[2]QC!I44</f>
        <v>230</v>
      </c>
      <c r="J40" s="22"/>
      <c r="K40" s="22" t="str">
        <f>[2]QC!K44</f>
        <v>~</v>
      </c>
      <c r="L40" s="946">
        <f>[2]QC!L44</f>
        <v>1.125</v>
      </c>
      <c r="M40" s="947" t="str">
        <f>[2]QC!M44</f>
        <v>3 / RCX2434</v>
      </c>
      <c r="N40" s="948" t="str">
        <f>[2]QC!N44</f>
        <v>4 / RCX2034</v>
      </c>
      <c r="O40" s="949">
        <f>[2]QC!W44</f>
        <v>2652.19155844156</v>
      </c>
      <c r="P40" s="949">
        <f>[2]QC!X44</f>
        <v>2824.92284717198</v>
      </c>
      <c r="Q40" s="515" t="str">
        <f>[2]QC!AE44</f>
        <v>~</v>
      </c>
      <c r="R40" s="515" t="str">
        <f>[2]QC!AF44</f>
        <v>~</v>
      </c>
      <c r="S40" s="950"/>
    </row>
    <row r="41" spans="1:19">
      <c r="A41" s="944" t="str">
        <f>[2]QC!A45</f>
        <v>QC006</v>
      </c>
      <c r="B41" s="954" t="str">
        <f>[2]QC!B45</f>
        <v>CL303C6H</v>
      </c>
      <c r="C41" s="955"/>
      <c r="D41" s="519" t="str">
        <f>[2]QC!D45</f>
        <v>MT64,ZB38,CS33</v>
      </c>
      <c r="E41" s="561">
        <f>[2]QC!E45</f>
        <v>44800</v>
      </c>
      <c r="F41" s="952">
        <f>[2]QC!F45</f>
        <v>13.1262818634632</v>
      </c>
      <c r="G41" s="22">
        <f>[2]QC!G45</f>
        <v>9</v>
      </c>
      <c r="H41" s="22" t="str">
        <f>[2]QC!H45</f>
        <v>3x300</v>
      </c>
      <c r="I41" s="22">
        <f>[2]QC!I45</f>
        <v>230</v>
      </c>
      <c r="J41" s="22"/>
      <c r="K41" s="22" t="str">
        <f>[2]QC!K45</f>
        <v>~</v>
      </c>
      <c r="L41" s="946">
        <f>[2]QC!L45</f>
        <v>1.125</v>
      </c>
      <c r="M41" s="947" t="str">
        <f>[2]QC!M45</f>
        <v>4 / RCX3134</v>
      </c>
      <c r="N41" s="948" t="str">
        <f>[2]QC!N45</f>
        <v>5 / RCX3034</v>
      </c>
      <c r="O41" s="949">
        <f>[2]QC!W45</f>
        <v>3120.94155844156</v>
      </c>
      <c r="P41" s="949">
        <f>[2]QC!X45</f>
        <v>3277.50905406853</v>
      </c>
      <c r="Q41" s="515" t="str">
        <f>[2]QC!AE45</f>
        <v>~</v>
      </c>
      <c r="R41" s="515" t="str">
        <f>[2]QC!AF45</f>
        <v>~</v>
      </c>
      <c r="S41" s="950"/>
    </row>
    <row r="42" spans="1:19">
      <c r="A42" s="944" t="str">
        <f>[2]QC!A46</f>
        <v>QC006.1</v>
      </c>
      <c r="B42" s="954" t="str">
        <f>[2]QC!B46</f>
        <v>CL304C6H</v>
      </c>
      <c r="C42" s="955"/>
      <c r="D42" s="519" t="str">
        <f>[2]QC!D46</f>
        <v>MT80,ZB45,CR72</v>
      </c>
      <c r="E42" s="561">
        <f>[2]QC!E46</f>
        <v>63600</v>
      </c>
      <c r="F42" s="952">
        <f>[2]QC!F46</f>
        <v>18.6346322883094</v>
      </c>
      <c r="G42" s="22">
        <f>[2]QC!G46</f>
        <v>9</v>
      </c>
      <c r="H42" s="22" t="str">
        <f>[2]QC!H46</f>
        <v>4x300</v>
      </c>
      <c r="I42" s="22">
        <f>[2]QC!I46</f>
        <v>230</v>
      </c>
      <c r="J42" s="22"/>
      <c r="K42" s="22" t="str">
        <f>[2]QC!K46</f>
        <v>~</v>
      </c>
      <c r="L42" s="946">
        <f>[2]QC!L46</f>
        <v>1.125</v>
      </c>
      <c r="M42" s="947" t="str">
        <f>[2]QC!M46</f>
        <v>5 / RCX4734</v>
      </c>
      <c r="N42" s="948" t="str">
        <f>[2]QC!N46</f>
        <v>6 / SCX0445</v>
      </c>
      <c r="O42" s="949">
        <f>[2]QC!W46</f>
        <v>3728.76082251082</v>
      </c>
      <c r="P42" s="949">
        <f>[2]QC!X46</f>
        <v>3878.51580593736</v>
      </c>
      <c r="Q42" s="515" t="str">
        <f>[2]QC!AE46</f>
        <v>~</v>
      </c>
      <c r="R42" s="515" t="str">
        <f>[2]QC!AF46</f>
        <v>~</v>
      </c>
      <c r="S42" s="950"/>
    </row>
    <row r="43" s="398" customFormat="1" ht="12" spans="1:19">
      <c r="A43" s="944" t="str">
        <f>[2]QC!A47</f>
        <v>QC007</v>
      </c>
      <c r="B43" s="954" t="str">
        <f>[2]QC!B47</f>
        <v>CL401C3H</v>
      </c>
      <c r="C43" s="955"/>
      <c r="D43" s="519" t="str">
        <f>[2]QC!D47</f>
        <v>MT22,CS11,zb15</v>
      </c>
      <c r="E43" s="561">
        <f>[2]QC!E47</f>
        <v>10900</v>
      </c>
      <c r="F43" s="952">
        <f>[2]QC!F47</f>
        <v>3.19367125695869</v>
      </c>
      <c r="G43" s="22">
        <f>[2]QC!G47</f>
        <v>12</v>
      </c>
      <c r="H43" s="22" t="str">
        <f>[2]QC!H47</f>
        <v>1x400</v>
      </c>
      <c r="I43" s="22">
        <f>[2]QC!I47</f>
        <v>230</v>
      </c>
      <c r="J43" s="22"/>
      <c r="K43" s="22" t="str">
        <f>[2]QC!K47</f>
        <v>~</v>
      </c>
      <c r="L43" s="946">
        <f>[2]QC!L47</f>
        <v>0.875</v>
      </c>
      <c r="M43" s="947" t="str">
        <f>[2]QC!M47</f>
        <v>1 / RCX1234</v>
      </c>
      <c r="N43" s="948" t="str">
        <f>[2]QC!N47</f>
        <v>1 / RCX0834</v>
      </c>
      <c r="O43" s="949">
        <f>[2]QC!W47</f>
        <v>1569.26406926407</v>
      </c>
      <c r="P43" s="949">
        <f>[2]QC!X47</f>
        <v>1779.33768520751</v>
      </c>
      <c r="Q43" s="515">
        <f>[2]QC!AE47</f>
        <v>2146.73113813618</v>
      </c>
      <c r="R43" s="515">
        <f>[2]QC!AF47</f>
        <v>2382.62376265726</v>
      </c>
      <c r="S43" s="950"/>
    </row>
    <row r="44" s="398" customFormat="1" ht="12" spans="1:19">
      <c r="A44" s="944" t="str">
        <f>[2]QC!A48</f>
        <v>QC008</v>
      </c>
      <c r="B44" s="954" t="str">
        <f>[2]QC!B48</f>
        <v>CL401C4H</v>
      </c>
      <c r="C44" s="955"/>
      <c r="D44" s="519" t="str">
        <f>[2]QC!D48</f>
        <v>MT32,ZB19,CS13</v>
      </c>
      <c r="E44" s="561">
        <f>[2]QC!E48</f>
        <v>14600</v>
      </c>
      <c r="F44" s="952">
        <f>[2]QC!F48</f>
        <v>4.2777615001465</v>
      </c>
      <c r="G44" s="22">
        <f>[2]QC!G48</f>
        <v>12</v>
      </c>
      <c r="H44" s="22" t="str">
        <f>[2]QC!H48</f>
        <v>1x400</v>
      </c>
      <c r="I44" s="22">
        <f>[2]QC!I48</f>
        <v>230</v>
      </c>
      <c r="J44" s="22"/>
      <c r="K44" s="22" t="str">
        <f>[2]QC!K48</f>
        <v>~</v>
      </c>
      <c r="L44" s="946">
        <f>[2]QC!L48</f>
        <v>0.875</v>
      </c>
      <c r="M44" s="947" t="str">
        <f>[2]QC!M48</f>
        <v>1 / RCX1234</v>
      </c>
      <c r="N44" s="948" t="str">
        <f>[2]QC!N48</f>
        <v>2 / RCX1034</v>
      </c>
      <c r="O44" s="949">
        <f>[2]QC!W48</f>
        <v>1865.5303030303</v>
      </c>
      <c r="P44" s="949">
        <f>[2]QC!X48</f>
        <v>2065.38784194732</v>
      </c>
      <c r="Q44" s="515">
        <f>[2]QC!AE48</f>
        <v>2432.78129487599</v>
      </c>
      <c r="R44" s="515">
        <f>[2]QC!AF48</f>
        <v>2668.67391939707</v>
      </c>
      <c r="S44" s="950"/>
    </row>
    <row r="45" s="398" customFormat="1" ht="12" spans="1:19">
      <c r="A45" s="944" t="str">
        <f>[2]QC!A49</f>
        <v>QC009</v>
      </c>
      <c r="B45" s="954" t="str">
        <f>[2]QC!B49</f>
        <v>CL401C5H</v>
      </c>
      <c r="C45" s="955"/>
      <c r="D45" s="519" t="str">
        <f>[2]QC!D49</f>
        <v>MT36,ZB21,CS17</v>
      </c>
      <c r="E45" s="561">
        <f>[2]QC!E49</f>
        <v>18300</v>
      </c>
      <c r="F45" s="952">
        <f>[2]QC!F49</f>
        <v>5.36185174333431</v>
      </c>
      <c r="G45" s="22">
        <f>[2]QC!G49</f>
        <v>12</v>
      </c>
      <c r="H45" s="22" t="str">
        <f>[2]QC!H49</f>
        <v>1x400</v>
      </c>
      <c r="I45" s="22">
        <f>[2]QC!I49</f>
        <v>230</v>
      </c>
      <c r="J45" s="22"/>
      <c r="K45" s="22" t="str">
        <f>[2]QC!K49</f>
        <v>~</v>
      </c>
      <c r="L45" s="946">
        <f>[2]QC!L49</f>
        <v>0.875</v>
      </c>
      <c r="M45" s="947" t="str">
        <f>[2]QC!M49</f>
        <v>2 / RCX1634</v>
      </c>
      <c r="N45" s="948" t="str">
        <f>[2]QC!N49</f>
        <v>3 / RCX1534</v>
      </c>
      <c r="O45" s="949">
        <f>[2]QC!W49</f>
        <v>1981.87229437229</v>
      </c>
      <c r="P45" s="949">
        <f>[2]QC!X49</f>
        <v>2177.71804048441</v>
      </c>
      <c r="Q45" s="515">
        <f>[2]QC!AE49</f>
        <v>2545.11149341309</v>
      </c>
      <c r="R45" s="515">
        <f>[2]QC!AF49</f>
        <v>2781.00411793416</v>
      </c>
      <c r="S45" s="950"/>
    </row>
    <row r="46" s="398" customFormat="1" ht="12" spans="1:19">
      <c r="A46" s="944" t="str">
        <f>[2]QC!A50</f>
        <v>QC010</v>
      </c>
      <c r="B46" s="954" t="str">
        <f>[2]QC!B50</f>
        <v>CL401C6H</v>
      </c>
      <c r="C46" s="955"/>
      <c r="D46" s="519" t="str">
        <f>[2]QC!D50</f>
        <v>MT40,ZB21,CS20,CS24</v>
      </c>
      <c r="E46" s="561">
        <f>[2]QC!E50</f>
        <v>25800</v>
      </c>
      <c r="F46" s="952">
        <f>[2]QC!F50</f>
        <v>7.55933196601231</v>
      </c>
      <c r="G46" s="22">
        <f>[2]QC!G50</f>
        <v>12</v>
      </c>
      <c r="H46" s="22" t="str">
        <f>[2]QC!H50</f>
        <v>1x400</v>
      </c>
      <c r="I46" s="22">
        <f>[2]QC!I50</f>
        <v>230</v>
      </c>
      <c r="J46" s="22"/>
      <c r="K46" s="22" t="str">
        <f>[2]QC!K50</f>
        <v>~</v>
      </c>
      <c r="L46" s="946">
        <f>[2]QC!L50</f>
        <v>0.875</v>
      </c>
      <c r="M46" s="947" t="str">
        <f>[2]QC!M50</f>
        <v>3 / RCX2434</v>
      </c>
      <c r="N46" s="948" t="str">
        <f>[2]QC!N50</f>
        <v>3 / RCX1534</v>
      </c>
      <c r="O46" s="949">
        <f>[2]QC!W50</f>
        <v>2133.38744588745</v>
      </c>
      <c r="P46" s="949">
        <f>[2]QC!X50</f>
        <v>2324.0085316025</v>
      </c>
      <c r="Q46" s="515">
        <f>[2]QC!AE50</f>
        <v>2691.40198453117</v>
      </c>
      <c r="R46" s="515">
        <f>[2]QC!AF50</f>
        <v>2927.29460905224</v>
      </c>
      <c r="S46" s="950"/>
    </row>
    <row r="47" s="398" customFormat="1" ht="12" spans="1:19">
      <c r="A47" s="944" t="str">
        <f>[2]QC!A51</f>
        <v>QC010.1</v>
      </c>
      <c r="B47" s="954" t="str">
        <f>[2]QC!B51</f>
        <v>CL402C3H</v>
      </c>
      <c r="C47" s="955"/>
      <c r="D47" s="519" t="str">
        <f>[2]QC!D51</f>
        <v>MT44,ZB29,CS24,CS27,cr42</v>
      </c>
      <c r="E47" s="561">
        <f>[2]QC!E51</f>
        <v>27645.3</v>
      </c>
      <c r="F47" s="952">
        <f>[2]QC!F51</f>
        <v>8.1</v>
      </c>
      <c r="G47" s="22">
        <f>[2]QC!G51</f>
        <v>14</v>
      </c>
      <c r="H47" s="22" t="str">
        <f>[2]QC!H51</f>
        <v>2x400</v>
      </c>
      <c r="I47" s="22">
        <f>[2]QC!I51</f>
        <v>415</v>
      </c>
      <c r="J47" s="22"/>
      <c r="K47" s="22" t="str">
        <f>[2]QC!K51</f>
        <v>~</v>
      </c>
      <c r="L47" s="946">
        <f>[2]QC!L51</f>
        <v>1.125</v>
      </c>
      <c r="M47" s="947" t="str">
        <f>[2]QC!M51</f>
        <v>3 / RCX2434</v>
      </c>
      <c r="N47" s="948" t="str">
        <f>[2]QC!N51</f>
        <v>3 / RCX1534</v>
      </c>
      <c r="O47" s="949">
        <f>[2]QC!W51</f>
        <v>2527.05627705628</v>
      </c>
      <c r="P47" s="949">
        <f>[2]QC!X51</f>
        <v>2704.10257548965</v>
      </c>
      <c r="Q47" s="515">
        <f>[2]QC!AE51</f>
        <v>3674.78210586806</v>
      </c>
      <c r="R47" s="515">
        <f>[2]QC!AF51</f>
        <v>3910.67473038913</v>
      </c>
      <c r="S47" s="950"/>
    </row>
    <row r="48" s="398" customFormat="1" ht="12" spans="1:19">
      <c r="A48" s="944" t="str">
        <f>[2]QC!A52</f>
        <v>QC011</v>
      </c>
      <c r="B48" s="954" t="str">
        <f>[2]QC!B52</f>
        <v>CL402C4H</v>
      </c>
      <c r="C48" s="955"/>
      <c r="D48" s="519" t="str">
        <f>[2]QC!D52</f>
        <v>MT50,ZB29,CS27,cr47</v>
      </c>
      <c r="E48" s="561">
        <f>[2]QC!E52</f>
        <v>30400</v>
      </c>
      <c r="F48" s="952">
        <f>[2]QC!F52</f>
        <v>8.90711983592148</v>
      </c>
      <c r="G48" s="22">
        <f>[2]QC!G52</f>
        <v>14</v>
      </c>
      <c r="H48" s="22" t="str">
        <f>[2]QC!H52</f>
        <v>2x400</v>
      </c>
      <c r="I48" s="22">
        <f>[2]QC!I52</f>
        <v>415</v>
      </c>
      <c r="J48" s="22"/>
      <c r="K48" s="22" t="str">
        <f>[2]QC!K52</f>
        <v>~</v>
      </c>
      <c r="L48" s="946">
        <f>[2]QC!L52</f>
        <v>1.125</v>
      </c>
      <c r="M48" s="947" t="str">
        <f>[2]QC!M52</f>
        <v>3 / RCX2434</v>
      </c>
      <c r="N48" s="948" t="str">
        <f>[2]QC!N52</f>
        <v>3 / RCX2034</v>
      </c>
      <c r="O48" s="949">
        <f>[2]QC!W52</f>
        <v>2631.49350649351</v>
      </c>
      <c r="P48" s="949">
        <f>[2]QC!X52</f>
        <v>2804.93852115317</v>
      </c>
      <c r="Q48" s="515">
        <f>[2]QC!AE52</f>
        <v>3775.61805153159</v>
      </c>
      <c r="R48" s="515">
        <f>[2]QC!AF52</f>
        <v>4011.51067605266</v>
      </c>
      <c r="S48" s="950"/>
    </row>
    <row r="49" s="398" customFormat="1" ht="12" spans="1:19">
      <c r="A49" s="944" t="str">
        <f>[2]QC!A53</f>
        <v>QC012</v>
      </c>
      <c r="B49" s="954" t="str">
        <f>[2]QC!B53</f>
        <v>CL402C5H</v>
      </c>
      <c r="C49" s="955"/>
      <c r="D49" s="519" t="str">
        <f>[2]QC!D53</f>
        <v>MT64,ZB38,CS33,cr62</v>
      </c>
      <c r="E49" s="561">
        <f>[2]QC!E53</f>
        <v>44800</v>
      </c>
      <c r="F49" s="952">
        <f>[2]QC!F53</f>
        <v>13.1262818634632</v>
      </c>
      <c r="G49" s="22">
        <f>[2]QC!G53</f>
        <v>14</v>
      </c>
      <c r="H49" s="22" t="str">
        <f>[2]QC!H53</f>
        <v>2x400</v>
      </c>
      <c r="I49" s="22">
        <f>[2]QC!I53</f>
        <v>415</v>
      </c>
      <c r="J49" s="22"/>
      <c r="K49" s="22" t="str">
        <f>[2]QC!K53</f>
        <v>~</v>
      </c>
      <c r="L49" s="946">
        <f>[2]QC!L53</f>
        <v>1.125</v>
      </c>
      <c r="M49" s="947" t="str">
        <f>[2]QC!M53</f>
        <v>4 / RCX3134</v>
      </c>
      <c r="N49" s="948" t="str">
        <f>[2]QC!N53</f>
        <v>4 / RCX3034</v>
      </c>
      <c r="O49" s="949">
        <f>[2]QC!W53</f>
        <v>2857.96807359307</v>
      </c>
      <c r="P49" s="949">
        <f>[2]QC!X53</f>
        <v>3023.60362042172</v>
      </c>
      <c r="Q49" s="515">
        <f>[2]QC!AE53</f>
        <v>3994.28315080013</v>
      </c>
      <c r="R49" s="515">
        <f>[2]QC!AF53</f>
        <v>4230.17577532121</v>
      </c>
      <c r="S49" s="950"/>
    </row>
    <row r="50" s="398" customFormat="1" ht="12" spans="1:19">
      <c r="A50" s="944" t="str">
        <f>[2]QC!A54</f>
        <v>QC013</v>
      </c>
      <c r="B50" s="954" t="str">
        <f>[2]QC!B54</f>
        <v>CL402C6H</v>
      </c>
      <c r="C50" s="955"/>
      <c r="D50" s="519" t="str">
        <f>[2]QC!D54</f>
        <v>MT80,ZB45,CR72</v>
      </c>
      <c r="E50" s="561">
        <f>[2]QC!E54</f>
        <v>63600</v>
      </c>
      <c r="F50" s="952">
        <f>[2]QC!F54</f>
        <v>18.6346322883094</v>
      </c>
      <c r="G50" s="22">
        <f>[2]QC!G54</f>
        <v>14</v>
      </c>
      <c r="H50" s="22" t="str">
        <f>[2]QC!H54</f>
        <v>2x400</v>
      </c>
      <c r="I50" s="22">
        <f>[2]QC!I54</f>
        <v>415</v>
      </c>
      <c r="J50" s="22"/>
      <c r="K50" s="22" t="str">
        <f>[2]QC!K54</f>
        <v>~</v>
      </c>
      <c r="L50" s="946">
        <f>[2]QC!L54</f>
        <v>1.125</v>
      </c>
      <c r="M50" s="947" t="str">
        <f>[2]QC!M54</f>
        <v>5 / RCX4734</v>
      </c>
      <c r="N50" s="948">
        <f>[2]QC!N54</f>
        <v>5</v>
      </c>
      <c r="O50" s="949">
        <f>[2]QC!W54</f>
        <v>3091.99134199134</v>
      </c>
      <c r="P50" s="949">
        <f>[2]QC!X54</f>
        <v>3249.55712094419</v>
      </c>
      <c r="Q50" s="515">
        <f>[2]QC!AE54</f>
        <v>4220.2366513226</v>
      </c>
      <c r="R50" s="515">
        <f>[2]QC!AF54</f>
        <v>4456.12927584367</v>
      </c>
      <c r="S50" s="950"/>
    </row>
    <row r="51" s="398" customFormat="1" ht="12" spans="1:19">
      <c r="A51" s="944" t="str">
        <f>[2]QC!A55</f>
        <v>QC013.1</v>
      </c>
      <c r="B51" s="954" t="str">
        <f>[2]QC!B55</f>
        <v>CL403C4H</v>
      </c>
      <c r="C51" s="955"/>
      <c r="D51" s="519" t="str">
        <f>[2]QC!D55</f>
        <v>MT80,ZB48</v>
      </c>
      <c r="E51" s="561">
        <f>[2]QC!E55</f>
        <v>64847</v>
      </c>
      <c r="F51" s="952">
        <f>[2]QC!F55</f>
        <v>19</v>
      </c>
      <c r="G51" s="22">
        <f>[2]QC!G55</f>
        <v>15</v>
      </c>
      <c r="H51" s="22" t="str">
        <f>[2]QC!H55</f>
        <v>3x400</v>
      </c>
      <c r="I51" s="22">
        <f>[2]QC!I55</f>
        <v>415</v>
      </c>
      <c r="J51" s="22"/>
      <c r="K51" s="22" t="str">
        <f>[2]QC!K55</f>
        <v>~</v>
      </c>
      <c r="L51" s="946">
        <f>[2]QC!L55</f>
        <v>1.125</v>
      </c>
      <c r="M51" s="947" t="str">
        <f>[2]QC!M55</f>
        <v>6 / RCX4734</v>
      </c>
      <c r="N51" s="948">
        <f>[2]QC!N55</f>
        <v>5</v>
      </c>
      <c r="O51" s="949">
        <f>[2]QC!W55</f>
        <v>4235.66017316017</v>
      </c>
      <c r="P51" s="949">
        <f>[2]QC!X55</f>
        <v>4353.78909586583</v>
      </c>
      <c r="Q51" s="515">
        <f>[2]QC!AE55</f>
        <v>5927.75470369397</v>
      </c>
      <c r="R51" s="515">
        <f>[2]QC!AF55</f>
        <v>6163.64732821505</v>
      </c>
      <c r="S51" s="950"/>
    </row>
    <row r="52" s="398" customFormat="1" ht="12" spans="1:19">
      <c r="A52" s="944" t="str">
        <f>[2]QC!A56</f>
        <v>QC014</v>
      </c>
      <c r="B52" s="954" t="str">
        <f>[2]QC!B56</f>
        <v>CL403C5H</v>
      </c>
      <c r="C52" s="955"/>
      <c r="D52" s="519" t="str">
        <f>[2]QC!D56</f>
        <v>MT100,ZB58</v>
      </c>
      <c r="E52" s="561">
        <f>[2]QC!E56</f>
        <v>66000</v>
      </c>
      <c r="F52" s="952">
        <f>[2]QC!F56</f>
        <v>19.3378259595664</v>
      </c>
      <c r="G52" s="22">
        <f>[2]QC!G56</f>
        <v>15</v>
      </c>
      <c r="H52" s="22" t="str">
        <f>[2]QC!H56</f>
        <v>3x400</v>
      </c>
      <c r="I52" s="22">
        <f>[2]QC!I56</f>
        <v>415</v>
      </c>
      <c r="J52" s="22"/>
      <c r="K52" s="22" t="str">
        <f>[2]QC!K56</f>
        <v>~</v>
      </c>
      <c r="L52" s="946">
        <f>[2]QC!L56</f>
        <v>1.125</v>
      </c>
      <c r="M52" s="947" t="str">
        <f>[2]QC!M56</f>
        <v>6 / TCLE5HW / SCX0645</v>
      </c>
      <c r="N52" s="948">
        <f>[2]QC!N56</f>
        <v>6</v>
      </c>
      <c r="O52" s="949">
        <f>[2]QC!W56</f>
        <v>4519.75108225108</v>
      </c>
      <c r="P52" s="949">
        <f>[2]QC!X56</f>
        <v>4628.08376671222</v>
      </c>
      <c r="Q52" s="515">
        <f>[2]QC!AE56</f>
        <v>6202.04937454037</v>
      </c>
      <c r="R52" s="515">
        <f>[2]QC!AF56</f>
        <v>6748.58990259623</v>
      </c>
      <c r="S52" s="950"/>
    </row>
    <row r="53" s="398" customFormat="1" ht="12" spans="1:19">
      <c r="A53" s="944" t="str">
        <f>[2]QC!A57</f>
        <v>QC015</v>
      </c>
      <c r="B53" s="954" t="str">
        <f>[2]QC!B57</f>
        <v>CL403C6H</v>
      </c>
      <c r="C53" s="955"/>
      <c r="D53" s="519" t="str">
        <f>[2]QC!D57</f>
        <v>MT125,ZB76</v>
      </c>
      <c r="E53" s="561">
        <f>[2]QC!E57</f>
        <v>82100</v>
      </c>
      <c r="F53" s="952">
        <f>[2]QC!F57</f>
        <v>24.0550835042485</v>
      </c>
      <c r="G53" s="22">
        <f>[2]QC!G57</f>
        <v>15</v>
      </c>
      <c r="H53" s="22" t="str">
        <f>[2]QC!H57</f>
        <v>3x400</v>
      </c>
      <c r="I53" s="22">
        <f>[2]QC!I57</f>
        <v>415</v>
      </c>
      <c r="J53" s="22"/>
      <c r="K53" s="22" t="str">
        <f>[2]QC!K57</f>
        <v>~</v>
      </c>
      <c r="L53" s="946">
        <f>[2]QC!L57</f>
        <v>1.375</v>
      </c>
      <c r="M53" s="947" t="str">
        <f>[2]QC!M57</f>
        <v>TEX5-1 / TCLE5HW / SCX0645</v>
      </c>
      <c r="N53" s="948">
        <f>[2]QC!N57</f>
        <v>6</v>
      </c>
      <c r="O53" s="949">
        <f>[2]QC!W57</f>
        <v>5148.80952380952</v>
      </c>
      <c r="P53" s="949">
        <f>[2]QC!X57</f>
        <v>5235.45053787208</v>
      </c>
      <c r="Q53" s="515">
        <f>[2]QC!AE57</f>
        <v>6809.41614570024</v>
      </c>
      <c r="R53" s="515">
        <f>[2]QC!AF57</f>
        <v>7355.95667375611</v>
      </c>
      <c r="S53" s="950"/>
    </row>
    <row r="54" s="398" customFormat="1" ht="12" spans="1:19">
      <c r="A54" s="944" t="str">
        <f>[2]QC!A58</f>
        <v>QC016</v>
      </c>
      <c r="B54" s="954" t="str">
        <f>[2]QC!B58</f>
        <v>CL404C6H</v>
      </c>
      <c r="C54" s="955"/>
      <c r="D54" s="519" t="str">
        <f>[2]QC!D58</f>
        <v>MT144/4VES10Y,ZB95</v>
      </c>
      <c r="E54" s="561">
        <f>[2]QC!E58</f>
        <v>93400</v>
      </c>
      <c r="F54" s="952">
        <f>[2]QC!F58</f>
        <v>27.3659537064166</v>
      </c>
      <c r="G54" s="22">
        <f>[2]QC!G58</f>
        <v>16</v>
      </c>
      <c r="H54" s="22" t="str">
        <f>[2]QC!H58</f>
        <v>4x400</v>
      </c>
      <c r="I54" s="22">
        <f>[2]QC!I58</f>
        <v>415</v>
      </c>
      <c r="J54" s="22"/>
      <c r="K54" s="22" t="str">
        <f>[2]QC!K58</f>
        <v>~</v>
      </c>
      <c r="L54" s="946">
        <f>[2]QC!L58</f>
        <v>1.375</v>
      </c>
      <c r="M54" s="947" t="str">
        <f>[2]QC!M58</f>
        <v>TEX5-2 / TCLE7.5HW / SCX0845</v>
      </c>
      <c r="N54" s="948" t="str">
        <f>[2]QC!N58</f>
        <v>TES5-2 / SCX0857/TGES7.5</v>
      </c>
      <c r="O54" s="949">
        <f>[2]QC!W58</f>
        <v>6530.03246753247</v>
      </c>
      <c r="P54" s="949">
        <f>[2]QC!X58</f>
        <v>6893.83978052753</v>
      </c>
      <c r="Q54" s="515">
        <f>[2]QC!AE58</f>
        <v>8746.29678950317</v>
      </c>
      <c r="R54" s="515">
        <f>[2]QC!AF58</f>
        <v>9292.83731755903</v>
      </c>
      <c r="S54" s="950"/>
    </row>
    <row r="55" s="398" customFormat="1" ht="12" spans="1:19">
      <c r="A55" s="944" t="str">
        <f>[2]QC!A59</f>
        <v>QC017</v>
      </c>
      <c r="B55" s="954" t="str">
        <f>[2]QC!B59</f>
        <v>CL405C6H</v>
      </c>
      <c r="C55" s="955"/>
      <c r="D55" s="519" t="str">
        <f>[2]QC!D59</f>
        <v>4PES15Y,ZB114</v>
      </c>
      <c r="E55" s="561">
        <f>[2]QC!E59</f>
        <v>120000</v>
      </c>
      <c r="F55" s="952">
        <f>[2]QC!F59</f>
        <v>0</v>
      </c>
      <c r="G55" s="22">
        <f>[2]QC!G59</f>
        <v>0</v>
      </c>
      <c r="H55" s="22">
        <f>[2]QC!H59</f>
        <v>0</v>
      </c>
      <c r="I55" s="22">
        <f>[2]QC!I59</f>
        <v>0</v>
      </c>
      <c r="J55" s="22"/>
      <c r="K55" s="22">
        <f>[2]QC!K59</f>
        <v>0</v>
      </c>
      <c r="L55" s="946">
        <f>[2]QC!L59</f>
        <v>1.375</v>
      </c>
      <c r="M55" s="947">
        <f>[2]QC!M59</f>
        <v>0</v>
      </c>
      <c r="N55" s="948">
        <f>[2]QC!N59</f>
        <v>0</v>
      </c>
      <c r="O55" s="949">
        <f>[2]QC!W59</f>
        <v>7708.33333333333</v>
      </c>
      <c r="P55" s="949">
        <f>[2]QC!X59</f>
        <v>8045.6563547579</v>
      </c>
      <c r="Q55" s="515">
        <f>[2]QC!AE59</f>
        <v>10415.3613413521</v>
      </c>
      <c r="R55" s="515">
        <f>[2]QC!AF59</f>
        <v>10961.9018694079</v>
      </c>
      <c r="S55" s="950"/>
    </row>
    <row r="56" s="398" customFormat="1" ht="12" spans="1:19">
      <c r="A56" s="944" t="str">
        <f>[2]QC!A60</f>
        <v>QC018</v>
      </c>
      <c r="B56" s="954" t="str">
        <f>[2]QC!B60</f>
        <v>NT501C6H</v>
      </c>
      <c r="C56" s="955"/>
      <c r="D56" s="519" t="str">
        <f>[2]QC!D60</f>
        <v>MT100,ZB58</v>
      </c>
      <c r="E56" s="561">
        <f>[2]QC!E60</f>
        <v>66000</v>
      </c>
      <c r="F56" s="952">
        <f>[2]QC!F60</f>
        <v>19.3378259595664</v>
      </c>
      <c r="G56" s="22">
        <f>[2]QC!G60</f>
        <v>26</v>
      </c>
      <c r="H56" s="22" t="str">
        <f>[2]QC!H60</f>
        <v>1X500</v>
      </c>
      <c r="I56" s="22">
        <f>[2]QC!I60</f>
        <v>415</v>
      </c>
      <c r="J56" s="22"/>
      <c r="K56" s="22" t="str">
        <f>[2]QC!K60</f>
        <v>~</v>
      </c>
      <c r="L56" s="946">
        <f>[2]QC!L60</f>
        <v>1.125</v>
      </c>
      <c r="M56" s="947" t="str">
        <f>[2]QC!M60</f>
        <v>6 / TCLE5HW / SCX0645</v>
      </c>
      <c r="N56" s="948">
        <f>[2]QC!N60</f>
        <v>6</v>
      </c>
      <c r="O56" s="949">
        <f>[2]QC!W60</f>
        <v>4587.68007948336</v>
      </c>
      <c r="P56" s="949">
        <f>[2]QC!X60</f>
        <v>5134.24362486477</v>
      </c>
      <c r="Q56" s="515">
        <f>[2]QC!AE60</f>
        <v>5187.35820181603</v>
      </c>
      <c r="R56" s="515">
        <f>[2]QC!AF60</f>
        <v>5690.52249748651</v>
      </c>
      <c r="S56" s="950"/>
    </row>
    <row r="57" s="398" customFormat="1" ht="12" spans="1:19">
      <c r="A57" s="944" t="str">
        <f>[2]QC!A61</f>
        <v>QC019</v>
      </c>
      <c r="B57" s="954" t="str">
        <f>[2]QC!B61</f>
        <v>NT501C8H</v>
      </c>
      <c r="C57" s="955"/>
      <c r="D57" s="519" t="str">
        <f>[2]QC!D61</f>
        <v>MT125,ZB76</v>
      </c>
      <c r="E57" s="561">
        <f>[2]QC!E61</f>
        <v>82100</v>
      </c>
      <c r="F57" s="952">
        <f>[2]QC!F61</f>
        <v>24.0550835042485</v>
      </c>
      <c r="G57" s="22">
        <f>[2]QC!G61</f>
        <v>26</v>
      </c>
      <c r="H57" s="22" t="str">
        <f>[2]QC!H61</f>
        <v>1X500</v>
      </c>
      <c r="I57" s="22">
        <f>[2]QC!I61</f>
        <v>415</v>
      </c>
      <c r="J57" s="22"/>
      <c r="K57" s="22" t="str">
        <f>[2]QC!K61</f>
        <v>~</v>
      </c>
      <c r="L57" s="946">
        <f>[2]QC!L61</f>
        <v>1.375</v>
      </c>
      <c r="M57" s="947" t="str">
        <f>[2]QC!M61</f>
        <v>TEX5-1 / TCLE5HW / SCX0645</v>
      </c>
      <c r="N57" s="948" t="str">
        <f>[2]QC!N61</f>
        <v>TES5-2 /TGES7.5</v>
      </c>
      <c r="O57" s="949">
        <f>[2]QC!W61</f>
        <v>5439.64232488823</v>
      </c>
      <c r="P57" s="949">
        <f>[2]QC!X61</f>
        <v>5986.20587026963</v>
      </c>
      <c r="Q57" s="515">
        <f>[2]QC!AE61</f>
        <v>6012.27402673186</v>
      </c>
      <c r="R57" s="515">
        <f>[2]QC!AF61</f>
        <v>6515.43832240234</v>
      </c>
      <c r="S57" s="950"/>
    </row>
    <row r="58" s="398" customFormat="1" ht="12" spans="1:19">
      <c r="A58" s="944" t="str">
        <f>[2]QC!A62</f>
        <v>QC020</v>
      </c>
      <c r="B58" s="954" t="str">
        <f>[2]QC!B62</f>
        <v>NT502C4H</v>
      </c>
      <c r="C58" s="955"/>
      <c r="D58" s="519" t="str">
        <f>[2]QC!D62</f>
        <v>MT160/4VES10Y</v>
      </c>
      <c r="E58" s="561">
        <f>[2]QC!E62</f>
        <v>90800</v>
      </c>
      <c r="F58" s="952">
        <f>[2]QC!F62</f>
        <v>26.6041605625549</v>
      </c>
      <c r="G58" s="22">
        <f>[2]QC!G62</f>
        <v>26</v>
      </c>
      <c r="H58" s="22" t="str">
        <f>[2]QC!H62</f>
        <v>2X500</v>
      </c>
      <c r="I58" s="22">
        <f>[2]QC!I62</f>
        <v>415</v>
      </c>
      <c r="J58" s="22"/>
      <c r="K58" s="22" t="str">
        <f>[2]QC!K62</f>
        <v>~</v>
      </c>
      <c r="L58" s="946">
        <f>[2]QC!L62</f>
        <v>1.375</v>
      </c>
      <c r="M58" s="947" t="str">
        <f>[2]QC!M62</f>
        <v>TEX5-2 / TCLE7.5HW / SCX0845</v>
      </c>
      <c r="N58" s="948" t="str">
        <f>[2]QC!N62</f>
        <v>TES5-3 /  SCX0857/TGES9</v>
      </c>
      <c r="O58" s="949">
        <f>[2]QC!W62</f>
        <v>5826.00596125186</v>
      </c>
      <c r="P58" s="949">
        <f>[2]QC!X62</f>
        <v>6386.02053647775</v>
      </c>
      <c r="Q58" s="515">
        <f>[2]QC!AE62</f>
        <v>7105.64288455855</v>
      </c>
      <c r="R58" s="515">
        <f>[2]QC!AF62</f>
        <v>7608.80718022903</v>
      </c>
      <c r="S58" s="950"/>
    </row>
    <row r="59" s="398" customFormat="1" ht="12" spans="1:19">
      <c r="A59" s="944" t="str">
        <f>[2]QC!A63</f>
        <v>QC021</v>
      </c>
      <c r="B59" s="954" t="str">
        <f>[2]QC!B63</f>
        <v>NT502C5H</v>
      </c>
      <c r="C59" s="955"/>
      <c r="D59" s="519" t="str">
        <f>[2]QC!D63</f>
        <v>4TES12Y,ZB95</v>
      </c>
      <c r="E59" s="561">
        <f>[2]QC!E63</f>
        <v>106500</v>
      </c>
      <c r="F59" s="952">
        <f>[2]QC!F63</f>
        <v>31.2042191620275</v>
      </c>
      <c r="G59" s="22">
        <f>[2]QC!G63</f>
        <v>26</v>
      </c>
      <c r="H59" s="22" t="str">
        <f>[2]QC!H63</f>
        <v>2x500</v>
      </c>
      <c r="I59" s="22">
        <f>[2]QC!I63</f>
        <v>415</v>
      </c>
      <c r="J59" s="22"/>
      <c r="K59" s="22" t="str">
        <f>[2]QC!K63</f>
        <v>~</v>
      </c>
      <c r="L59" s="946">
        <f>[2]QC!L63</f>
        <v>1.375</v>
      </c>
      <c r="M59" s="947" t="str">
        <f>[2]QC!M63</f>
        <v>TEX5-2 / TCLE7.5HW / SCX0845</v>
      </c>
      <c r="N59" s="948" t="str">
        <f>[2]QC!N63</f>
        <v>TES5-3 /  SCX0857/TGES9</v>
      </c>
      <c r="O59" s="949">
        <f>[2]QC!W63</f>
        <v>6409.58768007948</v>
      </c>
      <c r="P59" s="949">
        <f>[2]QC!X63</f>
        <v>6969.60225530536</v>
      </c>
      <c r="Q59" s="515">
        <f>[2]QC!AE63</f>
        <v>7670.69819961386</v>
      </c>
      <c r="R59" s="515">
        <f>[2]QC!AF63</f>
        <v>8173.86249528434</v>
      </c>
      <c r="S59" s="950"/>
    </row>
    <row r="60" s="398" customFormat="1" ht="12" spans="1:19">
      <c r="A60" s="944" t="str">
        <f>[2]QC!A64</f>
        <v>QC022</v>
      </c>
      <c r="B60" s="954" t="str">
        <f>[2]QC!B64</f>
        <v>NT502C6H</v>
      </c>
      <c r="C60" s="955"/>
      <c r="D60" s="519" t="str">
        <f>[2]QC!D64</f>
        <v>4PES15Y,ZB114</v>
      </c>
      <c r="E60" s="561">
        <f>[2]QC!E64</f>
        <v>120000</v>
      </c>
      <c r="F60" s="952">
        <f>[2]QC!F64</f>
        <v>35.1596835628479</v>
      </c>
      <c r="G60" s="22">
        <f>[2]QC!G64</f>
        <v>26</v>
      </c>
      <c r="H60" s="22" t="str">
        <f>[2]QC!H64</f>
        <v>2x500</v>
      </c>
      <c r="I60" s="22">
        <f>[2]QC!I64</f>
        <v>415</v>
      </c>
      <c r="J60" s="22"/>
      <c r="K60" s="22" t="str">
        <f>[2]QC!K64</f>
        <v>~</v>
      </c>
      <c r="L60" s="946">
        <f>[2]QC!L64</f>
        <v>1.375</v>
      </c>
      <c r="M60" s="947" t="str">
        <f>[2]QC!M64</f>
        <v>TEX5-3 / TCLE10HW / SCX1057</v>
      </c>
      <c r="N60" s="948" t="str">
        <f>[2]QC!N64</f>
        <v>TES5-4 /  SCX0957/TGES11</v>
      </c>
      <c r="O60" s="949">
        <f>[2]QC!W64</f>
        <v>8212.86636860407</v>
      </c>
      <c r="P60" s="949">
        <f>[2]QC!X64</f>
        <v>8772.88094382995</v>
      </c>
      <c r="Q60" s="515">
        <f>[2]QC!AE64</f>
        <v>9416.72994564561</v>
      </c>
      <c r="R60" s="515">
        <f>[2]QC!AF64</f>
        <v>9919.89424131609</v>
      </c>
      <c r="S60" s="950"/>
    </row>
    <row r="61" s="398" customFormat="1" ht="12" spans="1:19">
      <c r="A61" s="944" t="str">
        <f>[2]QC!A65</f>
        <v>QC023</v>
      </c>
      <c r="B61" s="954" t="str">
        <f>[2]QC!B65</f>
        <v>NT502C8H</v>
      </c>
      <c r="C61" s="955"/>
      <c r="D61" s="519" t="str">
        <f>[2]QC!D65</f>
        <v>4NES20Y,ZB130</v>
      </c>
      <c r="E61" s="561">
        <f>[2]QC!E65</f>
        <v>140000</v>
      </c>
      <c r="F61" s="952">
        <f>[2]QC!F65</f>
        <v>41.0196308233226</v>
      </c>
      <c r="G61" s="22">
        <f>[2]QC!G65</f>
        <v>26</v>
      </c>
      <c r="H61" s="22" t="str">
        <f>[2]QC!H65</f>
        <v>2x500</v>
      </c>
      <c r="I61" s="22">
        <f>[2]QC!I65</f>
        <v>415</v>
      </c>
      <c r="J61" s="22"/>
      <c r="K61" s="22" t="str">
        <f>[2]QC!K65</f>
        <v>~</v>
      </c>
      <c r="L61" s="946">
        <f>[2]QC!L65</f>
        <v>1.625</v>
      </c>
      <c r="M61" s="947" t="str">
        <f>[2]QC!M65</f>
        <v>TEX5-4 / TCLE12HW / SCX1257</v>
      </c>
      <c r="N61" s="948" t="str">
        <f>[2]QC!N65</f>
        <v>TES12-5 /TGES13</v>
      </c>
      <c r="O61" s="949">
        <f>[2]QC!W65</f>
        <v>10136.6120218579</v>
      </c>
      <c r="P61" s="949">
        <f>[2]QC!X65</f>
        <v>10696.6265970838</v>
      </c>
      <c r="Q61" s="515">
        <f>[2]QC!AE65</f>
        <v>11279.40430832</v>
      </c>
      <c r="R61" s="515">
        <f>[2]QC!AF65</f>
        <v>11782.5686039904</v>
      </c>
      <c r="S61" s="950"/>
    </row>
    <row r="62" s="398" customFormat="1" ht="12" spans="1:19">
      <c r="A62" s="944" t="str">
        <f>[2]QC!A66</f>
        <v>QC023.1</v>
      </c>
      <c r="B62" s="954" t="str">
        <f>[2]QC!B66</f>
        <v>NT503C5H</v>
      </c>
      <c r="C62" s="955"/>
      <c r="D62" s="519" t="str">
        <f>[2]QC!D66</f>
        <v>4JE22Y,ZB130</v>
      </c>
      <c r="E62" s="561">
        <f>[2]QC!E66</f>
        <v>150000</v>
      </c>
      <c r="F62" s="952">
        <f>[2]QC!F66</f>
        <v>43.9496044535599</v>
      </c>
      <c r="G62" s="22">
        <f>[2]QC!G66</f>
        <v>26</v>
      </c>
      <c r="H62" s="22" t="str">
        <f>[2]QC!H66</f>
        <v>3x500</v>
      </c>
      <c r="I62" s="22">
        <f>[2]QC!I66</f>
        <v>415</v>
      </c>
      <c r="J62" s="22"/>
      <c r="K62" s="22" t="str">
        <f>[2]QC!K66</f>
        <v>~</v>
      </c>
      <c r="L62" s="946">
        <f>[2]QC!L66</f>
        <v>1.625</v>
      </c>
      <c r="M62" s="947" t="str">
        <f>[2]QC!M66</f>
        <v>TEX5-4 / TCLE12HW / SCX1257</v>
      </c>
      <c r="N62" s="948" t="str">
        <f>[2]QC!N66</f>
        <v>TES12-5 /TGES13</v>
      </c>
      <c r="O62" s="949">
        <f>[2]QC!W66</f>
        <v>10889.2200695479</v>
      </c>
      <c r="P62" s="949">
        <f>[2]QC!X66</f>
        <v>11462.6856746183</v>
      </c>
      <c r="Q62" s="515">
        <f>[2]QC!AE66</f>
        <v>12753.4387968123</v>
      </c>
      <c r="R62" s="515">
        <f>[2]QC!AF66</f>
        <v>13256.6030924828</v>
      </c>
      <c r="S62" s="950"/>
    </row>
    <row r="63" s="398" customFormat="1" ht="12" spans="1:19">
      <c r="A63" s="944" t="str">
        <f>[2]QC!A67</f>
        <v>QC024</v>
      </c>
      <c r="B63" s="954" t="str">
        <f>[2]QC!B67</f>
        <v>NT503C6H</v>
      </c>
      <c r="C63" s="955"/>
      <c r="D63" s="519" t="str">
        <f>[2]QC!D67</f>
        <v>4HE25Y,ZB190</v>
      </c>
      <c r="E63" s="561">
        <f>[2]QC!E67</f>
        <v>167000</v>
      </c>
      <c r="F63" s="952">
        <f>[2]QC!F67</f>
        <v>48.9305596249634</v>
      </c>
      <c r="G63" s="22">
        <f>[2]QC!G67</f>
        <v>26</v>
      </c>
      <c r="H63" s="22" t="str">
        <f>[2]QC!H67</f>
        <v>3x500</v>
      </c>
      <c r="I63" s="22">
        <f>[2]QC!I67</f>
        <v>415</v>
      </c>
      <c r="J63" s="22"/>
      <c r="K63" s="22" t="str">
        <f>[2]QC!K67</f>
        <v>~</v>
      </c>
      <c r="L63" s="946">
        <f>[2]QC!L67</f>
        <v>1.625</v>
      </c>
      <c r="M63" s="947" t="str">
        <f>[2]QC!M67</f>
        <v>TEX5-4 / TJLE14HW / SCX1457</v>
      </c>
      <c r="N63" s="948" t="str">
        <f>[2]QC!N67</f>
        <v>TES12-5 /TGES13</v>
      </c>
      <c r="O63" s="949">
        <f>[2]QC!W67</f>
        <v>11974.6646795827</v>
      </c>
      <c r="P63" s="949">
        <f>[2]QC!X67</f>
        <v>12733.2255720408</v>
      </c>
      <c r="Q63" s="515">
        <f>[2]QC!AE67</f>
        <v>13804.4248477983</v>
      </c>
      <c r="R63" s="515">
        <f>[2]QC!AF67</f>
        <v>14486.8083899871</v>
      </c>
      <c r="S63" s="950"/>
    </row>
    <row r="64" s="398" customFormat="1" ht="12" spans="1:19">
      <c r="A64" s="944" t="str">
        <f>[2]QC!A68</f>
        <v>QC025</v>
      </c>
      <c r="B64" s="954" t="str">
        <f>[2]QC!B68</f>
        <v>NT503C8H</v>
      </c>
      <c r="C64" s="955"/>
      <c r="D64" s="519" t="str">
        <f>[2]QC!D68</f>
        <v>4GE30Y,ZB220</v>
      </c>
      <c r="E64" s="561">
        <f>[2]QC!E68</f>
        <v>204000</v>
      </c>
      <c r="F64" s="952">
        <f>[2]QC!F68</f>
        <v>59.7714620568415</v>
      </c>
      <c r="G64" s="22">
        <f>[2]QC!G68</f>
        <v>26</v>
      </c>
      <c r="H64" s="22" t="str">
        <f>[2]QC!H68</f>
        <v>3x500</v>
      </c>
      <c r="I64" s="22">
        <f>[2]QC!I68</f>
        <v>415</v>
      </c>
      <c r="J64" s="22"/>
      <c r="K64" s="22" t="str">
        <f>[2]QC!K68</f>
        <v>~</v>
      </c>
      <c r="L64" s="946">
        <f>[2]QC!L68</f>
        <v>2.125</v>
      </c>
      <c r="M64" s="947" t="str">
        <f>[2]QC!M68</f>
        <v>TEX12-5 / TJLE18HW</v>
      </c>
      <c r="N64" s="948" t="str">
        <f>[2]QC!N68</f>
        <v>TES12-6/TGES18</v>
      </c>
      <c r="O64" s="949">
        <f>[2]QC!W68</f>
        <v>14653.5022354695</v>
      </c>
      <c r="P64" s="949">
        <f>[2]QC!X68</f>
        <v>15412.0631279276</v>
      </c>
      <c r="Q64" s="515">
        <f>[2]QC!AE68</f>
        <v>16398.2199415934</v>
      </c>
      <c r="R64" s="515">
        <f>[2]QC!AF68</f>
        <v>17080.6034837822</v>
      </c>
      <c r="S64" s="950"/>
    </row>
    <row r="65" s="398" customFormat="1" ht="12" spans="1:19">
      <c r="A65" s="944" t="str">
        <f>[2]QC!A69</f>
        <v>QC025.1</v>
      </c>
      <c r="B65" s="954" t="str">
        <f>[2]QC!B69</f>
        <v>NT504C6H</v>
      </c>
      <c r="C65" s="955"/>
      <c r="D65" s="519" t="str">
        <f>[2]QC!D69</f>
        <v>6HE35Y</v>
      </c>
      <c r="E65" s="561">
        <f>[2]QC!E69</f>
        <v>235000</v>
      </c>
      <c r="F65" s="952">
        <f>[2]QC!F69</f>
        <v>68.8543803105772</v>
      </c>
      <c r="G65" s="22">
        <f>[2]QC!G69</f>
        <v>30</v>
      </c>
      <c r="H65" s="22" t="str">
        <f>[2]QC!H69</f>
        <v>4x500</v>
      </c>
      <c r="I65" s="22">
        <f>[2]QC!I69</f>
        <v>415</v>
      </c>
      <c r="J65" s="22"/>
      <c r="K65" s="22" t="str">
        <f>[2]QC!K69</f>
        <v>~</v>
      </c>
      <c r="L65" s="946">
        <f>[2]QC!L69</f>
        <v>2.125</v>
      </c>
      <c r="M65" s="947" t="str">
        <f>[2]QC!M69</f>
        <v>TEX12-5 / TJLE18HW</v>
      </c>
      <c r="N65" s="948" t="str">
        <f>[2]QC!N69</f>
        <v>TES12-6/TGES18</v>
      </c>
      <c r="O65" s="949">
        <f>[2]QC!W69</f>
        <v>15504.2225534029</v>
      </c>
      <c r="P65" s="949">
        <f>[2]QC!X69</f>
        <v>16276.2344757055</v>
      </c>
      <c r="Q65" s="515">
        <f>[2]QC!AE69</f>
        <v>17941.2039990353</v>
      </c>
      <c r="R65" s="515">
        <f>[2]QC!AF69</f>
        <v>18623.5875412241</v>
      </c>
      <c r="S65" s="950"/>
    </row>
    <row r="66" s="398" customFormat="1" ht="12" spans="1:19">
      <c r="A66" s="944" t="str">
        <f>[2]QC!A70</f>
        <v>QC026</v>
      </c>
      <c r="B66" s="954" t="str">
        <f>[2]QC!B70</f>
        <v>NT504S8H</v>
      </c>
      <c r="C66" s="955"/>
      <c r="D66" s="519" t="str">
        <f>[2]QC!D70</f>
        <v>6GE40Y</v>
      </c>
      <c r="E66" s="561">
        <f>[2]QC!E70</f>
        <v>255000</v>
      </c>
      <c r="F66" s="952">
        <f>[2]QC!F70</f>
        <v>74.7143275710519</v>
      </c>
      <c r="G66" s="22">
        <f>[2]QC!G70</f>
        <v>30</v>
      </c>
      <c r="H66" s="22" t="str">
        <f>[2]QC!H70</f>
        <v>4x500</v>
      </c>
      <c r="I66" s="22">
        <f>[2]QC!I70</f>
        <v>415</v>
      </c>
      <c r="J66" s="22"/>
      <c r="K66" s="22" t="str">
        <f>[2]QC!K70</f>
        <v>~</v>
      </c>
      <c r="L66" s="946">
        <f>[2]QC!L70</f>
        <v>2.125</v>
      </c>
      <c r="M66" s="947" t="str">
        <f>[2]QC!M70</f>
        <v>TEX12-5 / TJLE18HW</v>
      </c>
      <c r="N66" s="948" t="str">
        <f>[2]QC!N70</f>
        <v>TES12-7/TGES21</v>
      </c>
      <c r="O66" s="949">
        <f>[2]QC!W70</f>
        <v>19032.5384997516</v>
      </c>
      <c r="P66" s="949">
        <f>[2]QC!X70</f>
        <v>19804.5504220542</v>
      </c>
      <c r="Q66" s="515">
        <f>[2]QC!AE70</f>
        <v>21357.5099153412</v>
      </c>
      <c r="R66" s="515">
        <f>[2]QC!AF70</f>
        <v>22039.8934575301</v>
      </c>
      <c r="S66" s="950"/>
    </row>
    <row r="67" s="398" customFormat="1" ht="12" customHeight="1" spans="1:19">
      <c r="A67" s="944" t="str">
        <f>[2]QC!A71</f>
        <v>QC027</v>
      </c>
      <c r="B67" s="531" t="str">
        <f>[2]QC!B71</f>
        <v>NT632T6</v>
      </c>
      <c r="C67" s="956" t="s">
        <v>121</v>
      </c>
      <c r="D67" s="519" t="str">
        <f>[2]QC!D71</f>
        <v>S6H-20.2Y</v>
      </c>
      <c r="E67" s="561">
        <f>[2]QC!E71</f>
        <v>53925.4</v>
      </c>
      <c r="F67" s="22">
        <f>[2]QC!F71</f>
        <v>15.8</v>
      </c>
      <c r="G67" s="22">
        <f>[2]QC!G71</f>
        <v>41</v>
      </c>
      <c r="H67" s="22" t="str">
        <f>[2]QC!H71</f>
        <v>2x630</v>
      </c>
      <c r="I67" s="22">
        <f>[2]QC!I71</f>
        <v>415</v>
      </c>
      <c r="J67" s="939">
        <f>[2]QC!J71</f>
        <v>10</v>
      </c>
      <c r="K67" s="22">
        <f>[2]QC!K71</f>
        <v>16.2</v>
      </c>
      <c r="L67" s="946">
        <f>[2]QC!L71</f>
        <v>1.625</v>
      </c>
      <c r="M67" s="947" t="str">
        <f>[2]QC!M71</f>
        <v>TEX5-3 / TCLE10HW / SCX1057</v>
      </c>
      <c r="N67" s="948" t="str">
        <f>[2]QC!N71</f>
        <v>TES5-4 /SCX0957</v>
      </c>
      <c r="O67" s="949">
        <f>[2]QC!W71</f>
        <v>12600.5961251863</v>
      </c>
      <c r="P67" s="949">
        <f>[2]QC!X71</f>
        <v>13352.0130866507</v>
      </c>
      <c r="Q67" s="515">
        <f>[2]QC!AE71</f>
        <v>14614.647645973</v>
      </c>
      <c r="R67" s="515">
        <f>[2]QC!AF71</f>
        <v>15303.1380616522</v>
      </c>
      <c r="S67" s="957"/>
    </row>
    <row r="68" s="398" customFormat="1" ht="12" spans="1:19">
      <c r="A68" s="944" t="str">
        <f>[2]QC!A72</f>
        <v>QC028</v>
      </c>
      <c r="B68" s="531" t="str">
        <f>[2]QC!B72</f>
        <v>NT632T8</v>
      </c>
      <c r="C68" s="958"/>
      <c r="D68" s="519" t="str">
        <f>[2]QC!D72</f>
        <v>S6G-25.2Y-S6F-30.2</v>
      </c>
      <c r="E68" s="561">
        <f>[2]QC!E72</f>
        <v>64164.4</v>
      </c>
      <c r="F68" s="22">
        <f>[2]QC!F72</f>
        <v>18.8</v>
      </c>
      <c r="G68" s="22">
        <f>[2]QC!G72</f>
        <v>41</v>
      </c>
      <c r="H68" s="22" t="str">
        <f>[2]QC!H72</f>
        <v>2x630</v>
      </c>
      <c r="I68" s="22">
        <f>[2]QC!I72</f>
        <v>415</v>
      </c>
      <c r="J68" s="939">
        <f>[2]QC!J72</f>
        <v>11</v>
      </c>
      <c r="K68" s="22">
        <f>[2]QC!K72</f>
        <v>16.2</v>
      </c>
      <c r="L68" s="946">
        <f>[2]QC!L72</f>
        <v>2.125</v>
      </c>
      <c r="M68" s="947" t="str">
        <f>[2]QC!M72</f>
        <v>TEX5-4 / TCLE12HW / SCX1257</v>
      </c>
      <c r="N68" s="948" t="str">
        <f>[2]QC!N72</f>
        <v>TES12-5 -60c</v>
      </c>
      <c r="O68" s="949">
        <f>[2]QC!W72</f>
        <v>15023.5966219573</v>
      </c>
      <c r="P68" s="949">
        <f>[2]QC!X72</f>
        <v>16219.9738521482</v>
      </c>
      <c r="Q68" s="515">
        <f>[2]QC!AE72</f>
        <v>16895.5889269142</v>
      </c>
      <c r="R68" s="515">
        <f>[2]QC!AF72</f>
        <v>18001.8898754792</v>
      </c>
      <c r="S68" s="959"/>
    </row>
    <row r="69" s="398" customFormat="1" ht="12" spans="1:19">
      <c r="A69" s="944" t="str">
        <f>[2]QC!A73</f>
        <v>QC029</v>
      </c>
      <c r="B69" s="531" t="str">
        <f>[2]QC!B73</f>
        <v>NT632T8L</v>
      </c>
      <c r="C69" s="958"/>
      <c r="D69" s="519" t="str">
        <f>[2]QC!D73</f>
        <v>S6G-25.2Y-S6F-30.2</v>
      </c>
      <c r="E69" s="561">
        <f>[2]QC!E73</f>
        <v>70307.8</v>
      </c>
      <c r="F69" s="22">
        <f>[2]QC!F73</f>
        <v>20.6</v>
      </c>
      <c r="G69" s="22">
        <f>[2]QC!G73</f>
        <v>41</v>
      </c>
      <c r="H69" s="22" t="str">
        <f>[2]QC!H73</f>
        <v>2x630</v>
      </c>
      <c r="I69" s="22">
        <f>[2]QC!I73</f>
        <v>415</v>
      </c>
      <c r="J69" s="939">
        <f>[2]QC!J73</f>
        <v>11</v>
      </c>
      <c r="K69" s="22">
        <f>[2]QC!K73</f>
        <v>16.2</v>
      </c>
      <c r="L69" s="946">
        <f>[2]QC!L73</f>
        <v>2.125</v>
      </c>
      <c r="M69" s="947" t="str">
        <f>[2]QC!M73</f>
        <v>TEX5-4 / TCLE12HW / SCX1257</v>
      </c>
      <c r="N69" s="948" t="str">
        <f>[2]QC!N73</f>
        <v>TES12-5 -60C</v>
      </c>
      <c r="O69" s="949">
        <f>[2]QC!W73</f>
        <v>18137.1087928465</v>
      </c>
      <c r="P69" s="949">
        <f>[2]QC!X73</f>
        <v>19320.0349931929</v>
      </c>
      <c r="Q69" s="515">
        <f>[2]QC!AE73</f>
        <v>20770.0478013731</v>
      </c>
      <c r="R69" s="515">
        <f>[2]QC!AF73</f>
        <v>21876.3487499381</v>
      </c>
      <c r="S69" s="959"/>
    </row>
    <row r="70" s="398" customFormat="1" ht="12" spans="1:19">
      <c r="A70" s="944" t="str">
        <f>[2]QC!A74</f>
        <v>QC030</v>
      </c>
      <c r="B70" s="531" t="str">
        <f>[2]QC!B74</f>
        <v>NT802T8</v>
      </c>
      <c r="C70" s="958"/>
      <c r="D70" s="519" t="str">
        <f>[2]QC!D74</f>
        <v>S6F-30.2Y</v>
      </c>
      <c r="E70" s="561">
        <f>[2]QC!E74</f>
        <v>78157.7</v>
      </c>
      <c r="F70" s="22">
        <f>[2]QC!F74</f>
        <v>22.9</v>
      </c>
      <c r="G70" s="22">
        <f>[2]QC!G74</f>
        <v>41</v>
      </c>
      <c r="H70" s="22" t="str">
        <f>[2]QC!H74</f>
        <v>2x800</v>
      </c>
      <c r="I70" s="22">
        <f>[2]QC!I74</f>
        <v>415</v>
      </c>
      <c r="J70" s="939">
        <f>[2]QC!J74</f>
        <v>11</v>
      </c>
      <c r="K70" s="22">
        <f>[2]QC!K74</f>
        <v>16.2</v>
      </c>
      <c r="L70" s="946">
        <f>[2]QC!L74</f>
        <v>2.125</v>
      </c>
      <c r="M70" s="947" t="str">
        <f>[2]QC!M74</f>
        <v>TEX5-4 / TCLE12HW / SCX1257</v>
      </c>
      <c r="N70" s="948" t="str">
        <f>[2]QC!N74</f>
        <v>TES12-5 -60c</v>
      </c>
      <c r="O70" s="949">
        <f>[2]QC!W74</f>
        <v>21181.0730253353</v>
      </c>
      <c r="P70" s="949">
        <f>[2]QC!X74</f>
        <v>22377.4502555262</v>
      </c>
      <c r="Q70" s="515">
        <f>[2]QC!AE74</f>
        <v>25876.3164546297</v>
      </c>
      <c r="R70" s="515">
        <f>[2]QC!AF74</f>
        <v>26982.6174031947</v>
      </c>
      <c r="S70" s="959"/>
    </row>
    <row r="71" s="398" customFormat="1" ht="12" spans="1:19">
      <c r="A71" s="944" t="str">
        <f>[2]QC!A75</f>
        <v>QC031</v>
      </c>
      <c r="B71" s="531" t="str">
        <f>[2]QC!B75</f>
        <v>NT802T8L</v>
      </c>
      <c r="C71" s="958"/>
      <c r="D71" s="519" t="str">
        <f>[2]QC!D75</f>
        <v>S6H-20.2Y X 2</v>
      </c>
      <c r="E71" s="561">
        <f>[2]QC!E75</f>
        <v>105803</v>
      </c>
      <c r="F71" s="22">
        <f>[2]QC!F75</f>
        <v>31</v>
      </c>
      <c r="G71" s="22">
        <f>[2]QC!G75</f>
        <v>41</v>
      </c>
      <c r="H71" s="22" t="str">
        <f>[2]QC!H75</f>
        <v>2x800</v>
      </c>
      <c r="I71" s="22">
        <f>[2]QC!I75</f>
        <v>415</v>
      </c>
      <c r="J71" s="939">
        <f>[2]QC!J75</f>
        <v>11</v>
      </c>
      <c r="K71" s="22">
        <f>[2]QC!K75</f>
        <v>16.2</v>
      </c>
      <c r="L71" s="946">
        <f>[2]QC!L75</f>
        <v>2.125</v>
      </c>
      <c r="M71" s="947">
        <f>[2]QC!M75</f>
        <v>0</v>
      </c>
      <c r="N71" s="948">
        <f>[2]QC!N75</f>
        <v>0</v>
      </c>
      <c r="O71" s="949">
        <f>[2]QC!W75</f>
        <v>25558.8673621461</v>
      </c>
      <c r="P71" s="949">
        <f>[2]QC!X75</f>
        <v>26741.7935624925</v>
      </c>
      <c r="Q71" s="515">
        <f>[2]QC!AE75</f>
        <v>30974.9215532348</v>
      </c>
      <c r="R71" s="515">
        <f>[2]QC!AF75</f>
        <v>32081.2225017998</v>
      </c>
      <c r="S71" s="959"/>
    </row>
    <row r="72" s="398" customFormat="1" ht="12" spans="1:19">
      <c r="A72" s="944" t="str">
        <f>[2]QC!A76</f>
        <v>QC031.1</v>
      </c>
      <c r="B72" s="531" t="str">
        <f>[2]QC!B76</f>
        <v>NT803T8</v>
      </c>
      <c r="C72" s="958"/>
      <c r="D72" s="519" t="str">
        <f>[2]QC!D76</f>
        <v>S6F-30.2Y </v>
      </c>
      <c r="E72" s="561">
        <f>[2]QC!E76</f>
        <v>128670.1</v>
      </c>
      <c r="F72" s="22">
        <f>[2]QC!F76</f>
        <v>37.7</v>
      </c>
      <c r="G72" s="22">
        <f>[2]QC!G76</f>
        <v>41</v>
      </c>
      <c r="H72" s="22" t="str">
        <f>[2]QC!H76</f>
        <v>3x800</v>
      </c>
      <c r="I72" s="22">
        <f>[2]QC!I76</f>
        <v>415</v>
      </c>
      <c r="J72" s="939">
        <f>[2]QC!J76</f>
        <v>11</v>
      </c>
      <c r="K72" s="22">
        <f>[2]QC!K76</f>
        <v>24.3</v>
      </c>
      <c r="L72" s="946">
        <f>[2]QC!L76</f>
        <v>2.125</v>
      </c>
      <c r="M72" s="947">
        <f>[2]QC!M76</f>
        <v>0</v>
      </c>
      <c r="N72" s="948">
        <f>[2]QC!N76</f>
        <v>0</v>
      </c>
      <c r="O72" s="949">
        <f>[2]QC!W76</f>
        <v>40871.8330849478</v>
      </c>
      <c r="P72" s="949">
        <f>[2]QC!X76</f>
        <v>42068.2103151387</v>
      </c>
      <c r="Q72" s="515">
        <f>[2]QC!AE76</f>
        <v>48889.4367569066</v>
      </c>
      <c r="R72" s="515">
        <f>[2]QC!AF76</f>
        <v>49995.7377054716</v>
      </c>
      <c r="S72" s="959"/>
    </row>
    <row r="73" s="398" customFormat="1" ht="12" spans="1:19">
      <c r="A73" s="944" t="str">
        <f>[2]QC!A77</f>
        <v>QC031.2</v>
      </c>
      <c r="B73" s="531" t="str">
        <f>[2]QC!B77</f>
        <v>NT633T6</v>
      </c>
      <c r="C73" s="958"/>
      <c r="D73" s="519" t="str">
        <f>[2]QC!D77</f>
        <v>S6F-30.2Y</v>
      </c>
      <c r="E73" s="561">
        <f>[2]QC!E77</f>
        <v>81229.4</v>
      </c>
      <c r="F73" s="22">
        <f>[2]QC!F77</f>
        <v>23.8</v>
      </c>
      <c r="G73" s="22">
        <f>[2]QC!G77</f>
        <v>41</v>
      </c>
      <c r="H73" s="22" t="str">
        <f>[2]QC!H77</f>
        <v>3x630</v>
      </c>
      <c r="I73" s="22">
        <f>[2]QC!I77</f>
        <v>415</v>
      </c>
      <c r="J73" s="939">
        <f>[2]QC!J77</f>
        <v>10</v>
      </c>
      <c r="K73" s="22">
        <f>[2]QC!K77</f>
        <v>24.3</v>
      </c>
      <c r="L73" s="946">
        <f>[2]QC!L77</f>
        <v>2.125</v>
      </c>
      <c r="M73" s="947" t="str">
        <f>[2]QC!M77</f>
        <v>TEX5-4 / TJLE14HW / SCX1457</v>
      </c>
      <c r="N73" s="948" t="str">
        <f>[2]QC!N77</f>
        <v>TES12-5 -60c </v>
      </c>
      <c r="O73" s="949">
        <f>[2]QC!W77</f>
        <v>19090.9090909091</v>
      </c>
      <c r="P73" s="949">
        <f>[2]QC!X77</f>
        <v>20287.2863211</v>
      </c>
      <c r="Q73" s="515">
        <f>[2]QC!AE77</f>
        <v>22141.5296885176</v>
      </c>
      <c r="R73" s="515">
        <f>[2]QC!AF77</f>
        <v>23247.8306370826</v>
      </c>
      <c r="S73" s="959"/>
    </row>
    <row r="74" s="398" customFormat="1" ht="12" spans="1:19">
      <c r="A74" s="944" t="str">
        <f>[2]QC!A78</f>
        <v>QC031.3</v>
      </c>
      <c r="B74" s="531" t="str">
        <f>[2]QC!B78</f>
        <v>NT633T8</v>
      </c>
      <c r="C74" s="958"/>
      <c r="D74" s="519" t="str">
        <f>[2]QC!D78</f>
        <v>S6F-30.2Y</v>
      </c>
      <c r="E74" s="561">
        <f>[2]QC!E78</f>
        <v>98635.7</v>
      </c>
      <c r="F74" s="22">
        <f>[2]QC!F78</f>
        <v>28.9</v>
      </c>
      <c r="G74" s="22">
        <f>[2]QC!G78</f>
        <v>41</v>
      </c>
      <c r="H74" s="22" t="str">
        <f>[2]QC!H78</f>
        <v>3x630</v>
      </c>
      <c r="I74" s="22">
        <f>[2]QC!I78</f>
        <v>415</v>
      </c>
      <c r="J74" s="939">
        <f>[2]QC!J78</f>
        <v>11</v>
      </c>
      <c r="K74" s="22">
        <f>[2]QC!K78</f>
        <v>24.3</v>
      </c>
      <c r="L74" s="946">
        <f>[2]QC!L78</f>
        <v>2.125</v>
      </c>
      <c r="M74" s="947" t="str">
        <f>[2]QC!M78</f>
        <v>TEX12-6 / TER 22HW</v>
      </c>
      <c r="N74" s="948" t="str">
        <f>[2]QC!N78</f>
        <v>TES12 -60c -7</v>
      </c>
      <c r="O74" s="949">
        <f>[2]QC!W78</f>
        <v>23474.913065077</v>
      </c>
      <c r="P74" s="949">
        <f>[2]QC!X78</f>
        <v>24671.2902952679</v>
      </c>
      <c r="Q74" s="515">
        <f>[2]QC!AE78</f>
        <v>26273.3238203118</v>
      </c>
      <c r="R74" s="515">
        <f>[2]QC!AF78</f>
        <v>27379.6247688768</v>
      </c>
      <c r="S74" s="959"/>
    </row>
    <row r="75" s="398" customFormat="1" ht="12" spans="1:19">
      <c r="A75" s="944" t="str">
        <f>[2]QC!A79</f>
        <v>QC031.4</v>
      </c>
      <c r="B75" s="531" t="str">
        <f>[2]QC!B79</f>
        <v>NT634T8</v>
      </c>
      <c r="C75" s="958"/>
      <c r="D75" s="519" t="str">
        <f>[2]QC!D79</f>
        <v>S6F-30.2Y X2</v>
      </c>
      <c r="E75" s="561">
        <f>[2]QC!E79</f>
        <v>0</v>
      </c>
      <c r="F75" s="22">
        <f>[2]QC!F79</f>
        <v>0</v>
      </c>
      <c r="G75" s="22">
        <f>[2]QC!G79</f>
        <v>0</v>
      </c>
      <c r="H75" s="22" t="str">
        <f>[2]QC!H79</f>
        <v>4x630</v>
      </c>
      <c r="I75" s="22">
        <f>[2]QC!I79</f>
        <v>415</v>
      </c>
      <c r="J75" s="939">
        <f>[2]QC!J79</f>
        <v>0</v>
      </c>
      <c r="K75" s="22">
        <f>[2]QC!K79</f>
        <v>0</v>
      </c>
      <c r="L75" s="946">
        <f>[2]QC!L79</f>
        <v>0</v>
      </c>
      <c r="M75" s="947">
        <f>[2]QC!M79</f>
        <v>0</v>
      </c>
      <c r="N75" s="948" t="str">
        <f>[2]QC!N79</f>
        <v>TES12-5 -60c *2pcs</v>
      </c>
      <c r="O75" s="949">
        <f>[2]QC!W79</f>
        <v>27121.2121212121</v>
      </c>
      <c r="P75" s="949">
        <f>[2]QC!X79</f>
        <v>29166.9446953113</v>
      </c>
      <c r="Q75" s="515">
        <f>[2]QC!AE79</f>
        <v>32625.5656882163</v>
      </c>
      <c r="R75" s="515">
        <f>[2]QC!AF79</f>
        <v>34790.5485377272</v>
      </c>
      <c r="S75" s="959"/>
    </row>
    <row r="76" s="398" customFormat="1" ht="12" spans="1:19">
      <c r="A76" s="944" t="str">
        <f>[2]QC!A80</f>
        <v>QC031.5</v>
      </c>
      <c r="B76" s="531" t="str">
        <f>[2]QC!B80</f>
        <v>NF634T6W</v>
      </c>
      <c r="C76" s="958"/>
      <c r="D76" s="519" t="str">
        <f>[2]QC!D80</f>
        <v>S6H-20.2Y X 2</v>
      </c>
      <c r="E76" s="561">
        <f>[2]QC!E80</f>
        <v>0</v>
      </c>
      <c r="F76" s="22">
        <f>[2]QC!F80</f>
        <v>0</v>
      </c>
      <c r="G76" s="22">
        <f>[2]QC!G80</f>
        <v>0</v>
      </c>
      <c r="H76" s="22">
        <f>[2]QC!H80</f>
        <v>0</v>
      </c>
      <c r="I76" s="22">
        <f>[2]QC!I80</f>
        <v>0</v>
      </c>
      <c r="J76" s="939">
        <f>[2]QC!J80</f>
        <v>0</v>
      </c>
      <c r="K76" s="22">
        <f>[2]QC!K80</f>
        <v>0</v>
      </c>
      <c r="L76" s="946">
        <f>[2]QC!L80</f>
        <v>0</v>
      </c>
      <c r="M76" s="947">
        <f>[2]QC!M80</f>
        <v>0</v>
      </c>
      <c r="N76" s="948">
        <f>[2]QC!N80</f>
        <v>0</v>
      </c>
      <c r="O76" s="949" t="str">
        <f>[2]QC!W80</f>
        <v>~</v>
      </c>
      <c r="P76" s="949" t="str">
        <f>[2]QC!X80</f>
        <v>~</v>
      </c>
      <c r="Q76" s="515">
        <f>[2]QC!AE80</f>
        <v>0</v>
      </c>
      <c r="R76" s="515">
        <f>[2]QC!AF80</f>
        <v>0</v>
      </c>
      <c r="S76" s="959"/>
    </row>
    <row r="77" s="398" customFormat="1" ht="12" spans="1:19">
      <c r="A77" s="944" t="str">
        <f>[2]QC!A81</f>
        <v>QC031.6</v>
      </c>
      <c r="B77" s="531" t="str">
        <f>[2]QC!B81</f>
        <v>NF634T8W</v>
      </c>
      <c r="C77" s="958"/>
      <c r="D77" s="519" t="str">
        <f>[2]QC!D81</f>
        <v>S6F-30.2Y X2</v>
      </c>
      <c r="E77" s="561">
        <f>[2]QC!E81</f>
        <v>0</v>
      </c>
      <c r="F77" s="22">
        <f>[2]QC!F81</f>
        <v>0</v>
      </c>
      <c r="G77" s="22">
        <f>[2]QC!G81</f>
        <v>0</v>
      </c>
      <c r="H77" s="22">
        <f>[2]QC!H81</f>
        <v>0</v>
      </c>
      <c r="I77" s="22">
        <f>[2]QC!I81</f>
        <v>0</v>
      </c>
      <c r="J77" s="939">
        <f>[2]QC!J81</f>
        <v>0</v>
      </c>
      <c r="K77" s="22">
        <f>[2]QC!K81</f>
        <v>0</v>
      </c>
      <c r="L77" s="946">
        <f>[2]QC!L81</f>
        <v>0</v>
      </c>
      <c r="M77" s="947">
        <f>[2]QC!M81</f>
        <v>0</v>
      </c>
      <c r="N77" s="948">
        <f>[2]QC!N81</f>
        <v>0</v>
      </c>
      <c r="O77" s="949" t="str">
        <f>[2]QC!W81</f>
        <v>~</v>
      </c>
      <c r="P77" s="949" t="str">
        <f>[2]QC!X81</f>
        <v>~</v>
      </c>
      <c r="Q77" s="515">
        <f>[2]QC!AE81</f>
        <v>0</v>
      </c>
      <c r="R77" s="515">
        <f>[2]QC!AF81</f>
        <v>0</v>
      </c>
      <c r="S77" s="959"/>
    </row>
    <row r="78" s="398" customFormat="1" ht="12" spans="1:19">
      <c r="A78" s="944" t="str">
        <f>[2]QC!A82</f>
        <v>QC031.7</v>
      </c>
      <c r="B78" s="531" t="str">
        <f>[2]QC!B82</f>
        <v>NF636T6W</v>
      </c>
      <c r="C78" s="958"/>
      <c r="D78" s="519">
        <f>[2]QC!D82</f>
        <v>0</v>
      </c>
      <c r="E78" s="561">
        <f>[2]QC!E82</f>
        <v>0</v>
      </c>
      <c r="F78" s="22">
        <f>[2]QC!F82</f>
        <v>46</v>
      </c>
      <c r="G78" s="22">
        <f>[2]QC!G82</f>
        <v>0</v>
      </c>
      <c r="H78" s="22" t="str">
        <f>[2]QC!H82</f>
        <v>6x630</v>
      </c>
      <c r="I78" s="22">
        <f>[2]QC!I82</f>
        <v>0</v>
      </c>
      <c r="J78" s="939">
        <f>[2]QC!J82</f>
        <v>0</v>
      </c>
      <c r="K78" s="22">
        <f>[2]QC!K82</f>
        <v>0</v>
      </c>
      <c r="L78" s="946">
        <f>[2]QC!L82</f>
        <v>0</v>
      </c>
      <c r="M78" s="947">
        <f>[2]QC!M82</f>
        <v>0</v>
      </c>
      <c r="N78" s="948" t="str">
        <f>[2]QC!N82</f>
        <v>TES12-6 -60c *2pcs</v>
      </c>
      <c r="O78" s="949" t="str">
        <f>[2]QC!W82</f>
        <v>~</v>
      </c>
      <c r="P78" s="949" t="str">
        <f>[2]QC!X82</f>
        <v>~</v>
      </c>
      <c r="Q78" s="515">
        <f>[2]QC!AE82</f>
        <v>43679.8353793964</v>
      </c>
      <c r="R78" s="515">
        <f>[2]QC!AF82</f>
        <v>45844.8182289073</v>
      </c>
      <c r="S78" s="959"/>
    </row>
    <row r="79" s="398" customFormat="1" ht="12" spans="1:19">
      <c r="A79" s="944" t="str">
        <f>[2]QC!A83</f>
        <v>QC031.8</v>
      </c>
      <c r="B79" s="531" t="str">
        <f>[2]QC!B83</f>
        <v>NF636T8W</v>
      </c>
      <c r="C79" s="958"/>
      <c r="D79" s="519">
        <f>[2]QC!D83</f>
        <v>0</v>
      </c>
      <c r="E79" s="561">
        <f>[2]QC!E83</f>
        <v>0</v>
      </c>
      <c r="F79" s="22">
        <f>[2]QC!F83</f>
        <v>56</v>
      </c>
      <c r="G79" s="22">
        <f>[2]QC!G83</f>
        <v>0</v>
      </c>
      <c r="H79" s="22" t="str">
        <f>[2]QC!H83</f>
        <v>6x630</v>
      </c>
      <c r="I79" s="22">
        <f>[2]QC!I83</f>
        <v>0</v>
      </c>
      <c r="J79" s="939">
        <f>[2]QC!J83</f>
        <v>0</v>
      </c>
      <c r="K79" s="22">
        <f>[2]QC!K83</f>
        <v>0</v>
      </c>
      <c r="L79" s="946">
        <f>[2]QC!L83</f>
        <v>0</v>
      </c>
      <c r="M79" s="947">
        <f>[2]QC!M83</f>
        <v>0</v>
      </c>
      <c r="N79" s="948" t="str">
        <f>[2]QC!N83</f>
        <v>TES12-7 -60c *2pcs</v>
      </c>
      <c r="O79" s="949" t="str">
        <f>[2]QC!W83</f>
        <v>~</v>
      </c>
      <c r="P79" s="949" t="str">
        <f>[2]QC!X83</f>
        <v>~</v>
      </c>
      <c r="Q79" s="515">
        <f>[2]QC!AE83</f>
        <v>51303.693003254</v>
      </c>
      <c r="R79" s="515">
        <f>[2]QC!AF83</f>
        <v>53468.6758527649</v>
      </c>
      <c r="S79" s="960"/>
    </row>
    <row r="80" s="398" customFormat="1" ht="12" spans="1:19">
      <c r="A80" s="944">
        <f>[2]QC!A84</f>
        <v>0</v>
      </c>
      <c r="B80" s="531" t="str">
        <f>[2]QC!B84</f>
        <v>NT804T8</v>
      </c>
      <c r="C80" s="961"/>
      <c r="D80" s="519" t="str">
        <f>[2]QC!D84</f>
        <v>S6F-30.2Y X2</v>
      </c>
      <c r="E80" s="561">
        <f>[2]QC!E84</f>
        <v>0</v>
      </c>
      <c r="F80" s="22">
        <f>[2]QC!F84</f>
        <v>0</v>
      </c>
      <c r="G80" s="22">
        <f>[2]QC!G84</f>
        <v>0</v>
      </c>
      <c r="H80" s="22" t="str">
        <f>[2]QC!H84</f>
        <v>4x800</v>
      </c>
      <c r="I80" s="22">
        <f>[2]QC!I84</f>
        <v>0</v>
      </c>
      <c r="J80" s="939">
        <f>[2]QC!J84</f>
        <v>0</v>
      </c>
      <c r="K80" s="22">
        <f>[2]QC!K84</f>
        <v>0</v>
      </c>
      <c r="L80" s="946">
        <f>[2]QC!L84</f>
        <v>0</v>
      </c>
      <c r="M80" s="947">
        <f>[2]QC!M84</f>
        <v>0</v>
      </c>
      <c r="N80" s="948" t="str">
        <f>[2]QC!N84</f>
        <v>TES12-5 -60c *2pcs</v>
      </c>
      <c r="O80" s="949" t="str">
        <f>[2]QC!W84</f>
        <v>~</v>
      </c>
      <c r="P80" s="949" t="str">
        <f>[2]QC!X84</f>
        <v>~</v>
      </c>
      <c r="Q80" s="515">
        <f>[2]QC!AE84</f>
        <v>36804.6427659421</v>
      </c>
      <c r="R80" s="515">
        <f>[2]QC!AF84</f>
        <v>38969.6256154531</v>
      </c>
      <c r="S80" s="960"/>
    </row>
    <row r="81" spans="1:19">
      <c r="A81" s="944" t="str">
        <f>[2]QC!A85</f>
        <v>QC32</v>
      </c>
      <c r="B81" s="944" t="str">
        <f>[2]QC!B85</f>
        <v>ND301C4</v>
      </c>
      <c r="C81" s="945" t="s">
        <v>122</v>
      </c>
      <c r="D81" s="519" t="str">
        <f>[2]QC!D85</f>
        <v>MT22 -MT32</v>
      </c>
      <c r="E81" s="561">
        <f>[2]QC!E85</f>
        <v>15017.2</v>
      </c>
      <c r="F81" s="22">
        <f>[2]QC!F85</f>
        <v>4.4</v>
      </c>
      <c r="G81" s="22">
        <f>[2]QC!G85</f>
        <v>7</v>
      </c>
      <c r="H81" s="22" t="str">
        <f>[2]QC!H85</f>
        <v>1x300</v>
      </c>
      <c r="I81" s="22">
        <f>[2]QC!I85</f>
        <v>415</v>
      </c>
      <c r="J81" s="22"/>
      <c r="K81" s="22">
        <f>[2]QC!K85</f>
        <v>1</v>
      </c>
      <c r="L81" s="946" t="str">
        <f>[2]QC!L85</f>
        <v>~</v>
      </c>
      <c r="M81" s="947" t="str">
        <f>[2]QC!M85</f>
        <v>2 / RCX1634</v>
      </c>
      <c r="N81" s="948" t="str">
        <f>[2]QC!N85</f>
        <v>2 / RCX1034</v>
      </c>
      <c r="O81" s="949">
        <f>[2]QC!W85</f>
        <v>1946.18599791014</v>
      </c>
      <c r="P81" s="949">
        <f>[2]QC!X85</f>
        <v>2210.37216796614</v>
      </c>
      <c r="Q81" s="515" t="str">
        <f>[2]QC!AE85</f>
        <v>~</v>
      </c>
      <c r="R81" s="515" t="str">
        <f>[2]QC!AF85</f>
        <v>~</v>
      </c>
      <c r="S81" s="962"/>
    </row>
    <row r="82" spans="1:19">
      <c r="A82" s="944" t="str">
        <f>[2]QC!A86</f>
        <v>QC33</v>
      </c>
      <c r="B82" s="944" t="str">
        <f>[2]QC!B86</f>
        <v>ND302C4</v>
      </c>
      <c r="C82" s="951"/>
      <c r="D82" s="519" t="str">
        <f>[2]QC!D86</f>
        <v>MT36 - MT50</v>
      </c>
      <c r="E82" s="561">
        <f>[2]QC!E86</f>
        <v>30034.4</v>
      </c>
      <c r="F82" s="22">
        <f>[2]QC!F86</f>
        <v>8.8</v>
      </c>
      <c r="G82" s="22">
        <f>[2]QC!G86</f>
        <v>7</v>
      </c>
      <c r="H82" s="22" t="str">
        <f>[2]QC!H86</f>
        <v>2x300</v>
      </c>
      <c r="I82" s="22">
        <f>[2]QC!I86</f>
        <v>415</v>
      </c>
      <c r="J82" s="22"/>
      <c r="K82" s="22">
        <f>[2]QC!K86</f>
        <v>1.6</v>
      </c>
      <c r="L82" s="946" t="str">
        <f>[2]QC!L86</f>
        <v>~</v>
      </c>
      <c r="M82" s="947" t="str">
        <f>[2]QC!M86</f>
        <v>3 / RCX2434</v>
      </c>
      <c r="N82" s="948" t="str">
        <f>[2]QC!N86</f>
        <v>3 / RCX1534</v>
      </c>
      <c r="O82" s="949">
        <f>[2]QC!W86</f>
        <v>2814.78578892372</v>
      </c>
      <c r="P82" s="949">
        <f>[2]QC!X86</f>
        <v>3078.97195897972</v>
      </c>
      <c r="Q82" s="515" t="str">
        <f>[2]QC!AE86</f>
        <v>~</v>
      </c>
      <c r="R82" s="515" t="str">
        <f>[2]QC!AF86</f>
        <v>~</v>
      </c>
      <c r="S82" s="962"/>
    </row>
    <row r="83" spans="1:19">
      <c r="A83" s="944" t="str">
        <f>[2]QC!A87</f>
        <v>QC34</v>
      </c>
      <c r="B83" s="944" t="str">
        <f>[2]QC!B87</f>
        <v>ND303C4</v>
      </c>
      <c r="C83" s="951"/>
      <c r="D83" s="519" t="str">
        <f>[2]QC!D87</f>
        <v>MT64</v>
      </c>
      <c r="E83" s="561">
        <f>[2]QC!E87</f>
        <v>42321.2</v>
      </c>
      <c r="F83" s="22">
        <f>[2]QC!F87</f>
        <v>12.4</v>
      </c>
      <c r="G83" s="22">
        <f>[2]QC!G87</f>
        <v>7</v>
      </c>
      <c r="H83" s="22" t="str">
        <f>[2]QC!H87</f>
        <v>3x300</v>
      </c>
      <c r="I83" s="22">
        <f>[2]QC!I87</f>
        <v>415</v>
      </c>
      <c r="J83" s="22"/>
      <c r="K83" s="22">
        <f>[2]QC!K87</f>
        <v>2.4</v>
      </c>
      <c r="L83" s="946" t="str">
        <f>[2]QC!L87</f>
        <v>~</v>
      </c>
      <c r="M83" s="947" t="str">
        <f>[2]QC!M87</f>
        <v>4 / RCX3134</v>
      </c>
      <c r="N83" s="948" t="str">
        <f>[2]QC!N87</f>
        <v>4 / RCX2034</v>
      </c>
      <c r="O83" s="949">
        <f>[2]QC!W87</f>
        <v>3618.07732497388</v>
      </c>
      <c r="P83" s="949">
        <f>[2]QC!X87</f>
        <v>3882.26349502988</v>
      </c>
      <c r="Q83" s="515" t="str">
        <f>[2]QC!AE87</f>
        <v>~</v>
      </c>
      <c r="R83" s="515" t="str">
        <f>[2]QC!AF87</f>
        <v>~</v>
      </c>
      <c r="S83" s="962"/>
    </row>
    <row r="84" spans="1:19">
      <c r="A84" s="944">
        <f>[2]QC!A88</f>
        <v>0</v>
      </c>
      <c r="B84" s="944" t="str">
        <f>[2]QC!B88</f>
        <v>ND304C4</v>
      </c>
      <c r="C84" s="951"/>
      <c r="D84" s="519" t="str">
        <f>[2]QC!D88</f>
        <v>MT80</v>
      </c>
      <c r="E84" s="561">
        <f>[2]QC!E88</f>
        <v>55973.2</v>
      </c>
      <c r="F84" s="22">
        <f>[2]QC!F88</f>
        <v>16.4</v>
      </c>
      <c r="G84" s="22">
        <f>[2]QC!G88</f>
        <v>7</v>
      </c>
      <c r="H84" s="22" t="str">
        <f>[2]QC!H88</f>
        <v>4x300</v>
      </c>
      <c r="I84" s="22">
        <f>[2]QC!I88</f>
        <v>415</v>
      </c>
      <c r="J84" s="22"/>
      <c r="K84" s="22">
        <f>[2]QC!K88</f>
        <v>3</v>
      </c>
      <c r="L84" s="946" t="str">
        <f>[2]QC!L88</f>
        <v>~</v>
      </c>
      <c r="M84" s="947" t="str">
        <f>[2]QC!M88</f>
        <v>5 / RCX4734</v>
      </c>
      <c r="N84" s="948" t="str">
        <f>[2]QC!N88</f>
        <v>5 / RCX3034</v>
      </c>
      <c r="O84" s="949">
        <f>[2]QC!W88</f>
        <v>5472.78996865204</v>
      </c>
      <c r="P84" s="949">
        <f>[2]QC!X88</f>
        <v>5779.41645701042</v>
      </c>
      <c r="Q84" s="515" t="str">
        <f>[2]QC!AE88</f>
        <v>~</v>
      </c>
      <c r="R84" s="515" t="str">
        <f>[2]QC!AF88</f>
        <v>~</v>
      </c>
      <c r="S84" s="962"/>
    </row>
    <row r="85" spans="1:19">
      <c r="A85" s="944">
        <f>[2]QC!A89</f>
        <v>0</v>
      </c>
      <c r="B85" s="944" t="str">
        <f>[2]QC!B89</f>
        <v>ND305C4</v>
      </c>
      <c r="C85" s="953"/>
      <c r="D85" s="519" t="str">
        <f>[2]QC!D89</f>
        <v>MT100</v>
      </c>
      <c r="E85" s="561">
        <f>[2]QC!E89</f>
        <v>68942.6</v>
      </c>
      <c r="F85" s="22">
        <f>[2]QC!F89</f>
        <v>20.2</v>
      </c>
      <c r="G85" s="22">
        <f>[2]QC!G89</f>
        <v>7</v>
      </c>
      <c r="H85" s="22" t="str">
        <f>[2]QC!H89</f>
        <v>5x300</v>
      </c>
      <c r="I85" s="22">
        <f>[2]QC!I89</f>
        <v>415</v>
      </c>
      <c r="J85" s="22"/>
      <c r="K85" s="22">
        <f>[2]QC!K89</f>
        <v>3.6</v>
      </c>
      <c r="L85" s="946" t="str">
        <f>[2]QC!L89</f>
        <v>~</v>
      </c>
      <c r="M85" s="947" t="str">
        <f>[2]QC!M89</f>
        <v>6 / TCLE5HW / SCX0645</v>
      </c>
      <c r="N85" s="948">
        <f>[2]QC!N89</f>
        <v>6</v>
      </c>
      <c r="O85" s="949">
        <f>[2]QC!W89</f>
        <v>6922.6750261233</v>
      </c>
      <c r="P85" s="949">
        <f>[2]QC!X89</f>
        <v>7229.3015144817</v>
      </c>
      <c r="Q85" s="515" t="str">
        <f>[2]QC!AE89</f>
        <v>~</v>
      </c>
      <c r="R85" s="515" t="str">
        <f>[2]QC!AF89</f>
        <v>~</v>
      </c>
      <c r="S85" s="962"/>
    </row>
    <row r="86" spans="1:19">
      <c r="A86" s="944">
        <f>[2]QC!A90</f>
        <v>0</v>
      </c>
      <c r="B86" s="944" t="str">
        <f>[2]QC!B90</f>
        <v>ND452C4</v>
      </c>
      <c r="C86" s="945" t="s">
        <v>123</v>
      </c>
      <c r="D86" s="519" t="str">
        <f>[2]QC!D90</f>
        <v>MT80</v>
      </c>
      <c r="E86" s="561">
        <f>[2]QC!E90</f>
        <v>34130</v>
      </c>
      <c r="F86" s="22">
        <f>[2]QC!F90</f>
        <v>10</v>
      </c>
      <c r="G86" s="22">
        <f>[2]QC!G90</f>
        <v>12</v>
      </c>
      <c r="H86" s="22" t="str">
        <f>[2]QC!H90</f>
        <v>2x450</v>
      </c>
      <c r="I86" s="22">
        <f>[2]QC!I90</f>
        <v>415</v>
      </c>
      <c r="J86" s="22"/>
      <c r="K86" s="22">
        <f>[2]QC!K90</f>
        <v>7.2</v>
      </c>
      <c r="L86" s="946" t="str">
        <f>[2]QC!L90</f>
        <v>~</v>
      </c>
      <c r="M86" s="947">
        <f>[2]QC!M90</f>
        <v>0</v>
      </c>
      <c r="N86" s="948">
        <f>[2]QC!N90</f>
        <v>0</v>
      </c>
      <c r="O86" s="949" t="str">
        <f>[2]QC!W90</f>
        <v>~</v>
      </c>
      <c r="P86" s="949" t="str">
        <f>[2]QC!X90</f>
        <v>~</v>
      </c>
      <c r="Q86" s="515" t="str">
        <f>[2]QC!AE90</f>
        <v>~</v>
      </c>
      <c r="R86" s="515" t="str">
        <f>[2]QC!AF90</f>
        <v>~</v>
      </c>
      <c r="S86" s="962"/>
    </row>
    <row r="87" spans="1:19">
      <c r="A87" s="944">
        <f>[2]QC!A91</f>
        <v>0</v>
      </c>
      <c r="B87" s="944" t="str">
        <f>[2]QC!B91</f>
        <v>ND452C6</v>
      </c>
      <c r="C87" s="951"/>
      <c r="D87" s="519" t="str">
        <f>[2]QC!D91</f>
        <v>MT100 - MT125</v>
      </c>
      <c r="E87" s="561">
        <f>[2]QC!E91</f>
        <v>40273.4</v>
      </c>
      <c r="F87" s="22">
        <f>[2]QC!F91</f>
        <v>11.8</v>
      </c>
      <c r="G87" s="22">
        <f>[2]QC!G91</f>
        <v>12</v>
      </c>
      <c r="H87" s="22" t="str">
        <f>[2]QC!H91</f>
        <v>2x450</v>
      </c>
      <c r="I87" s="22">
        <f>[2]QC!I91</f>
        <v>415</v>
      </c>
      <c r="J87" s="22"/>
      <c r="K87" s="22">
        <f>[2]QC!K91</f>
        <v>7.2</v>
      </c>
      <c r="L87" s="946" t="str">
        <f>[2]QC!L91</f>
        <v>~</v>
      </c>
      <c r="M87" s="947">
        <f>[2]QC!M91</f>
        <v>0</v>
      </c>
      <c r="N87" s="948">
        <f>[2]QC!N91</f>
        <v>0</v>
      </c>
      <c r="O87" s="949" t="str">
        <f>[2]QC!W91</f>
        <v>~</v>
      </c>
      <c r="P87" s="949" t="str">
        <f>[2]QC!X91</f>
        <v>~</v>
      </c>
      <c r="Q87" s="515" t="str">
        <f>[2]QC!AE91</f>
        <v>~</v>
      </c>
      <c r="R87" s="515" t="str">
        <f>[2]QC!AF91</f>
        <v>~</v>
      </c>
      <c r="S87" s="962"/>
    </row>
    <row r="88" spans="1:19">
      <c r="A88" s="944">
        <f>[2]QC!A92</f>
        <v>0</v>
      </c>
      <c r="B88" s="944" t="str">
        <f>[2]QC!B92</f>
        <v>ND453C4</v>
      </c>
      <c r="C88" s="951"/>
      <c r="D88" s="519" t="str">
        <f>[2]QC!D92</f>
        <v>MT144 - MT160</v>
      </c>
      <c r="E88" s="561">
        <f>[2]QC!E92</f>
        <v>50512.4</v>
      </c>
      <c r="F88" s="22">
        <f>[2]QC!F92</f>
        <v>14.8</v>
      </c>
      <c r="G88" s="22">
        <f>[2]QC!G92</f>
        <v>12</v>
      </c>
      <c r="H88" s="22" t="str">
        <f>[2]QC!H92</f>
        <v>3x450</v>
      </c>
      <c r="I88" s="22">
        <f>[2]QC!I92</f>
        <v>415</v>
      </c>
      <c r="J88" s="22"/>
      <c r="K88" s="22">
        <f>[2]QC!K92</f>
        <v>10.8</v>
      </c>
      <c r="L88" s="946" t="str">
        <f>[2]QC!L92</f>
        <v>~</v>
      </c>
      <c r="M88" s="947">
        <f>[2]QC!M92</f>
        <v>0</v>
      </c>
      <c r="N88" s="948">
        <f>[2]QC!N92</f>
        <v>0</v>
      </c>
      <c r="O88" s="949" t="str">
        <f>[2]QC!W92</f>
        <v>~</v>
      </c>
      <c r="P88" s="949" t="str">
        <f>[2]QC!X92</f>
        <v>~</v>
      </c>
      <c r="Q88" s="515" t="str">
        <f>[2]QC!AE92</f>
        <v>~</v>
      </c>
      <c r="R88" s="515" t="str">
        <f>[2]QC!AF92</f>
        <v>~</v>
      </c>
      <c r="S88" s="962"/>
    </row>
    <row r="89" spans="1:19">
      <c r="A89" s="944">
        <f>[2]QC!A93</f>
        <v>0</v>
      </c>
      <c r="B89" s="944" t="str">
        <f>[2]QC!B93</f>
        <v>ND453C6</v>
      </c>
      <c r="C89" s="951"/>
      <c r="D89" s="519" t="str">
        <f>[2]QC!D93</f>
        <v>4PCS-15.2</v>
      </c>
      <c r="E89" s="561">
        <f>[2]QC!E93</f>
        <v>66212.2</v>
      </c>
      <c r="F89" s="22">
        <f>[2]QC!F93</f>
        <v>19.4</v>
      </c>
      <c r="G89" s="22">
        <f>[2]QC!G93</f>
        <v>12</v>
      </c>
      <c r="H89" s="22" t="str">
        <f>[2]QC!H93</f>
        <v>3x450</v>
      </c>
      <c r="I89" s="22">
        <f>[2]QC!I93</f>
        <v>415</v>
      </c>
      <c r="J89" s="22"/>
      <c r="K89" s="22">
        <f>[2]QC!K93</f>
        <v>10.8</v>
      </c>
      <c r="L89" s="946" t="str">
        <f>[2]QC!L93</f>
        <v>~</v>
      </c>
      <c r="M89" s="947">
        <f>[2]QC!M93</f>
        <v>0</v>
      </c>
      <c r="N89" s="948">
        <f>[2]QC!N93</f>
        <v>0</v>
      </c>
      <c r="O89" s="949" t="str">
        <f>[2]QC!W93</f>
        <v>~</v>
      </c>
      <c r="P89" s="949" t="str">
        <f>[2]QC!X93</f>
        <v>~</v>
      </c>
      <c r="Q89" s="515" t="str">
        <f>[2]QC!AE93</f>
        <v>~</v>
      </c>
      <c r="R89" s="515" t="str">
        <f>[2]QC!AF93</f>
        <v>~</v>
      </c>
      <c r="S89" s="962"/>
    </row>
    <row r="90" spans="1:19">
      <c r="A90" s="944">
        <f>[2]QC!A94</f>
        <v>0</v>
      </c>
      <c r="B90" s="944" t="str">
        <f>[2]QC!B94</f>
        <v>ND454C6</v>
      </c>
      <c r="C90" s="953"/>
      <c r="D90" s="519" t="str">
        <f>[2]QC!D94</f>
        <v>4NCS-20.2</v>
      </c>
      <c r="E90" s="561">
        <f>[2]QC!E94</f>
        <v>84642.4</v>
      </c>
      <c r="F90" s="22">
        <f>[2]QC!F94</f>
        <v>24.8</v>
      </c>
      <c r="G90" s="22">
        <f>[2]QC!G94</f>
        <v>12</v>
      </c>
      <c r="H90" s="22" t="str">
        <f>[2]QC!H94</f>
        <v>4x450</v>
      </c>
      <c r="I90" s="22">
        <f>[2]QC!I94</f>
        <v>415</v>
      </c>
      <c r="J90" s="22"/>
      <c r="K90" s="22">
        <f>[2]QC!K94</f>
        <v>14.4</v>
      </c>
      <c r="L90" s="946" t="str">
        <f>[2]QC!L94</f>
        <v>~</v>
      </c>
      <c r="M90" s="947">
        <f>[2]QC!M94</f>
        <v>0</v>
      </c>
      <c r="N90" s="948">
        <f>[2]QC!N94</f>
        <v>0</v>
      </c>
      <c r="O90" s="949" t="str">
        <f>[2]QC!W94</f>
        <v>~</v>
      </c>
      <c r="P90" s="949" t="str">
        <f>[2]QC!X94</f>
        <v>~</v>
      </c>
      <c r="Q90" s="515" t="str">
        <f>[2]QC!AE94</f>
        <v>~</v>
      </c>
      <c r="R90" s="515" t="str">
        <f>[2]QC!AF94</f>
        <v>~</v>
      </c>
      <c r="S90" s="962"/>
    </row>
    <row r="91" ht="12" customHeight="1" spans="1:19">
      <c r="A91" s="944" t="str">
        <f>[2]QC!A95</f>
        <v>QC066</v>
      </c>
      <c r="B91" s="944" t="str">
        <f>[2]QC!B95</f>
        <v>CAE301C5N</v>
      </c>
      <c r="C91" s="955" t="s">
        <v>124</v>
      </c>
      <c r="D91" s="519" t="str">
        <f>[2]QC!D95</f>
        <v>MT18-MT22</v>
      </c>
      <c r="E91" s="561">
        <f>[2]QC!E95</f>
        <v>4095.6</v>
      </c>
      <c r="F91" s="952">
        <f>[2]QC!F95</f>
        <v>1.2</v>
      </c>
      <c r="G91" s="22">
        <f>[2]QC!G95</f>
        <v>8</v>
      </c>
      <c r="H91" s="22" t="str">
        <f>[2]QC!H95</f>
        <v>1x300</v>
      </c>
      <c r="I91" s="22">
        <f>[2]QC!I95</f>
        <v>230</v>
      </c>
      <c r="J91" s="22"/>
      <c r="K91" s="22">
        <f>[2]QC!K95</f>
        <v>1</v>
      </c>
      <c r="L91" s="946" t="str">
        <f>[2]QC!L95</f>
        <v>~</v>
      </c>
      <c r="M91" s="947" t="str">
        <f>[2]QC!M95</f>
        <v>0 / RCX0834</v>
      </c>
      <c r="N91" s="948" t="str">
        <f>[2]QC!N95</f>
        <v>1 / RCX0834</v>
      </c>
      <c r="O91" s="949">
        <f>[2]QC!W95</f>
        <v>1181.81818181818</v>
      </c>
      <c r="P91" s="949">
        <f>[2]QC!X95</f>
        <v>1467.77687219806</v>
      </c>
      <c r="Q91" s="515" t="str">
        <f>[2]QC!AE95</f>
        <v>~</v>
      </c>
      <c r="R91" s="515" t="str">
        <f>[2]QC!AF95</f>
        <v>~</v>
      </c>
      <c r="S91" s="962"/>
    </row>
    <row r="92" spans="1:19">
      <c r="A92" s="944" t="str">
        <f>[2]QC!A96</f>
        <v>QC067</v>
      </c>
      <c r="B92" s="944" t="str">
        <f>[2]QC!B96</f>
        <v>CAE301C6N</v>
      </c>
      <c r="C92" s="955"/>
      <c r="D92" s="519" t="str">
        <f>[2]QC!D96</f>
        <v>MT32</v>
      </c>
      <c r="E92" s="561">
        <f>[2]QC!E96</f>
        <v>5802.1</v>
      </c>
      <c r="F92" s="952">
        <f>[2]QC!F96</f>
        <v>1.7</v>
      </c>
      <c r="G92" s="22">
        <f>[2]QC!G96</f>
        <v>8</v>
      </c>
      <c r="H92" s="22" t="str">
        <f>[2]QC!H96</f>
        <v>1x300</v>
      </c>
      <c r="I92" s="22">
        <f>[2]QC!I96</f>
        <v>230</v>
      </c>
      <c r="J92" s="22"/>
      <c r="K92" s="22">
        <f>[2]QC!K96</f>
        <v>1.5</v>
      </c>
      <c r="L92" s="946" t="str">
        <f>[2]QC!L96</f>
        <v>~</v>
      </c>
      <c r="M92" s="947" t="str">
        <f>[2]QC!M96</f>
        <v>1 / RCX1234</v>
      </c>
      <c r="N92" s="948" t="str">
        <f>[2]QC!N96</f>
        <v>1 / RCX0834</v>
      </c>
      <c r="O92" s="949">
        <f>[2]QC!W96</f>
        <v>1298.89807162534</v>
      </c>
      <c r="P92" s="949">
        <f>[2]QC!X96</f>
        <v>1582.76604968723</v>
      </c>
      <c r="Q92" s="515" t="str">
        <f>[2]QC!AE96</f>
        <v>~</v>
      </c>
      <c r="R92" s="515" t="str">
        <f>[2]QC!AF96</f>
        <v>~</v>
      </c>
      <c r="S92" s="962"/>
    </row>
    <row r="93" spans="1:19">
      <c r="A93" s="944" t="str">
        <f>[2]QC!A97</f>
        <v>QC068</v>
      </c>
      <c r="B93" s="944" t="str">
        <f>[2]QC!B97</f>
        <v>CAE302C4N</v>
      </c>
      <c r="C93" s="955"/>
      <c r="D93" s="519" t="str">
        <f>[2]QC!D97</f>
        <v>MT36</v>
      </c>
      <c r="E93" s="561">
        <f>[2]QC!E97</f>
        <v>7508.6</v>
      </c>
      <c r="F93" s="22">
        <f>[2]QC!F97</f>
        <v>2.2</v>
      </c>
      <c r="G93" s="22">
        <f>[2]QC!G97</f>
        <v>10</v>
      </c>
      <c r="H93" s="22" t="str">
        <f>[2]QC!H97</f>
        <v>2x300</v>
      </c>
      <c r="I93" s="22">
        <f>[2]QC!I97</f>
        <v>230</v>
      </c>
      <c r="J93" s="22"/>
      <c r="K93" s="22">
        <f>[2]QC!K97</f>
        <v>2</v>
      </c>
      <c r="L93" s="946" t="str">
        <f>[2]QC!L97</f>
        <v>~</v>
      </c>
      <c r="M93" s="947" t="str">
        <f>[2]QC!M97</f>
        <v>1 / RCX1234</v>
      </c>
      <c r="N93" s="948" t="str">
        <f>[2]QC!N97</f>
        <v>2 / RCX1034</v>
      </c>
      <c r="O93" s="949">
        <f>[2]QC!W97</f>
        <v>1851.23966942149</v>
      </c>
      <c r="P93" s="949">
        <f>[2]QC!X97</f>
        <v>2125.24440466559</v>
      </c>
      <c r="Q93" s="515" t="str">
        <f>[2]QC!AE97</f>
        <v>~</v>
      </c>
      <c r="R93" s="515" t="str">
        <f>[2]QC!AF97</f>
        <v>~</v>
      </c>
      <c r="S93" s="962"/>
    </row>
    <row r="94" spans="1:19">
      <c r="A94" s="944" t="str">
        <f>[2]QC!A98</f>
        <v>QC069</v>
      </c>
      <c r="B94" s="944" t="str">
        <f>[2]QC!B98</f>
        <v>CAE302C5N</v>
      </c>
      <c r="C94" s="955"/>
      <c r="D94" s="519" t="str">
        <f>[2]QC!D98</f>
        <v>MT40</v>
      </c>
      <c r="E94" s="561">
        <f>[2]QC!E98</f>
        <v>8873.8</v>
      </c>
      <c r="F94" s="22">
        <f>[2]QC!F98</f>
        <v>2.6</v>
      </c>
      <c r="G94" s="22">
        <f>[2]QC!G98</f>
        <v>9</v>
      </c>
      <c r="H94" s="22" t="str">
        <f>[2]QC!H98</f>
        <v>2x300</v>
      </c>
      <c r="I94" s="22">
        <f>[2]QC!I98</f>
        <v>230</v>
      </c>
      <c r="J94" s="22"/>
      <c r="K94" s="22">
        <f>[2]QC!K98</f>
        <v>2</v>
      </c>
      <c r="L94" s="946" t="str">
        <f>[2]QC!L98</f>
        <v>~</v>
      </c>
      <c r="M94" s="947" t="str">
        <f>[2]QC!M98</f>
        <v>2 / RCX1634</v>
      </c>
      <c r="N94" s="948" t="str">
        <f>[2]QC!N98</f>
        <v>3 / RCX1534</v>
      </c>
      <c r="O94" s="949">
        <f>[2]QC!W98</f>
        <v>2002.75482093664</v>
      </c>
      <c r="P94" s="949">
        <f>[2]QC!X98</f>
        <v>2274.05392847511</v>
      </c>
      <c r="Q94" s="515" t="str">
        <f>[2]QC!AE98</f>
        <v>~</v>
      </c>
      <c r="R94" s="515" t="str">
        <f>[2]QC!AF98</f>
        <v>~</v>
      </c>
      <c r="S94" s="962"/>
    </row>
    <row r="95" spans="1:19">
      <c r="A95" s="944" t="str">
        <f>[2]QC!A99</f>
        <v>QC070</v>
      </c>
      <c r="B95" s="944" t="str">
        <f>[2]QC!B99</f>
        <v>CAE302C6N</v>
      </c>
      <c r="C95" s="955"/>
      <c r="D95" s="519" t="str">
        <f>[2]QC!D99</f>
        <v>MT50-MT64</v>
      </c>
      <c r="E95" s="561">
        <f>[2]QC!E99</f>
        <v>10580.3</v>
      </c>
      <c r="F95" s="22">
        <f>[2]QC!F99</f>
        <v>3.1</v>
      </c>
      <c r="G95" s="22">
        <f>[2]QC!G99</f>
        <v>9</v>
      </c>
      <c r="H95" s="22" t="str">
        <f>[2]QC!H99</f>
        <v>2x300</v>
      </c>
      <c r="I95" s="22">
        <f>[2]QC!I99</f>
        <v>230</v>
      </c>
      <c r="J95" s="22"/>
      <c r="K95" s="22">
        <f>[2]QC!K99</f>
        <v>3</v>
      </c>
      <c r="L95" s="946" t="str">
        <f>[2]QC!L99</f>
        <v>~</v>
      </c>
      <c r="M95" s="947" t="str">
        <f>[2]QC!M99</f>
        <v>2 / RCX1634</v>
      </c>
      <c r="N95" s="948" t="str">
        <f>[2]QC!N99</f>
        <v>3 / RCX1534</v>
      </c>
      <c r="O95" s="949">
        <f>[2]QC!W99</f>
        <v>2154.26997245179</v>
      </c>
      <c r="P95" s="949">
        <f>[2]QC!X99</f>
        <v>2422.86345228463</v>
      </c>
      <c r="Q95" s="515" t="str">
        <f>[2]QC!AE99</f>
        <v>~</v>
      </c>
      <c r="R95" s="515" t="str">
        <f>[2]QC!AF99</f>
        <v>~</v>
      </c>
      <c r="S95" s="962"/>
    </row>
    <row r="96" spans="1:19">
      <c r="A96" s="944" t="str">
        <f>[2]QC!A100</f>
        <v>QC071</v>
      </c>
      <c r="B96" s="944" t="str">
        <f>[2]QC!B100</f>
        <v>CAE303C5N</v>
      </c>
      <c r="C96" s="955"/>
      <c r="D96" s="519" t="str">
        <f>[2]QC!D100</f>
        <v>MT64</v>
      </c>
      <c r="E96" s="561">
        <f>[2]QC!E100</f>
        <v>12286.8</v>
      </c>
      <c r="F96" s="22">
        <f>[2]QC!F100</f>
        <v>3.6</v>
      </c>
      <c r="G96" s="22">
        <f>[2]QC!G100</f>
        <v>11</v>
      </c>
      <c r="H96" s="22" t="str">
        <f>[2]QC!H100</f>
        <v>3x300</v>
      </c>
      <c r="I96" s="22">
        <f>[2]QC!I100</f>
        <v>230</v>
      </c>
      <c r="J96" s="22"/>
      <c r="K96" s="22">
        <f>[2]QC!K100</f>
        <v>3</v>
      </c>
      <c r="L96" s="946" t="str">
        <f>[2]QC!L100</f>
        <v>~</v>
      </c>
      <c r="M96" s="947" t="str">
        <f>[2]QC!M100</f>
        <v>3 / RCX2434</v>
      </c>
      <c r="N96" s="948" t="str">
        <f>[2]QC!N100</f>
        <v>4 / RCX2034</v>
      </c>
      <c r="O96" s="949">
        <f>[2]QC!W100</f>
        <v>2818.18181818182</v>
      </c>
      <c r="P96" s="949">
        <f>[2]QC!X100</f>
        <v>3074.91972934091</v>
      </c>
      <c r="Q96" s="515" t="str">
        <f>[2]QC!AE100</f>
        <v>~</v>
      </c>
      <c r="R96" s="515" t="str">
        <f>[2]QC!AF100</f>
        <v>~</v>
      </c>
      <c r="S96" s="962"/>
    </row>
    <row r="97" spans="1:19">
      <c r="A97" s="944" t="str">
        <f>[2]QC!A101</f>
        <v>QC072</v>
      </c>
      <c r="B97" s="944" t="str">
        <f>[2]QC!B101</f>
        <v>CAE303C6N</v>
      </c>
      <c r="C97" s="955"/>
      <c r="D97" s="519" t="str">
        <f>[2]QC!D101</f>
        <v>MT80</v>
      </c>
      <c r="E97" s="561">
        <f>[2]QC!E101</f>
        <v>16723.7</v>
      </c>
      <c r="F97" s="22">
        <f>[2]QC!F101</f>
        <v>4.9</v>
      </c>
      <c r="G97" s="22">
        <f>[2]QC!G101</f>
        <v>10</v>
      </c>
      <c r="H97" s="22" t="str">
        <f>[2]QC!H101</f>
        <v>3x300</v>
      </c>
      <c r="I97" s="22">
        <f>[2]QC!I101</f>
        <v>230</v>
      </c>
      <c r="J97" s="22"/>
      <c r="K97" s="22">
        <f>[2]QC!K101</f>
        <v>4.5</v>
      </c>
      <c r="L97" s="946" t="str">
        <f>[2]QC!L101</f>
        <v>~</v>
      </c>
      <c r="M97" s="947" t="str">
        <f>[2]QC!M101</f>
        <v>4 / RCX3134</v>
      </c>
      <c r="N97" s="948" t="str">
        <f>[2]QC!N101</f>
        <v>5 / RCX3034</v>
      </c>
      <c r="O97" s="949">
        <f>[2]QC!W101</f>
        <v>3119.8347107438</v>
      </c>
      <c r="P97" s="949">
        <f>[2]QC!X101</f>
        <v>3371.18596310715</v>
      </c>
      <c r="Q97" s="515" t="str">
        <f>[2]QC!AE101</f>
        <v>~</v>
      </c>
      <c r="R97" s="515" t="str">
        <f>[2]QC!AF101</f>
        <v>~</v>
      </c>
      <c r="S97" s="962"/>
    </row>
    <row r="98" spans="1:19">
      <c r="A98" s="944" t="str">
        <f>[2]QC!A102</f>
        <v>QC073</v>
      </c>
      <c r="B98" s="944" t="str">
        <f>[2]QC!B102</f>
        <v>CAE304C6N</v>
      </c>
      <c r="C98" s="955"/>
      <c r="D98" s="519" t="str">
        <f>[2]QC!D102</f>
        <v>MT100</v>
      </c>
      <c r="E98" s="561">
        <f>[2]QC!E102</f>
        <v>18771.5</v>
      </c>
      <c r="F98" s="22">
        <f>[2]QC!F102</f>
        <v>5.5</v>
      </c>
      <c r="G98" s="22">
        <f>[2]QC!G102</f>
        <v>10</v>
      </c>
      <c r="H98" s="22" t="str">
        <f>[2]QC!H102</f>
        <v>4x300</v>
      </c>
      <c r="I98" s="22">
        <f>[2]QC!I102</f>
        <v>230</v>
      </c>
      <c r="J98" s="22"/>
      <c r="K98" s="22">
        <f>[2]QC!K102</f>
        <v>0</v>
      </c>
      <c r="L98" s="946">
        <f>[2]QC!L102</f>
        <v>0</v>
      </c>
      <c r="M98" s="947" t="str">
        <f>[2]QC!M102</f>
        <v>5 / RCX4734</v>
      </c>
      <c r="N98" s="963" t="str">
        <f>[2]QC!N102</f>
        <v>6 / RCX3034</v>
      </c>
      <c r="O98" s="708">
        <f>[2]QC!W102</f>
        <v>3617.07988980716</v>
      </c>
      <c r="P98" s="708">
        <f>[2]QC!X102</f>
        <v>3874.20377862497</v>
      </c>
      <c r="Q98" s="662" t="str">
        <f>[2]QC!AE102</f>
        <v>~</v>
      </c>
      <c r="R98" s="662" t="str">
        <f>[2]QC!AF102</f>
        <v>~</v>
      </c>
      <c r="S98" s="962"/>
    </row>
    <row r="99" spans="1:19">
      <c r="A99" s="931"/>
      <c r="C99" s="964"/>
      <c r="D99" s="347"/>
      <c r="E99" s="556"/>
      <c r="F99" s="861"/>
      <c r="G99" s="861"/>
      <c r="H99" s="861"/>
      <c r="I99" s="861"/>
      <c r="J99" s="861"/>
      <c r="K99" s="861"/>
      <c r="L99" s="965"/>
      <c r="M99" s="966"/>
      <c r="N99" s="967"/>
      <c r="O99" s="968"/>
      <c r="P99" s="968"/>
      <c r="Q99" s="969"/>
      <c r="R99" s="969"/>
      <c r="S99" s="970"/>
    </row>
    <row r="100" spans="1:19">
      <c r="A100" s="944" t="str">
        <f>[2]QC!A104</f>
        <v>ITEM CODE</v>
      </c>
      <c r="B100" s="944" t="str">
        <f>[2]QC!B104</f>
        <v>SPEC</v>
      </c>
      <c r="C100" s="971" t="str">
        <f>[2]QC!E104</f>
        <v>RM</v>
      </c>
      <c r="D100" s="968"/>
      <c r="E100" s="969"/>
      <c r="F100" s="969"/>
      <c r="G100" s="970"/>
      <c r="H100" s="510"/>
      <c r="I100" s="510"/>
      <c r="J100" s="510"/>
      <c r="K100" s="510"/>
      <c r="L100" s="510"/>
      <c r="M100" s="510"/>
      <c r="N100" s="510"/>
      <c r="Q100" s="510"/>
      <c r="R100" s="510"/>
    </row>
    <row r="101" spans="1:19">
      <c r="A101" s="944" t="str">
        <f>[2]QC!A105</f>
        <v>QC074</v>
      </c>
      <c r="B101" s="944" t="str">
        <f>[2]QC!B105</f>
        <v>CL-LB-630(127)-301-401 DP HEATER</v>
      </c>
      <c r="C101" s="971">
        <f>[2]QC!E105</f>
        <v>109.090909090909</v>
      </c>
      <c r="D101" s="968"/>
      <c r="E101" s="969"/>
      <c r="F101" s="969"/>
      <c r="G101" s="970"/>
      <c r="H101" s="510"/>
      <c r="I101" s="510"/>
      <c r="J101" s="510"/>
      <c r="K101" s="510"/>
      <c r="L101" s="510"/>
      <c r="M101" s="510"/>
      <c r="N101" s="510"/>
      <c r="Q101" s="510"/>
      <c r="R101" s="510"/>
    </row>
    <row r="102" spans="1:19">
      <c r="A102" s="944" t="str">
        <f>[2]QC!A106</f>
        <v>QC075</v>
      </c>
      <c r="B102" s="944" t="str">
        <f>[2]QC!B106</f>
        <v>CL-LB-990(127)-302 DP HEATER</v>
      </c>
      <c r="C102" s="971">
        <f>[2]QC!E106</f>
        <v>124.579124579125</v>
      </c>
      <c r="D102" s="968"/>
      <c r="E102" s="969"/>
      <c r="F102" s="969"/>
      <c r="G102" s="970"/>
      <c r="H102" s="510"/>
      <c r="I102" s="510"/>
      <c r="J102" s="510"/>
      <c r="K102" s="510"/>
      <c r="L102" s="510"/>
      <c r="M102" s="510"/>
      <c r="N102" s="510"/>
      <c r="Q102" s="510"/>
      <c r="R102" s="510"/>
    </row>
    <row r="103" spans="1:19">
      <c r="A103" s="944" t="str">
        <f>[2]QC!A108</f>
        <v>QC077</v>
      </c>
      <c r="B103" s="944" t="str">
        <f>[2]QC!B108</f>
        <v>CL-LB-1410(127)-303 DP HEATER</v>
      </c>
      <c r="C103" s="971">
        <f>[2]QC!E108</f>
        <v>168.350168350168</v>
      </c>
      <c r="D103" s="968"/>
      <c r="E103" s="969"/>
      <c r="F103" s="969"/>
      <c r="G103" s="970"/>
      <c r="H103" s="510"/>
      <c r="I103" s="510"/>
      <c r="J103" s="510"/>
      <c r="K103" s="510"/>
      <c r="L103" s="510"/>
      <c r="M103" s="510"/>
      <c r="N103" s="510"/>
      <c r="Q103" s="510"/>
      <c r="R103" s="510"/>
    </row>
    <row r="104" spans="1:19">
      <c r="A104" s="944" t="str">
        <f>[2]QC!A110</f>
        <v>QC079</v>
      </c>
      <c r="B104" s="944" t="str">
        <f>[2]QC!B110</f>
        <v>CL-LB-2070(127)-404 DP HEATER</v>
      </c>
      <c r="C104" s="971">
        <f>[2]QC!E110</f>
        <v>225.589225589226</v>
      </c>
      <c r="D104" s="968"/>
      <c r="E104" s="969"/>
      <c r="F104" s="969"/>
      <c r="G104" s="970"/>
      <c r="H104" s="510"/>
      <c r="I104" s="510"/>
      <c r="J104" s="510"/>
      <c r="K104" s="510"/>
      <c r="L104" s="510"/>
      <c r="M104" s="510"/>
      <c r="N104" s="510"/>
      <c r="Q104" s="510"/>
      <c r="R104" s="510"/>
    </row>
    <row r="105" spans="1:19">
      <c r="A105" s="944" t="str">
        <f>[2]QC!A112</f>
        <v>QC081</v>
      </c>
      <c r="B105" s="944" t="str">
        <f>[2]QC!B112</f>
        <v>CL-L-680(127)-301-401 COIL HEATER</v>
      </c>
      <c r="C105" s="971">
        <f>[2]QC!E112</f>
        <v>101.010101010101</v>
      </c>
      <c r="D105" s="968"/>
      <c r="E105" s="969"/>
      <c r="F105" s="969"/>
      <c r="G105" s="970"/>
      <c r="H105" s="510"/>
      <c r="I105" s="510"/>
      <c r="J105" s="510"/>
      <c r="K105" s="510"/>
      <c r="L105" s="510"/>
      <c r="M105" s="510"/>
      <c r="N105" s="510"/>
      <c r="Q105" s="510"/>
      <c r="R105" s="510"/>
    </row>
    <row r="106" spans="1:19">
      <c r="A106" s="944" t="str">
        <f>[2]QC!A113</f>
        <v>QC082</v>
      </c>
      <c r="B106" s="944" t="str">
        <f>[2]QC!B113</f>
        <v>CL-L-1065(127)-302 COIL HEATER</v>
      </c>
      <c r="C106" s="971">
        <f>[2]QC!E113</f>
        <v>117.845117845118</v>
      </c>
      <c r="D106" s="968"/>
      <c r="E106" s="969"/>
      <c r="F106" s="969"/>
      <c r="G106" s="970"/>
      <c r="H106" s="510"/>
      <c r="I106" s="510"/>
      <c r="J106" s="510"/>
      <c r="K106" s="510"/>
      <c r="L106" s="510"/>
      <c r="M106" s="510"/>
      <c r="N106" s="510"/>
      <c r="Q106" s="510"/>
      <c r="R106" s="510"/>
    </row>
    <row r="107" spans="1:19">
      <c r="A107" s="944" t="str">
        <f>[2]QC!A115</f>
        <v>QC084</v>
      </c>
      <c r="B107" s="944" t="str">
        <f>[2]QC!B115</f>
        <v>CL-L-1460(127)-303 COIL HEATER</v>
      </c>
      <c r="C107" s="971">
        <f>[2]QC!E115</f>
        <v>161.616161616162</v>
      </c>
      <c r="D107" s="968"/>
      <c r="E107" s="969"/>
      <c r="F107" s="969"/>
      <c r="G107" s="970"/>
      <c r="H107" s="510"/>
      <c r="I107" s="510"/>
      <c r="J107" s="510"/>
      <c r="K107" s="510"/>
      <c r="L107" s="510"/>
      <c r="M107" s="510"/>
      <c r="N107" s="510"/>
      <c r="Q107" s="510"/>
      <c r="R107" s="510"/>
    </row>
    <row r="108" spans="1:19">
      <c r="A108" s="944" t="str">
        <f>[2]QC!A117</f>
        <v>QC086</v>
      </c>
      <c r="B108" s="944" t="str">
        <f>[2]QC!B117</f>
        <v>CL-L-2120(127)-404 COIL HEATER</v>
      </c>
      <c r="C108" s="971">
        <f>[2]QC!E117</f>
        <v>218.855218855219</v>
      </c>
      <c r="D108" s="968"/>
      <c r="E108" s="969"/>
      <c r="F108" s="969"/>
      <c r="G108" s="970"/>
      <c r="H108" s="510"/>
      <c r="I108" s="510"/>
      <c r="J108" s="510"/>
      <c r="K108" s="510"/>
      <c r="L108" s="510"/>
      <c r="M108" s="510"/>
      <c r="N108" s="510"/>
      <c r="Q108" s="510"/>
      <c r="R108" s="510"/>
    </row>
    <row r="109" spans="1:19">
      <c r="A109" s="944" t="str">
        <f>[2]QC!A107</f>
        <v>QC076</v>
      </c>
      <c r="B109" s="944" t="str">
        <f>[2]QC!B107</f>
        <v>CL-LB-1170(127)-402 DP HEATER</v>
      </c>
      <c r="C109" s="971">
        <f>[2]QC!E107</f>
        <v>147.907647907648</v>
      </c>
      <c r="D109" s="968"/>
      <c r="E109" s="969"/>
      <c r="F109" s="969"/>
      <c r="G109" s="970"/>
      <c r="H109" s="510"/>
      <c r="I109" s="510"/>
      <c r="J109" s="510"/>
      <c r="K109" s="510"/>
      <c r="L109" s="510"/>
      <c r="M109" s="510"/>
      <c r="N109" s="510"/>
      <c r="Q109" s="510"/>
      <c r="R109" s="510"/>
    </row>
    <row r="110" spans="1:19">
      <c r="A110" s="944" t="str">
        <f>[2]QC!A109</f>
        <v>QC078</v>
      </c>
      <c r="B110" s="944" t="str">
        <f>[2]QC!B109</f>
        <v>CL-LB-1710(127)-304-403 DP HEATER</v>
      </c>
      <c r="C110" s="971">
        <f>[2]QC!E109</f>
        <v>191.919191919192</v>
      </c>
      <c r="D110" s="968"/>
      <c r="E110" s="969"/>
      <c r="F110" s="969"/>
      <c r="G110" s="970"/>
      <c r="H110" s="510"/>
      <c r="I110" s="510"/>
      <c r="J110" s="510"/>
      <c r="K110" s="510"/>
      <c r="L110" s="510"/>
      <c r="M110" s="510"/>
      <c r="N110" s="510"/>
      <c r="Q110" s="510"/>
      <c r="R110" s="510"/>
    </row>
    <row r="111" spans="1:19">
      <c r="A111" s="944" t="str">
        <f>[2]QC!A111</f>
        <v>QC080</v>
      </c>
      <c r="B111" s="944" t="str">
        <f>[2]QC!B111</f>
        <v>CL-LB-2730(127)-405 DP HEATER</v>
      </c>
      <c r="C111" s="971">
        <f>[2]QC!E111</f>
        <v>289.56228956229</v>
      </c>
      <c r="D111" s="968"/>
      <c r="E111" s="969"/>
      <c r="F111" s="969"/>
      <c r="G111" s="970"/>
      <c r="H111" s="510"/>
      <c r="I111" s="510"/>
      <c r="J111" s="510"/>
      <c r="K111" s="510"/>
      <c r="L111" s="510"/>
      <c r="M111" s="510"/>
      <c r="N111" s="510"/>
      <c r="Q111" s="510"/>
      <c r="R111" s="510"/>
    </row>
    <row r="112" spans="1:19">
      <c r="A112" s="944" t="str">
        <f>[2]QC!A114</f>
        <v>QC083</v>
      </c>
      <c r="B112" s="944" t="str">
        <f>[2]QC!B114</f>
        <v>CL-L-1220(127)-402 COIL HEATER</v>
      </c>
      <c r="C112" s="971">
        <f>[2]QC!E114</f>
        <v>131.313131313131</v>
      </c>
      <c r="D112" s="968"/>
      <c r="E112" s="969"/>
      <c r="F112" s="969"/>
      <c r="G112" s="970"/>
      <c r="H112" s="510"/>
      <c r="I112" s="510"/>
      <c r="J112" s="510"/>
      <c r="K112" s="510"/>
      <c r="L112" s="510"/>
      <c r="M112" s="510"/>
      <c r="N112" s="510"/>
      <c r="Q112" s="510"/>
      <c r="R112" s="510"/>
    </row>
    <row r="113" spans="1:18">
      <c r="A113" s="944" t="str">
        <f>[2]QC!A116</f>
        <v>QC085</v>
      </c>
      <c r="B113" s="944" t="str">
        <f>[2]QC!B116</f>
        <v>CL-L-1760(127)-304-403 COIL HEATER</v>
      </c>
      <c r="C113" s="971">
        <f>[2]QC!E116</f>
        <v>185.185185185185</v>
      </c>
      <c r="D113" s="968"/>
      <c r="E113" s="969"/>
      <c r="F113" s="969"/>
      <c r="G113" s="970"/>
      <c r="H113" s="510"/>
      <c r="I113" s="510"/>
      <c r="J113" s="510"/>
      <c r="K113" s="510"/>
      <c r="L113" s="510"/>
      <c r="M113" s="510"/>
      <c r="N113" s="510"/>
      <c r="Q113" s="510"/>
      <c r="R113" s="510"/>
    </row>
    <row r="114" spans="1:18">
      <c r="A114" s="944" t="str">
        <f>[2]QC!A118</f>
        <v>QC087</v>
      </c>
      <c r="B114" s="944" t="str">
        <f>[2]QC!B118</f>
        <v>CL-L-2780(127)-405 COIL HEATER</v>
      </c>
      <c r="C114" s="971">
        <f>[2]QC!E118</f>
        <v>282.828282828283</v>
      </c>
      <c r="D114" s="968"/>
      <c r="E114" s="969"/>
      <c r="F114" s="969"/>
      <c r="G114" s="970"/>
      <c r="H114" s="510"/>
      <c r="I114" s="510"/>
      <c r="J114" s="510"/>
      <c r="K114" s="510"/>
      <c r="L114" s="510"/>
      <c r="M114" s="510"/>
      <c r="N114" s="510"/>
      <c r="Q114" s="510"/>
      <c r="R114" s="510"/>
    </row>
    <row r="115" spans="1:18">
      <c r="A115" s="944" t="str">
        <f>[2]QC!A119</f>
        <v>QC088</v>
      </c>
      <c r="B115" s="944" t="str">
        <f>[2]QC!B119</f>
        <v>NT-LB-1050(250)-501 DP HEATER</v>
      </c>
      <c r="C115" s="971">
        <f>[2]QC!E119</f>
        <v>141.414141414141</v>
      </c>
      <c r="D115" s="968"/>
      <c r="E115" s="969"/>
      <c r="F115" s="969"/>
      <c r="G115" s="970"/>
      <c r="H115" s="510"/>
      <c r="I115" s="510"/>
      <c r="J115" s="510"/>
      <c r="K115" s="510"/>
      <c r="L115" s="510"/>
      <c r="M115" s="510"/>
      <c r="N115" s="510"/>
      <c r="Q115" s="510"/>
      <c r="R115" s="510"/>
    </row>
    <row r="116" spans="1:18">
      <c r="A116" s="944" t="str">
        <f>[2]QC!A120</f>
        <v>QC089</v>
      </c>
      <c r="B116" s="944" t="str">
        <f>[2]QC!B120</f>
        <v>NT-LB-1770(250)-502 DP HEATER</v>
      </c>
      <c r="C116" s="971">
        <f>[2]QC!E120</f>
        <v>234.343434343434</v>
      </c>
      <c r="D116" s="968"/>
      <c r="E116" s="969"/>
      <c r="F116" s="969"/>
      <c r="G116" s="970"/>
      <c r="H116" s="510"/>
      <c r="I116" s="510"/>
      <c r="J116" s="510"/>
      <c r="K116" s="510"/>
      <c r="L116" s="510"/>
      <c r="M116" s="510"/>
      <c r="N116" s="510"/>
      <c r="Q116" s="510"/>
      <c r="R116" s="510"/>
    </row>
    <row r="117" spans="1:18">
      <c r="A117" s="944" t="str">
        <f>[2]QC!A121</f>
        <v>QC090</v>
      </c>
      <c r="B117" s="944" t="str">
        <f>[2]QC!B121</f>
        <v>NT-LB-2550(250)-503 DP HEATER (400v)</v>
      </c>
      <c r="C117" s="971">
        <f>[2]QC!E121</f>
        <v>269.360269360269</v>
      </c>
      <c r="D117" s="968"/>
      <c r="E117" s="969"/>
      <c r="F117" s="969"/>
      <c r="G117" s="970"/>
      <c r="H117" s="510"/>
      <c r="I117" s="510"/>
      <c r="J117" s="510"/>
      <c r="K117" s="510"/>
      <c r="L117" s="510"/>
      <c r="M117" s="510"/>
      <c r="N117" s="510"/>
      <c r="Q117" s="510"/>
      <c r="R117" s="510"/>
    </row>
    <row r="118" spans="1:18">
      <c r="A118" s="944" t="str">
        <f>[2]QC!A122</f>
        <v>QC091</v>
      </c>
      <c r="B118" s="944" t="str">
        <f>[2]QC!B122</f>
        <v>NT-LB-3150(250)-504 DP HEATER (400v)</v>
      </c>
      <c r="C118" s="971">
        <f>[2]QC!E122</f>
        <v>323.232323232323</v>
      </c>
      <c r="D118" s="968"/>
      <c r="E118" s="969"/>
      <c r="F118" s="969"/>
      <c r="G118" s="970"/>
      <c r="H118" s="510"/>
      <c r="I118" s="510"/>
      <c r="J118" s="510"/>
      <c r="K118" s="510"/>
      <c r="L118" s="510"/>
      <c r="M118" s="510"/>
      <c r="N118" s="510"/>
      <c r="Q118" s="510"/>
      <c r="R118" s="510"/>
    </row>
    <row r="119" spans="1:18">
      <c r="A119" s="944" t="str">
        <f>[2]QC!A123</f>
        <v>QC092</v>
      </c>
      <c r="B119" s="944" t="str">
        <f>[2]QC!B123</f>
        <v>NT-LB-2090(250)-632-802 DP HEATER (400v)</v>
      </c>
      <c r="C119" s="971">
        <f>[2]QC!E123</f>
        <v>270.707070707071</v>
      </c>
      <c r="D119" s="968"/>
      <c r="E119" s="969"/>
      <c r="F119" s="969"/>
      <c r="G119" s="970"/>
      <c r="H119" s="510"/>
      <c r="I119" s="510"/>
      <c r="J119" s="510"/>
      <c r="K119" s="510"/>
      <c r="L119" s="510"/>
      <c r="M119" s="510"/>
      <c r="N119" s="510"/>
      <c r="Q119" s="510"/>
      <c r="R119" s="510"/>
    </row>
    <row r="120" spans="1:18">
      <c r="A120" s="944" t="str">
        <f>[2]QC!A124</f>
        <v>QC094</v>
      </c>
      <c r="B120" s="944" t="str">
        <f>[2]QC!B124</f>
        <v>NT-L-1080(250)-501 COIL HEATER</v>
      </c>
      <c r="C120" s="971">
        <f>[2]QC!E124</f>
        <v>133.333333333333</v>
      </c>
      <c r="D120" s="968"/>
      <c r="E120" s="969"/>
      <c r="F120" s="969"/>
      <c r="G120" s="970"/>
      <c r="H120" s="510"/>
      <c r="I120" s="510"/>
      <c r="J120" s="510"/>
      <c r="K120" s="510"/>
      <c r="L120" s="510"/>
      <c r="M120" s="510"/>
      <c r="N120" s="510"/>
      <c r="Q120" s="510"/>
      <c r="R120" s="510"/>
    </row>
    <row r="121" spans="1:18">
      <c r="A121" s="944" t="str">
        <f>[2]QC!A125</f>
        <v>QC095</v>
      </c>
      <c r="B121" s="944" t="str">
        <f>[2]QC!B125</f>
        <v>NT-L-1800(250)-502 COIL HEATER</v>
      </c>
      <c r="C121" s="971">
        <f>[2]QC!E125</f>
        <v>226.262626262626</v>
      </c>
      <c r="D121" s="968"/>
      <c r="E121" s="969"/>
      <c r="F121" s="969"/>
      <c r="G121" s="970"/>
      <c r="H121" s="510"/>
      <c r="I121" s="510"/>
      <c r="J121" s="510"/>
      <c r="K121" s="510"/>
      <c r="L121" s="510"/>
      <c r="M121" s="510"/>
      <c r="N121" s="510"/>
      <c r="Q121" s="510"/>
      <c r="R121" s="510"/>
    </row>
    <row r="122" spans="1:18">
      <c r="A122" s="944" t="str">
        <f>[2]QC!A126</f>
        <v>QC096</v>
      </c>
      <c r="B122" s="944" t="str">
        <f>[2]QC!B126</f>
        <v>NT-L-2580(250)-503 COIL HEATER (400v)</v>
      </c>
      <c r="C122" s="971">
        <f>[2]QC!E126</f>
        <v>262.626262626263</v>
      </c>
      <c r="D122" s="968"/>
      <c r="E122" s="969"/>
      <c r="F122" s="969"/>
      <c r="G122" s="970"/>
      <c r="H122" s="510"/>
      <c r="I122" s="510"/>
      <c r="J122" s="510"/>
      <c r="K122" s="510"/>
      <c r="L122" s="510"/>
      <c r="M122" s="510"/>
      <c r="N122" s="510"/>
      <c r="Q122" s="510"/>
      <c r="R122" s="510"/>
    </row>
    <row r="123" spans="1:18">
      <c r="A123" s="944" t="str">
        <f>[2]QC!A127</f>
        <v>QC097</v>
      </c>
      <c r="B123" s="944" t="str">
        <f>[2]QC!B127</f>
        <v>NT-L-3180(250)-504 COIL HEATER (400v)</v>
      </c>
      <c r="C123" s="971">
        <f>[2]QC!E127</f>
        <v>316.498316498317</v>
      </c>
      <c r="D123" s="968"/>
      <c r="E123" s="969"/>
      <c r="F123" s="969"/>
      <c r="G123" s="970"/>
      <c r="H123" s="510"/>
      <c r="I123" s="510"/>
      <c r="J123" s="510"/>
      <c r="K123" s="510"/>
      <c r="L123" s="510"/>
      <c r="M123" s="510"/>
      <c r="N123" s="510"/>
      <c r="Q123" s="510"/>
      <c r="R123" s="510"/>
    </row>
    <row r="124" spans="1:18">
      <c r="A124" s="944" t="str">
        <f>[2]QC!A128</f>
        <v>QC098</v>
      </c>
      <c r="B124" s="944" t="str">
        <f>[2]QC!B128</f>
        <v>NT-L-2140(250)-632-802 COIL HEATER (400v)</v>
      </c>
      <c r="C124" s="971">
        <f>[2]QC!E128</f>
        <v>262.626262626263</v>
      </c>
      <c r="D124" s="968"/>
      <c r="E124" s="969"/>
      <c r="F124" s="969"/>
      <c r="G124" s="970"/>
      <c r="H124" s="510"/>
      <c r="I124" s="510"/>
      <c r="J124" s="510"/>
      <c r="K124" s="510"/>
      <c r="L124" s="510"/>
      <c r="M124" s="510"/>
      <c r="N124" s="510"/>
      <c r="Q124" s="510"/>
      <c r="R124" s="510"/>
    </row>
    <row r="125" spans="1:18">
      <c r="A125" s="944" t="str">
        <f>[2]QC!A129</f>
        <v>QC100</v>
      </c>
      <c r="B125" s="944" t="str">
        <f>[2]QC!B129</f>
        <v>CAE301-LB-630(86.6)0.5kw DP HEATER</v>
      </c>
      <c r="C125" s="971">
        <f>[2]QC!E129</f>
        <v>109.090909090909</v>
      </c>
      <c r="D125" s="968"/>
      <c r="E125" s="969"/>
      <c r="F125" s="969"/>
      <c r="G125" s="970"/>
      <c r="H125" s="510"/>
      <c r="I125" s="510"/>
      <c r="J125" s="510"/>
      <c r="K125" s="510"/>
      <c r="L125" s="510"/>
      <c r="M125" s="510"/>
      <c r="N125" s="510"/>
      <c r="Q125" s="510"/>
      <c r="R125" s="510"/>
    </row>
    <row r="126" spans="1:18">
      <c r="A126" s="944" t="str">
        <f>[2]QC!A130</f>
        <v>QC101</v>
      </c>
      <c r="B126" s="944" t="str">
        <f>[2]QC!B130</f>
        <v>CAE302-LB-1170(86.6)1kw DP HEATER</v>
      </c>
      <c r="C126" s="971">
        <f>[2]QC!E130</f>
        <v>147.907647907648</v>
      </c>
      <c r="D126" s="968"/>
      <c r="E126" s="969"/>
      <c r="F126" s="969"/>
      <c r="G126" s="970"/>
      <c r="H126" s="510"/>
      <c r="I126" s="510"/>
      <c r="J126" s="510"/>
      <c r="K126" s="510"/>
      <c r="L126" s="510"/>
      <c r="M126" s="510"/>
      <c r="N126" s="510"/>
      <c r="Q126" s="510"/>
      <c r="R126" s="510"/>
    </row>
    <row r="127" spans="1:18">
      <c r="A127" s="944" t="str">
        <f>[2]QC!A131</f>
        <v>QC102</v>
      </c>
      <c r="B127" s="944" t="str">
        <f>[2]QC!B131</f>
        <v>CAE303-LB-1710(86.6)1.5kw DP HEATER</v>
      </c>
      <c r="C127" s="971">
        <f>[2]QC!E131</f>
        <v>191.919191919192</v>
      </c>
      <c r="D127" s="968"/>
      <c r="E127" s="969"/>
      <c r="F127" s="969"/>
      <c r="G127" s="970"/>
      <c r="H127" s="510"/>
      <c r="I127" s="510"/>
      <c r="J127" s="510"/>
      <c r="K127" s="510"/>
      <c r="L127" s="510"/>
      <c r="M127" s="510"/>
      <c r="N127" s="510"/>
      <c r="Q127" s="510"/>
      <c r="R127" s="510"/>
    </row>
    <row r="128" spans="1:18">
      <c r="A128" s="944" t="str">
        <f>[2]QC!A132</f>
        <v>QC103</v>
      </c>
      <c r="B128" s="944" t="str">
        <f>[2]QC!B132</f>
        <v>CAE304-LB-2070(86.6)1.8kw DP HEATER</v>
      </c>
      <c r="C128" s="971">
        <f>[2]QC!E132</f>
        <v>215.488215488216</v>
      </c>
      <c r="D128" s="968"/>
      <c r="E128" s="969"/>
      <c r="F128" s="969"/>
      <c r="G128" s="970"/>
      <c r="H128" s="510"/>
      <c r="I128" s="510"/>
      <c r="J128" s="510"/>
      <c r="K128" s="510"/>
      <c r="L128" s="510"/>
      <c r="M128" s="510"/>
      <c r="N128" s="510"/>
      <c r="Q128" s="510"/>
      <c r="R128" s="510"/>
    </row>
    <row r="129" spans="1:18">
      <c r="A129" s="944" t="str">
        <f>[2]QC!A133</f>
        <v>QC104</v>
      </c>
      <c r="B129" s="944" t="str">
        <f>[2]QC!B133</f>
        <v>CAE301-L-680(100)0.5kw COIL HEATER</v>
      </c>
      <c r="C129" s="971">
        <f>[2]QC!E133</f>
        <v>105.218855218855</v>
      </c>
      <c r="D129" s="968"/>
      <c r="E129" s="969"/>
      <c r="F129" s="969"/>
      <c r="G129" s="970"/>
      <c r="H129" s="510"/>
      <c r="I129" s="510"/>
      <c r="J129" s="510"/>
      <c r="K129" s="510"/>
      <c r="L129" s="510"/>
      <c r="M129" s="510"/>
      <c r="N129" s="510"/>
      <c r="Q129" s="510"/>
      <c r="R129" s="510"/>
    </row>
    <row r="130" spans="1:18">
      <c r="A130" s="944" t="str">
        <f>[2]QC!A134</f>
        <v>QC105</v>
      </c>
      <c r="B130" s="944" t="str">
        <f>[2]QC!B134</f>
        <v>CAE302-L-1220(100)1kw COIL HEATER</v>
      </c>
      <c r="C130" s="971">
        <f>[2]QC!E134</f>
        <v>140.692640692641</v>
      </c>
      <c r="D130" s="968"/>
      <c r="E130" s="969"/>
      <c r="F130" s="969"/>
      <c r="G130" s="970"/>
      <c r="H130" s="510"/>
      <c r="I130" s="510"/>
      <c r="J130" s="510"/>
      <c r="K130" s="510"/>
      <c r="L130" s="510"/>
      <c r="M130" s="510"/>
      <c r="N130" s="510"/>
      <c r="Q130" s="510"/>
      <c r="R130" s="510"/>
    </row>
    <row r="131" spans="1:18">
      <c r="A131" s="944" t="str">
        <f>[2]QC!A135</f>
        <v>QC106</v>
      </c>
      <c r="B131" s="944" t="str">
        <f>[2]QC!B135</f>
        <v>CAE303-L-1760(100)1.5kw COIL HEATER</v>
      </c>
      <c r="C131" s="971">
        <f>[2]QC!E135</f>
        <v>185.185185185185</v>
      </c>
      <c r="D131" s="968"/>
      <c r="E131" s="969"/>
      <c r="F131" s="969"/>
      <c r="G131" s="970"/>
      <c r="H131" s="510"/>
      <c r="I131" s="510"/>
      <c r="J131" s="510"/>
      <c r="K131" s="510"/>
      <c r="L131" s="510"/>
      <c r="M131" s="510"/>
      <c r="N131" s="510"/>
      <c r="Q131" s="510"/>
      <c r="R131" s="510"/>
    </row>
    <row r="132" spans="1:18">
      <c r="A132" s="944" t="str">
        <f>[2]QC!A136</f>
        <v>QC107</v>
      </c>
      <c r="B132" s="944" t="str">
        <f>[2]QC!B136</f>
        <v>CAE304-L-2120(100)1.8kw COIL HEATER</v>
      </c>
      <c r="C132" s="971">
        <f>[2]QC!E136</f>
        <v>208.754208754209</v>
      </c>
      <c r="D132" s="968"/>
      <c r="E132" s="969"/>
      <c r="F132" s="969"/>
      <c r="G132" s="970"/>
      <c r="H132" s="510"/>
      <c r="I132" s="510"/>
      <c r="J132" s="510"/>
      <c r="K132" s="510"/>
      <c r="L132" s="510"/>
      <c r="M132" s="510"/>
      <c r="N132" s="510"/>
      <c r="Q132" s="510"/>
      <c r="R132" s="510"/>
    </row>
    <row r="133" spans="1:18">
      <c r="A133" s="510"/>
      <c r="B133" s="932"/>
      <c r="C133" s="510"/>
      <c r="D133" s="511"/>
      <c r="E133" s="510"/>
      <c r="F133" s="510"/>
      <c r="G133" s="678"/>
      <c r="H133" s="934"/>
      <c r="I133" s="510"/>
      <c r="J133" s="510"/>
      <c r="K133" s="510"/>
      <c r="L133" s="510"/>
      <c r="M133" s="510"/>
      <c r="N133" s="510"/>
      <c r="Q133" s="510"/>
      <c r="R133" s="510"/>
    </row>
    <row r="134" spans="1:18">
      <c r="A134" s="972" t="s">
        <v>125</v>
      </c>
      <c r="B134" s="973" t="s">
        <v>126</v>
      </c>
      <c r="C134" s="974"/>
      <c r="D134" s="975"/>
      <c r="E134" s="976"/>
      <c r="F134" s="510"/>
      <c r="G134" s="678"/>
      <c r="H134" s="934"/>
      <c r="I134" s="510"/>
      <c r="J134" s="510"/>
      <c r="K134" s="510"/>
      <c r="L134" s="510"/>
      <c r="M134" s="510"/>
      <c r="N134" s="510"/>
      <c r="Q134" s="510"/>
      <c r="R134" s="510"/>
    </row>
    <row r="135" spans="1:18">
      <c r="A135" s="977"/>
      <c r="B135" s="932" t="s">
        <v>127</v>
      </c>
      <c r="C135" s="977" t="s">
        <v>128</v>
      </c>
      <c r="D135" s="962" t="s">
        <v>129</v>
      </c>
      <c r="F135" s="510"/>
      <c r="G135" s="678"/>
      <c r="H135" s="934"/>
      <c r="I135" s="510"/>
      <c r="J135" s="510"/>
      <c r="K135" s="510"/>
      <c r="L135" s="510"/>
      <c r="M135" s="510"/>
      <c r="N135" s="510"/>
      <c r="Q135" s="510"/>
      <c r="R135" s="510"/>
    </row>
    <row r="136" spans="1:18">
      <c r="A136" s="962">
        <v>0</v>
      </c>
      <c r="B136" s="978">
        <v>0.51</v>
      </c>
      <c r="C136" s="979">
        <v>0.37</v>
      </c>
      <c r="D136" s="962">
        <v>0.53</v>
      </c>
      <c r="F136" s="510"/>
      <c r="G136" s="678"/>
      <c r="H136" s="934"/>
      <c r="I136" s="510"/>
      <c r="J136" s="510"/>
      <c r="K136" s="510"/>
      <c r="L136" s="510"/>
      <c r="M136" s="510"/>
      <c r="N136" s="510"/>
      <c r="Q136" s="510"/>
      <c r="R136" s="510"/>
    </row>
    <row r="137" spans="1:18">
      <c r="A137" s="962">
        <v>1</v>
      </c>
      <c r="B137" s="978">
        <v>0.99</v>
      </c>
      <c r="C137" s="979">
        <v>0.75</v>
      </c>
      <c r="D137" s="962">
        <v>1.04</v>
      </c>
      <c r="F137" s="510"/>
      <c r="G137" s="678"/>
      <c r="H137" s="934"/>
      <c r="I137" s="510"/>
      <c r="J137" s="510"/>
      <c r="K137" s="510"/>
      <c r="L137" s="510"/>
      <c r="M137" s="510"/>
      <c r="N137" s="510"/>
      <c r="Q137" s="510"/>
      <c r="R137" s="510"/>
    </row>
    <row r="138" spans="1:18">
      <c r="A138" s="962">
        <v>2</v>
      </c>
      <c r="B138" s="978">
        <v>1.34</v>
      </c>
      <c r="C138" s="979">
        <v>1.05</v>
      </c>
      <c r="D138" s="962">
        <v>1.41</v>
      </c>
      <c r="F138" s="510"/>
      <c r="G138" s="678"/>
      <c r="H138" s="934"/>
      <c r="I138" s="510"/>
      <c r="J138" s="510"/>
      <c r="K138" s="510"/>
      <c r="L138" s="510"/>
      <c r="M138" s="510"/>
      <c r="N138" s="510"/>
      <c r="Q138" s="510"/>
      <c r="R138" s="510"/>
    </row>
    <row r="139" spans="1:18">
      <c r="A139" s="962">
        <v>3</v>
      </c>
      <c r="B139" s="978">
        <v>2.27</v>
      </c>
      <c r="C139" s="979">
        <v>1.79</v>
      </c>
      <c r="D139" s="962">
        <v>2.4</v>
      </c>
      <c r="F139" s="510"/>
      <c r="G139" s="678"/>
      <c r="H139" s="934"/>
      <c r="I139" s="510"/>
      <c r="J139" s="510"/>
      <c r="K139" s="510"/>
      <c r="L139" s="510"/>
      <c r="M139" s="510"/>
      <c r="N139" s="510"/>
      <c r="Q139" s="510"/>
      <c r="R139" s="510"/>
    </row>
    <row r="140" spans="1:18">
      <c r="A140" s="962">
        <v>4</v>
      </c>
      <c r="B140" s="978">
        <v>3.45</v>
      </c>
      <c r="C140" s="979">
        <v>2.83</v>
      </c>
      <c r="D140" s="962">
        <v>3.67</v>
      </c>
      <c r="F140" s="510"/>
      <c r="G140" s="678"/>
      <c r="H140" s="934"/>
      <c r="I140" s="510"/>
      <c r="J140" s="510"/>
      <c r="K140" s="510"/>
      <c r="L140" s="510"/>
      <c r="M140" s="510"/>
      <c r="N140" s="510"/>
      <c r="Q140" s="510"/>
      <c r="R140" s="510"/>
    </row>
    <row r="141" spans="1:18">
      <c r="A141" s="962">
        <v>5</v>
      </c>
      <c r="B141" s="978">
        <v>4.76</v>
      </c>
      <c r="C141" s="979">
        <v>3.71</v>
      </c>
      <c r="D141" s="962">
        <v>4.86</v>
      </c>
      <c r="F141" s="510"/>
      <c r="G141" s="678"/>
      <c r="H141" s="934"/>
      <c r="I141" s="510"/>
      <c r="J141" s="510"/>
      <c r="K141" s="510"/>
      <c r="L141" s="510"/>
      <c r="M141" s="510"/>
      <c r="N141" s="510"/>
      <c r="Q141" s="510"/>
      <c r="R141" s="510"/>
    </row>
    <row r="142" spans="1:18">
      <c r="A142" s="962">
        <v>6</v>
      </c>
      <c r="B142" s="978">
        <v>5.6</v>
      </c>
      <c r="C142" s="979">
        <v>4.42</v>
      </c>
      <c r="D142" s="962">
        <v>5.82</v>
      </c>
    </row>
    <row r="143" spans="1:18">
      <c r="A143" s="972" t="s">
        <v>125</v>
      </c>
      <c r="B143" s="973" t="s">
        <v>130</v>
      </c>
      <c r="C143" s="974"/>
      <c r="D143" s="975"/>
    </row>
    <row r="144" spans="1:18">
      <c r="A144" s="980"/>
      <c r="B144" s="932" t="s">
        <v>127</v>
      </c>
      <c r="C144" s="980" t="s">
        <v>128</v>
      </c>
      <c r="D144" s="972" t="s">
        <v>129</v>
      </c>
    </row>
    <row r="145" spans="1:4">
      <c r="A145" s="981">
        <v>0.5</v>
      </c>
      <c r="B145" s="982">
        <v>2.97</v>
      </c>
      <c r="C145" s="981">
        <v>2.33</v>
      </c>
      <c r="D145" s="143">
        <v>3.06</v>
      </c>
    </row>
    <row r="146" spans="1:4">
      <c r="A146" s="981">
        <v>1</v>
      </c>
      <c r="B146" s="982">
        <v>5.46</v>
      </c>
      <c r="C146" s="981">
        <v>4.26</v>
      </c>
      <c r="D146" s="143">
        <v>5.6</v>
      </c>
    </row>
    <row r="147" spans="1:4">
      <c r="A147" s="981">
        <v>2</v>
      </c>
      <c r="B147" s="982">
        <v>7.51</v>
      </c>
      <c r="C147" s="981">
        <v>5.86</v>
      </c>
      <c r="D147" s="143">
        <v>7.77</v>
      </c>
    </row>
    <row r="148" spans="1:4">
      <c r="A148" s="981">
        <v>3</v>
      </c>
      <c r="B148" s="982">
        <v>9.66</v>
      </c>
      <c r="C148" s="981">
        <v>7.51</v>
      </c>
      <c r="D148" s="143">
        <v>9.94</v>
      </c>
    </row>
    <row r="149" spans="1:4">
      <c r="A149" s="981">
        <v>4</v>
      </c>
      <c r="B149" s="982">
        <v>13.1</v>
      </c>
      <c r="C149" s="981">
        <v>10.2</v>
      </c>
      <c r="D149" s="143">
        <v>13.5</v>
      </c>
    </row>
    <row r="150" spans="1:4">
      <c r="A150" s="981" t="s">
        <v>131</v>
      </c>
      <c r="B150" s="982">
        <v>16.3</v>
      </c>
      <c r="C150" s="981">
        <v>14.5</v>
      </c>
      <c r="D150" s="143">
        <v>15.9</v>
      </c>
    </row>
    <row r="151" spans="1:4">
      <c r="A151" s="981" t="s">
        <v>132</v>
      </c>
      <c r="B151" s="982">
        <v>21.8</v>
      </c>
      <c r="C151" s="981">
        <v>18.3</v>
      </c>
      <c r="D151" s="143">
        <v>21.1</v>
      </c>
    </row>
  </sheetData>
  <mergeCells count="13">
    <mergeCell ref="A134:A135"/>
    <mergeCell ref="A143:A144"/>
    <mergeCell ref="C5:C35"/>
    <mergeCell ref="C36:C66"/>
    <mergeCell ref="C67:C80"/>
    <mergeCell ref="C81:C85"/>
    <mergeCell ref="C86:C90"/>
    <mergeCell ref="C91:C98"/>
    <mergeCell ref="S5:S66"/>
    <mergeCell ref="S67:S79"/>
    <mergeCell ref="S81:S85"/>
    <mergeCell ref="S86:S90"/>
    <mergeCell ref="S91:S98"/>
  </mergeCells>
  <pageMargins left="0.708661417322835" right="0.708661417322835" top="0.748031496062992" bottom="0.748031496062992" header="0.31496062992126" footer="0.31496062992126"/>
  <pageSetup paperSize="9" orientation="landscape" horizontalDpi="180" verticalDpi="180"/>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H603"/>
  <sheetViews>
    <sheetView zoomScale="130" zoomScaleNormal="130" workbookViewId="0">
      <pane xSplit="2" ySplit="8" topLeftCell="C9" activePane="bottomRight" state="frozen"/>
      <selection/>
      <selection pane="topRight"/>
      <selection pane="bottomLeft"/>
      <selection pane="bottomRight" activeCell="A2" sqref="A2"/>
    </sheetView>
  </sheetViews>
  <sheetFormatPr defaultColWidth="9.14285714285714" defaultRowHeight="12" outlineLevelCol="7"/>
  <cols>
    <col min="1" max="1" width="15.5714285714286" style="17" customWidth="1"/>
    <col min="2" max="2" width="29.7142857142857" style="451" customWidth="1"/>
    <col min="3" max="3" width="18.4571428571429" style="857" customWidth="1"/>
    <col min="4" max="4" width="17.6857142857143" style="857" customWidth="1"/>
    <col min="5" max="5" width="12.7142857142857" style="857" customWidth="1"/>
    <col min="6" max="6" width="16.4285714285714" style="861" customWidth="1"/>
    <col min="7" max="7" width="25.1428571428571" style="857" customWidth="1"/>
    <col min="8" max="16384" width="9.14285714285714" style="857"/>
  </cols>
  <sheetData>
    <row r="1" customFormat="1" ht="15" spans="1:7">
      <c r="A1" t="str">
        <f>QC!A1</f>
        <v>DATE :28.7.26</v>
      </c>
    </row>
    <row r="2" customFormat="1" ht="13" customHeight="1"/>
    <row r="3" customFormat="1" ht="15" hidden="1"/>
    <row r="4" customFormat="1" ht="15" hidden="1"/>
    <row r="5" customFormat="1" ht="15" hidden="1"/>
    <row r="6" customFormat="1" ht="15" hidden="1"/>
    <row r="7" customFormat="1" ht="15" hidden="1"/>
    <row r="8" spans="1:7">
      <c r="A8" s="577" t="str">
        <f>'[2]Switch board'!$A8</f>
        <v>ITEM CODE</v>
      </c>
      <c r="B8" s="425" t="str">
        <f>'[2]Switch board'!$B8</f>
        <v>MODEL</v>
      </c>
      <c r="C8" s="281" t="s">
        <v>133</v>
      </c>
      <c r="D8" s="297" t="s">
        <v>134</v>
      </c>
      <c r="E8" s="376" t="s">
        <v>135</v>
      </c>
      <c r="F8" s="294" t="str">
        <f>'[2]Switch board'!$I$8</f>
        <v>RM</v>
      </c>
      <c r="G8" s="319" t="s">
        <v>136</v>
      </c>
    </row>
    <row r="9" ht="11.25" customHeight="1" spans="1:7">
      <c r="A9" s="577" t="str">
        <f>'[2]Switch board'!$A9</f>
        <v>SW001</v>
      </c>
      <c r="B9" s="425" t="str">
        <f>'[2]Switch board'!$B9</f>
        <v>LC1N06</v>
      </c>
      <c r="C9" s="862" t="s">
        <v>137</v>
      </c>
      <c r="D9" s="863" t="s">
        <v>138</v>
      </c>
      <c r="E9" s="864">
        <v>36</v>
      </c>
      <c r="F9" s="865">
        <f>'[2]Switch board'!I9</f>
        <v>48.7634970393591</v>
      </c>
      <c r="G9" s="468"/>
    </row>
    <row r="10" customHeight="1" spans="1:7">
      <c r="A10" s="577" t="str">
        <f>'[2]Switch board'!$A10</f>
        <v>SW002</v>
      </c>
      <c r="B10" s="425" t="str">
        <f>'[2]Switch board'!$B10</f>
        <v>LC1N09</v>
      </c>
      <c r="C10" s="866"/>
      <c r="D10" s="536" t="s">
        <v>139</v>
      </c>
      <c r="E10" s="864">
        <v>36</v>
      </c>
      <c r="F10" s="865">
        <f>'[2]Switch board'!I10</f>
        <v>60.162756087521</v>
      </c>
      <c r="G10" s="477"/>
    </row>
    <row r="11" spans="1:7">
      <c r="A11" s="577" t="str">
        <f>'[2]Switch board'!$A11</f>
        <v>SW003</v>
      </c>
      <c r="B11" s="425" t="str">
        <f>'[2]Switch board'!$B11</f>
        <v>LC1N12</v>
      </c>
      <c r="C11" s="866"/>
      <c r="D11" s="536" t="s">
        <v>140</v>
      </c>
      <c r="E11" s="864">
        <v>36</v>
      </c>
      <c r="F11" s="865">
        <f>'[2]Switch board'!I11</f>
        <v>65.2290934422596</v>
      </c>
      <c r="G11" s="477"/>
    </row>
    <row r="12" spans="1:7">
      <c r="A12" s="577" t="str">
        <f>'[2]Switch board'!$A12</f>
        <v>SW004</v>
      </c>
      <c r="B12" s="425" t="str">
        <f>'[2]Switch board'!$B12</f>
        <v>LC1N18</v>
      </c>
      <c r="C12" s="866"/>
      <c r="D12" s="536" t="s">
        <v>141</v>
      </c>
      <c r="E12" s="864">
        <v>36</v>
      </c>
      <c r="F12" s="865">
        <f>'[2]Switch board'!I12</f>
        <v>81.0613976758177</v>
      </c>
      <c r="G12" s="477"/>
    </row>
    <row r="13" spans="1:7">
      <c r="A13" s="577" t="str">
        <f>'[2]Switch board'!$A13</f>
        <v>SW005</v>
      </c>
      <c r="B13" s="425" t="str">
        <f>'[2]Switch board'!$B13</f>
        <v>LC1N25</v>
      </c>
      <c r="C13" s="866"/>
      <c r="D13" s="536" t="s">
        <v>142</v>
      </c>
      <c r="E13" s="864">
        <v>36</v>
      </c>
      <c r="F13" s="865">
        <f>'[2]Switch board'!I13</f>
        <v>92.4606567239796</v>
      </c>
      <c r="G13" s="477"/>
    </row>
    <row r="14" spans="1:7">
      <c r="A14" s="577" t="str">
        <f>'[2]Switch board'!$A14</f>
        <v>SW006</v>
      </c>
      <c r="B14" s="425" t="str">
        <f>'[2]Switch board'!$B14</f>
        <v>LC1N32</v>
      </c>
      <c r="C14" s="866"/>
      <c r="D14" s="536" t="s">
        <v>143</v>
      </c>
      <c r="E14" s="864">
        <v>36</v>
      </c>
      <c r="F14" s="865">
        <f>'[2]Switch board'!I14</f>
        <v>117.792343497673</v>
      </c>
      <c r="G14" s="477"/>
    </row>
    <row r="15" spans="1:7">
      <c r="A15" s="577" t="str">
        <f>'[2]Switch board'!$A15</f>
        <v>SW007</v>
      </c>
      <c r="B15" s="425" t="str">
        <f>'[2]Switch board'!$B15</f>
        <v>LC1N38</v>
      </c>
      <c r="C15" s="866"/>
      <c r="D15" s="536" t="s">
        <v>144</v>
      </c>
      <c r="E15" s="864">
        <v>34</v>
      </c>
      <c r="F15" s="865">
        <f>'[2]Switch board'!I15</f>
        <v>178.588391754536</v>
      </c>
      <c r="G15" s="477"/>
    </row>
    <row r="16" spans="1:7">
      <c r="A16" s="577" t="str">
        <f>'[2]Switch board'!$A16</f>
        <v>SW008</v>
      </c>
      <c r="B16" s="425" t="str">
        <f>'[2]Switch board'!$B16</f>
        <v>LC1E40</v>
      </c>
      <c r="C16" s="866"/>
      <c r="D16" s="536" t="s">
        <v>145</v>
      </c>
      <c r="E16" s="864">
        <v>34</v>
      </c>
      <c r="F16" s="865">
        <f>'[2]Switch board'!I16</f>
        <v>217.85250625376</v>
      </c>
      <c r="G16" s="477"/>
    </row>
    <row r="17" spans="1:7">
      <c r="A17" s="577" t="str">
        <f>'[2]Switch board'!$A17</f>
        <v>SW009</v>
      </c>
      <c r="B17" s="425" t="str">
        <f>'[2]Switch board'!$B17</f>
        <v>LC1N50</v>
      </c>
      <c r="C17" s="866"/>
      <c r="D17" s="536" t="s">
        <v>146</v>
      </c>
      <c r="E17" s="864">
        <v>34</v>
      </c>
      <c r="F17" s="865">
        <f>'[2]Switch board'!I17</f>
        <v>276.115385833254</v>
      </c>
      <c r="G17" s="477"/>
    </row>
    <row r="18" spans="1:7">
      <c r="A18" s="577" t="str">
        <f>'[2]Switch board'!$A18</f>
        <v>SW010</v>
      </c>
      <c r="B18" s="425" t="str">
        <f>'[2]Switch board'!$B18</f>
        <v>LC1N65</v>
      </c>
      <c r="C18" s="866"/>
      <c r="D18" s="536" t="s">
        <v>147</v>
      </c>
      <c r="E18" s="864">
        <v>34</v>
      </c>
      <c r="F18" s="865">
        <f>'[2]Switch board'!I18</f>
        <v>350.843861815649</v>
      </c>
      <c r="G18" s="477"/>
    </row>
    <row r="19" spans="1:7">
      <c r="A19" s="577" t="str">
        <f>'[2]Switch board'!$A19</f>
        <v>SW010.1</v>
      </c>
      <c r="B19" s="425" t="str">
        <f>'[2]Switch board'!$B19</f>
        <v>LC1N80</v>
      </c>
      <c r="C19" s="866"/>
      <c r="D19" s="867"/>
      <c r="E19" s="864"/>
      <c r="F19" s="865">
        <f>'[2]Switch board'!I19</f>
        <v>436.971596846205</v>
      </c>
      <c r="G19" s="477"/>
    </row>
    <row r="20" spans="1:7">
      <c r="A20" s="577" t="str">
        <f>'[2]Switch board'!$A20</f>
        <v>SW010.2</v>
      </c>
      <c r="B20" s="425" t="str">
        <f>'[2]Switch board'!$B20</f>
        <v>LC1N95</v>
      </c>
      <c r="C20" s="866"/>
      <c r="D20" s="867"/>
      <c r="E20" s="864"/>
      <c r="F20" s="865">
        <f>'[2]Switch board'!I20</f>
        <v>596.561223520471</v>
      </c>
      <c r="G20" s="477"/>
    </row>
    <row r="21" spans="1:7">
      <c r="A21" s="577" t="str">
        <f>'[2]Switch board'!$A21</f>
        <v>SW010.3</v>
      </c>
      <c r="B21" s="425" t="str">
        <f>'[2]Switch board'!$B21</f>
        <v>LC1N120</v>
      </c>
      <c r="C21" s="868"/>
      <c r="D21" s="867"/>
      <c r="E21" s="864"/>
      <c r="F21" s="865">
        <f>'[2]Switch board'!I21</f>
        <v>861.277350305563</v>
      </c>
      <c r="G21" s="471"/>
    </row>
    <row r="22" customHeight="1" spans="1:7">
      <c r="A22" s="577" t="str">
        <f>'[2]Switch board'!$A22</f>
        <v>SW011</v>
      </c>
      <c r="B22" s="425" t="str">
        <f>'[2]Switch board'!$B22</f>
        <v>LRE05 (0.6-1)</v>
      </c>
      <c r="C22" s="281" t="s">
        <v>148</v>
      </c>
      <c r="D22" s="869" t="s">
        <v>149</v>
      </c>
      <c r="E22" s="864">
        <v>33</v>
      </c>
      <c r="F22" s="865">
        <f>'[2]Switch board'!I22</f>
        <v>48.7634970393591</v>
      </c>
      <c r="G22" s="545"/>
    </row>
    <row r="23" customHeight="1" spans="1:7">
      <c r="A23" s="577" t="str">
        <f>'[2]Switch board'!$A23</f>
        <v>SW012</v>
      </c>
      <c r="B23" s="425" t="str">
        <f>'[2]Switch board'!$B23</f>
        <v>LRE06 1-1.6</v>
      </c>
      <c r="C23" s="281"/>
      <c r="D23" s="869" t="s">
        <v>150</v>
      </c>
      <c r="E23" s="864">
        <v>33</v>
      </c>
      <c r="F23" s="865">
        <f>'[2]Switch board'!I23</f>
        <v>48.7634970393591</v>
      </c>
      <c r="G23" s="870"/>
    </row>
    <row r="24" spans="1:7">
      <c r="A24" s="577" t="str">
        <f>'[2]Switch board'!$A24</f>
        <v>SW013</v>
      </c>
      <c r="B24" s="425" t="str">
        <f>'[2]Switch board'!$B24</f>
        <v>LRE07 1.6-2.5</v>
      </c>
      <c r="C24" s="281"/>
      <c r="D24" s="869" t="s">
        <v>151</v>
      </c>
      <c r="E24" s="864">
        <v>33</v>
      </c>
      <c r="F24" s="865">
        <f>'[2]Switch board'!I24</f>
        <v>48.7634970393591</v>
      </c>
      <c r="G24" s="870"/>
    </row>
    <row r="25" spans="1:7">
      <c r="A25" s="577" t="str">
        <f>'[2]Switch board'!$A25</f>
        <v>SW014</v>
      </c>
      <c r="B25" s="425" t="str">
        <f>'[2]Switch board'!$B25</f>
        <v>LRE08 2.5-4</v>
      </c>
      <c r="C25" s="281"/>
      <c r="D25" s="869" t="s">
        <v>152</v>
      </c>
      <c r="E25" s="864">
        <v>33</v>
      </c>
      <c r="F25" s="865">
        <f>'[2]Switch board'!I25</f>
        <v>48.7634970393591</v>
      </c>
      <c r="G25" s="870"/>
    </row>
    <row r="26" spans="1:7">
      <c r="A26" s="577" t="str">
        <f>'[2]Switch board'!$A26</f>
        <v>SW015</v>
      </c>
      <c r="B26" s="425" t="str">
        <f>'[2]Switch board'!$B26</f>
        <v>LRE10 4-6</v>
      </c>
      <c r="C26" s="281"/>
      <c r="D26" s="869" t="s">
        <v>153</v>
      </c>
      <c r="E26" s="864">
        <v>33</v>
      </c>
      <c r="F26" s="865">
        <f>'[2]Switch board'!I26</f>
        <v>48.7634970393591</v>
      </c>
      <c r="G26" s="870"/>
    </row>
    <row r="27" spans="1:7">
      <c r="A27" s="577" t="str">
        <f>'[2]Switch board'!$A27</f>
        <v>SW016</v>
      </c>
      <c r="B27" s="425" t="str">
        <f>'[2]Switch board'!$B27</f>
        <v>LRE12 5.5-8</v>
      </c>
      <c r="C27" s="281"/>
      <c r="D27" s="869" t="s">
        <v>154</v>
      </c>
      <c r="E27" s="864">
        <v>33</v>
      </c>
      <c r="F27" s="865">
        <f>'[2]Switch board'!I27</f>
        <v>48.7634970393591</v>
      </c>
      <c r="G27" s="870"/>
    </row>
    <row r="28" spans="1:7">
      <c r="A28" s="577" t="str">
        <f>'[2]Switch board'!$A28</f>
        <v>SW017</v>
      </c>
      <c r="B28" s="425" t="str">
        <f>'[2]Switch board'!$B28</f>
        <v>LRE14 7-10</v>
      </c>
      <c r="C28" s="281"/>
      <c r="D28" s="869" t="s">
        <v>155</v>
      </c>
      <c r="E28" s="864">
        <v>33</v>
      </c>
      <c r="F28" s="865">
        <f>'[2]Switch board'!I28</f>
        <v>48.7634970393591</v>
      </c>
      <c r="G28" s="870"/>
    </row>
    <row r="29" spans="1:7">
      <c r="A29" s="577" t="str">
        <f>'[2]Switch board'!$A29</f>
        <v>SW018</v>
      </c>
      <c r="B29" s="425" t="str">
        <f>'[2]Switch board'!$B29</f>
        <v>LRE16 9-13</v>
      </c>
      <c r="C29" s="281"/>
      <c r="D29" s="869" t="s">
        <v>156</v>
      </c>
      <c r="E29" s="864">
        <v>33</v>
      </c>
      <c r="F29" s="865">
        <f>'[2]Switch board'!I29</f>
        <v>48.7634970393591</v>
      </c>
      <c r="G29" s="870"/>
    </row>
    <row r="30" spans="1:7">
      <c r="A30" s="577" t="str">
        <f>'[2]Switch board'!$A30</f>
        <v>SW019</v>
      </c>
      <c r="B30" s="425" t="str">
        <f>'[2]Switch board'!$B30</f>
        <v>LRE21 12-18</v>
      </c>
      <c r="C30" s="281"/>
      <c r="D30" s="869" t="s">
        <v>157</v>
      </c>
      <c r="E30" s="864">
        <v>33</v>
      </c>
      <c r="F30" s="865">
        <f>'[2]Switch board'!I30</f>
        <v>56.9962952408093</v>
      </c>
      <c r="G30" s="870"/>
    </row>
    <row r="31" spans="1:7">
      <c r="A31" s="577" t="str">
        <f>'[2]Switch board'!$A31</f>
        <v>SW020</v>
      </c>
      <c r="B31" s="425" t="str">
        <f>'[2]Switch board'!$B31</f>
        <v>LRE22 16-24</v>
      </c>
      <c r="C31" s="281"/>
      <c r="D31" s="869" t="s">
        <v>158</v>
      </c>
      <c r="E31" s="864">
        <v>33</v>
      </c>
      <c r="F31" s="865">
        <f>'[2]Switch board'!I31</f>
        <v>62.6959247648903</v>
      </c>
      <c r="G31" s="870"/>
    </row>
    <row r="32" spans="1:7">
      <c r="A32" s="577" t="str">
        <f>'[2]Switch board'!$A32</f>
        <v>SW021</v>
      </c>
      <c r="B32" s="425" t="str">
        <f>'[2]Switch board'!$B32</f>
        <v>LRE32 23-32</v>
      </c>
      <c r="C32" s="281"/>
      <c r="D32" s="869" t="s">
        <v>159</v>
      </c>
      <c r="E32" s="864">
        <v>33</v>
      </c>
      <c r="F32" s="865">
        <f>'[2]Switch board'!I32</f>
        <v>69.0288464583135</v>
      </c>
      <c r="G32" s="870"/>
    </row>
    <row r="33" spans="1:7">
      <c r="A33" s="577" t="str">
        <f>'[2]Switch board'!$A33</f>
        <v>SW022</v>
      </c>
      <c r="B33" s="425" t="str">
        <f>'[2]Switch board'!$B33</f>
        <v>LRE35 30-38</v>
      </c>
      <c r="C33" s="281"/>
      <c r="D33" s="869" t="s">
        <v>160</v>
      </c>
      <c r="E33" s="864">
        <v>33</v>
      </c>
      <c r="F33" s="865">
        <f>'[2]Switch board'!I33</f>
        <v>69.0288464583135</v>
      </c>
      <c r="G33" s="870"/>
    </row>
    <row r="34" spans="1:7">
      <c r="A34" s="577" t="str">
        <f>'[2]Switch board'!$A34</f>
        <v>SW022.1</v>
      </c>
      <c r="B34" s="425" t="str">
        <f>'[2]Switch board'!$B34</f>
        <v>LRE37-50</v>
      </c>
      <c r="C34" s="281"/>
      <c r="D34" s="863" t="s">
        <v>161</v>
      </c>
      <c r="E34" s="474"/>
      <c r="F34" s="865">
        <f>'[2]Switch board'!I34</f>
        <v>138.057692916627</v>
      </c>
      <c r="G34" s="870"/>
    </row>
    <row r="35" spans="1:7">
      <c r="A35" s="577" t="str">
        <f>'[2]Switch board'!$A35</f>
        <v>SW022.2</v>
      </c>
      <c r="B35" s="425" t="str">
        <f>'[2]Switch board'!$B35</f>
        <v>LRE48-65</v>
      </c>
      <c r="C35" s="281"/>
      <c r="D35" s="863" t="s">
        <v>162</v>
      </c>
      <c r="E35" s="474"/>
      <c r="F35" s="865">
        <f>'[2]Switch board'!I35</f>
        <v>164.655964029005</v>
      </c>
      <c r="G35" s="870"/>
    </row>
    <row r="36" spans="1:7">
      <c r="A36" s="577" t="str">
        <f>'[2]Switch board'!$A36</f>
        <v>SW022.3</v>
      </c>
      <c r="B36" s="425" t="str">
        <f>'[2]Switch board'!$B36</f>
        <v>LRE55-70</v>
      </c>
      <c r="C36" s="281"/>
      <c r="D36" s="863" t="s">
        <v>163</v>
      </c>
      <c r="E36" s="474"/>
      <c r="F36" s="865">
        <f>'[2]Switch board'!I36</f>
        <v>169.722301383743</v>
      </c>
      <c r="G36" s="871"/>
    </row>
    <row r="37" customHeight="1" spans="1:7">
      <c r="A37" s="577" t="str">
        <f>'[2]Switch board'!$A37</f>
        <v>SW023</v>
      </c>
      <c r="B37" s="425" t="str">
        <f>'[2]Switch board'!$B37</f>
        <v>LC1D09</v>
      </c>
      <c r="C37" s="376" t="s">
        <v>164</v>
      </c>
      <c r="D37" s="536" t="s">
        <v>139</v>
      </c>
      <c r="E37" s="474"/>
      <c r="F37" s="865">
        <f>'[2]Switch board'!I37</f>
        <v>48.7634970393591</v>
      </c>
      <c r="G37" s="872"/>
    </row>
    <row r="38" customHeight="1" spans="1:7">
      <c r="A38" s="577" t="str">
        <f>'[2]Switch board'!$A38</f>
        <v>SW024</v>
      </c>
      <c r="B38" s="425" t="str">
        <f>'[2]Switch board'!$B38</f>
        <v>LC1D12</v>
      </c>
      <c r="C38" s="377"/>
      <c r="D38" s="536" t="s">
        <v>140</v>
      </c>
      <c r="E38" s="468"/>
      <c r="F38" s="865">
        <f>'[2]Switch board'!I38</f>
        <v>53.4076396145362</v>
      </c>
      <c r="G38" s="872"/>
    </row>
    <row r="39" spans="1:7">
      <c r="A39" s="577" t="str">
        <f>'[2]Switch board'!$A39</f>
        <v>SW025</v>
      </c>
      <c r="B39" s="425" t="str">
        <f>'[2]Switch board'!$B39</f>
        <v>LC1D18</v>
      </c>
      <c r="C39" s="377"/>
      <c r="D39" s="536" t="s">
        <v>141</v>
      </c>
      <c r="E39" s="864"/>
      <c r="F39" s="865">
        <f>'[2]Switch board'!I39</f>
        <v>69.6621386276559</v>
      </c>
      <c r="G39" s="872"/>
    </row>
    <row r="40" spans="1:7">
      <c r="A40" s="577" t="str">
        <f>'[2]Switch board'!$A40</f>
        <v>SW026</v>
      </c>
      <c r="B40" s="425" t="str">
        <f>'[2]Switch board'!$B40</f>
        <v>LC1D25</v>
      </c>
      <c r="C40" s="377"/>
      <c r="D40" s="536" t="s">
        <v>142</v>
      </c>
      <c r="E40" s="864"/>
      <c r="F40" s="865">
        <f>'[2]Switch board'!I40</f>
        <v>78.95042377801</v>
      </c>
      <c r="G40" s="872"/>
    </row>
    <row r="41" spans="1:7">
      <c r="A41" s="577" t="str">
        <f>'[2]Switch board'!$A41</f>
        <v>SW027</v>
      </c>
      <c r="B41" s="425" t="str">
        <f>'[2]Switch board'!$B41</f>
        <v>LC1D32</v>
      </c>
      <c r="C41" s="377"/>
      <c r="D41" s="536" t="s">
        <v>143</v>
      </c>
      <c r="E41" s="864"/>
      <c r="F41" s="865">
        <f>'[2]Switch board'!I41</f>
        <v>110.298386160455</v>
      </c>
      <c r="G41" s="872"/>
    </row>
    <row r="42" spans="1:7">
      <c r="A42" s="577" t="str">
        <f>'[2]Switch board'!$A42</f>
        <v>SW028</v>
      </c>
      <c r="B42" s="425" t="str">
        <f>'[2]Switch board'!$B42</f>
        <v>LC1D38</v>
      </c>
      <c r="C42" s="377"/>
      <c r="D42" s="867" t="s">
        <v>165</v>
      </c>
      <c r="E42" s="864"/>
      <c r="F42" s="865">
        <f>'[2]Switch board'!I42</f>
        <v>125.391849529781</v>
      </c>
      <c r="G42" s="872"/>
    </row>
    <row r="43" spans="1:7">
      <c r="A43" s="577" t="str">
        <f>'[2]Switch board'!$A43</f>
        <v>SW029</v>
      </c>
      <c r="B43" s="425" t="str">
        <f>'[2]Switch board'!$B43</f>
        <v>LC1D40</v>
      </c>
      <c r="C43" s="377"/>
      <c r="D43" s="867" t="s">
        <v>166</v>
      </c>
      <c r="E43" s="864"/>
      <c r="F43" s="865">
        <f>'[2]Switch board'!I43</f>
        <v>150.934633693254</v>
      </c>
      <c r="G43" s="872"/>
    </row>
    <row r="44" spans="1:7">
      <c r="A44" s="577" t="str">
        <f>'[2]Switch board'!$A44</f>
        <v>SW029.1</v>
      </c>
      <c r="B44" s="425" t="str">
        <f>'[2]Switch board'!$B44</f>
        <v>LC1D50</v>
      </c>
      <c r="C44" s="377"/>
      <c r="D44" s="867" t="s">
        <v>167</v>
      </c>
      <c r="E44" s="864"/>
      <c r="F44" s="865">
        <f>'[2]Switch board'!I44</f>
        <v>203.181237663996</v>
      </c>
      <c r="G44" s="872"/>
    </row>
    <row r="45" spans="1:7">
      <c r="A45" s="577" t="str">
        <f>'[2]Switch board'!$A45</f>
        <v>SW029.2</v>
      </c>
      <c r="B45" s="425" t="str">
        <f>'[2]Switch board'!$B45</f>
        <v>LC1D65</v>
      </c>
      <c r="C45" s="378"/>
      <c r="D45" s="867" t="s">
        <v>168</v>
      </c>
      <c r="E45" s="864"/>
      <c r="F45" s="865">
        <f>'[2]Switch board'!I45</f>
        <v>255.427841634738</v>
      </c>
      <c r="G45" s="872"/>
    </row>
    <row r="46" customHeight="1" spans="1:7">
      <c r="A46" s="577" t="str">
        <f>'[2]Switch board'!$A46</f>
        <v>SW030</v>
      </c>
      <c r="B46" s="425" t="str">
        <f>'[2]Switch board'!$B46</f>
        <v>LRD06 1-1.6</v>
      </c>
      <c r="C46" s="281" t="s">
        <v>169</v>
      </c>
      <c r="D46" s="863" t="s">
        <v>150</v>
      </c>
      <c r="E46" s="471"/>
      <c r="F46" s="865">
        <f>'[2]Switch board'!I46</f>
        <v>68.5011029838616</v>
      </c>
      <c r="G46" s="872"/>
    </row>
    <row r="47" customHeight="1" spans="1:7">
      <c r="A47" s="577" t="str">
        <f>'[2]Switch board'!$A47</f>
        <v>SW031</v>
      </c>
      <c r="B47" s="425" t="str">
        <f>'[2]Switch board'!$B47</f>
        <v>LRD07 1.6-2.5</v>
      </c>
      <c r="C47" s="281"/>
      <c r="D47" s="863" t="s">
        <v>151</v>
      </c>
      <c r="E47" s="474"/>
      <c r="F47" s="865">
        <f>'[2]Switch board'!I47</f>
        <v>69.6621386276559</v>
      </c>
      <c r="G47" s="872"/>
    </row>
    <row r="48" spans="1:7">
      <c r="A48" s="577" t="str">
        <f>'[2]Switch board'!$A48</f>
        <v>SW032</v>
      </c>
      <c r="B48" s="425" t="str">
        <f>'[2]Switch board'!$B48</f>
        <v>LRD08 2.5-4</v>
      </c>
      <c r="C48" s="281"/>
      <c r="D48" s="863" t="s">
        <v>152</v>
      </c>
      <c r="E48" s="474"/>
      <c r="F48" s="865">
        <f>'[2]Switch board'!I48</f>
        <v>69.6621386276559</v>
      </c>
      <c r="G48" s="872"/>
    </row>
    <row r="49" spans="1:7">
      <c r="A49" s="577" t="str">
        <f>'[2]Switch board'!$A49</f>
        <v>SW033</v>
      </c>
      <c r="B49" s="425" t="str">
        <f>'[2]Switch board'!$B49</f>
        <v>LRD10  4-6</v>
      </c>
      <c r="C49" s="281"/>
      <c r="D49" s="863" t="s">
        <v>153</v>
      </c>
      <c r="E49" s="474"/>
      <c r="F49" s="865">
        <f>'[2]Switch board'!I49</f>
        <v>69.6621386276559</v>
      </c>
      <c r="G49" s="872"/>
    </row>
    <row r="50" spans="1:7">
      <c r="A50" s="577" t="str">
        <f>'[2]Switch board'!$A50</f>
        <v>SW034</v>
      </c>
      <c r="B50" s="425" t="str">
        <f>'[2]Switch board'!$B50</f>
        <v>LRD12 5.5-8</v>
      </c>
      <c r="C50" s="281"/>
      <c r="D50" s="863" t="s">
        <v>154</v>
      </c>
      <c r="E50" s="474"/>
      <c r="F50" s="865">
        <f>'[2]Switch board'!I50</f>
        <v>69.6621386276559</v>
      </c>
      <c r="G50" s="872"/>
    </row>
    <row r="51" spans="1:7">
      <c r="A51" s="577" t="str">
        <f>'[2]Switch board'!$A51</f>
        <v>SW035</v>
      </c>
      <c r="B51" s="425" t="str">
        <f>'[2]Switch board'!$B51</f>
        <v>LRD14 7-10</v>
      </c>
      <c r="C51" s="281"/>
      <c r="D51" s="863" t="s">
        <v>155</v>
      </c>
      <c r="E51" s="474"/>
      <c r="F51" s="865">
        <f>'[2]Switch board'!I51</f>
        <v>69.6621386276559</v>
      </c>
      <c r="G51" s="872"/>
    </row>
    <row r="52" spans="1:7">
      <c r="A52" s="577" t="str">
        <f>'[2]Switch board'!$A52</f>
        <v>SW036</v>
      </c>
      <c r="B52" s="425" t="str">
        <f>'[2]Switch board'!$B52</f>
        <v>LRD16 9-13</v>
      </c>
      <c r="C52" s="281"/>
      <c r="D52" s="863" t="s">
        <v>156</v>
      </c>
      <c r="E52" s="474"/>
      <c r="F52" s="865">
        <f>'[2]Switch board'!I52</f>
        <v>69.6621386276559</v>
      </c>
      <c r="G52" s="872"/>
    </row>
    <row r="53" spans="1:7">
      <c r="A53" s="577" t="str">
        <f>'[2]Switch board'!$A53</f>
        <v>SW036.1</v>
      </c>
      <c r="B53" s="425" t="str">
        <f>'[2]Switch board'!$B53</f>
        <v>LRD18</v>
      </c>
      <c r="C53" s="281"/>
      <c r="D53" s="863"/>
      <c r="E53" s="474"/>
      <c r="F53" s="865">
        <f>'[2]Switch board'!I53</f>
        <v>75.4673168466272</v>
      </c>
      <c r="G53" s="872"/>
    </row>
    <row r="54" spans="1:7">
      <c r="A54" s="577" t="str">
        <f>'[2]Switch board'!$A54</f>
        <v>SW037</v>
      </c>
      <c r="B54" s="425" t="str">
        <f>'[2]Switch board'!$B54</f>
        <v>LRD21 12-18</v>
      </c>
      <c r="C54" s="281"/>
      <c r="D54" s="863" t="s">
        <v>157</v>
      </c>
      <c r="E54" s="474"/>
      <c r="F54" s="865">
        <f>'[2]Switch board'!I54</f>
        <v>75.4673168466272</v>
      </c>
      <c r="G54" s="872"/>
    </row>
    <row r="55" spans="1:7">
      <c r="A55" s="577" t="str">
        <f>'[2]Switch board'!$A55</f>
        <v>SW038</v>
      </c>
      <c r="B55" s="425" t="str">
        <f>'[2]Switch board'!$B55</f>
        <v>LRD22 16-24</v>
      </c>
      <c r="C55" s="281"/>
      <c r="D55" s="863" t="s">
        <v>158</v>
      </c>
      <c r="E55" s="474"/>
      <c r="F55" s="865">
        <f>'[2]Switch board'!I55</f>
        <v>75.4673168466272</v>
      </c>
      <c r="G55" s="872"/>
    </row>
    <row r="56" spans="1:7">
      <c r="A56" s="577" t="str">
        <f>'[2]Switch board'!$A56</f>
        <v>SW039</v>
      </c>
      <c r="B56" s="425" t="str">
        <f>'[2]Switch board'!$B56</f>
        <v>LRD32 23-32</v>
      </c>
      <c r="C56" s="281"/>
      <c r="D56" s="863" t="s">
        <v>159</v>
      </c>
      <c r="E56" s="474"/>
      <c r="F56" s="865">
        <f>'[2]Switch board'!I56</f>
        <v>81.2724950655985</v>
      </c>
      <c r="G56" s="872"/>
    </row>
    <row r="57" spans="1:7">
      <c r="A57" s="577" t="str">
        <f>'[2]Switch board'!$A57</f>
        <v>SW040</v>
      </c>
      <c r="B57" s="425" t="str">
        <f>'[2]Switch board'!$B57</f>
        <v>LRD35 30-38</v>
      </c>
      <c r="C57" s="281"/>
      <c r="D57" s="863" t="s">
        <v>160</v>
      </c>
      <c r="E57" s="474"/>
      <c r="F57" s="865">
        <f>'[2]Switch board'!I57</f>
        <v>81.2724950655985</v>
      </c>
      <c r="G57" s="872"/>
    </row>
    <row r="58" spans="1:7">
      <c r="A58" s="577" t="str">
        <f>'[2]Switch board'!$A58</f>
        <v>SW041</v>
      </c>
      <c r="B58" s="425" t="str">
        <f>'[2]Switch board'!$B58</f>
        <v>LRD340</v>
      </c>
      <c r="C58" s="281"/>
      <c r="D58" s="863" t="s">
        <v>170</v>
      </c>
      <c r="E58" s="474"/>
      <c r="F58" s="865">
        <f>'[2]Switch board'!I58</f>
        <v>133.51909903634</v>
      </c>
      <c r="G58" s="872"/>
    </row>
    <row r="59" spans="1:7">
      <c r="A59" s="577" t="str">
        <f>'[2]Switch board'!$A59</f>
        <v>SW041.1</v>
      </c>
      <c r="B59" s="425" t="str">
        <f>'[2]Switch board'!$B59</f>
        <v>LRD350</v>
      </c>
      <c r="C59" s="281"/>
      <c r="D59" s="863" t="s">
        <v>161</v>
      </c>
      <c r="E59" s="474"/>
      <c r="F59" s="865">
        <f>'[2]Switch board'!I59</f>
        <v>133.51909903634</v>
      </c>
      <c r="G59" s="872"/>
    </row>
    <row r="60" spans="1:7">
      <c r="A60" s="577" t="str">
        <f>'[2]Switch board'!$A60</f>
        <v>SW041.2</v>
      </c>
      <c r="B60" s="425" t="str">
        <f>'[2]Switch board'!$B60</f>
        <v>LRD365</v>
      </c>
      <c r="C60" s="281"/>
      <c r="D60" s="863" t="s">
        <v>162</v>
      </c>
      <c r="E60" s="474"/>
      <c r="F60" s="865">
        <f>'[2]Switch board'!I60</f>
        <v>156.739811912226</v>
      </c>
      <c r="G60" s="872"/>
    </row>
    <row r="61" spans="1:7">
      <c r="A61" s="577" t="str">
        <f>'[2]Switch board'!$A61</f>
        <v>SW041.3</v>
      </c>
      <c r="B61" s="425" t="str">
        <f>'[2]Switch board'!$B61</f>
        <v>SC-0</v>
      </c>
      <c r="C61" s="536" t="s">
        <v>171</v>
      </c>
      <c r="D61" s="873">
        <v>12</v>
      </c>
      <c r="E61" s="536"/>
      <c r="F61" s="865">
        <f>'[2]Switch board'!I61</f>
        <v>83.5945663531871</v>
      </c>
      <c r="G61" s="872"/>
    </row>
    <row r="62" spans="1:7">
      <c r="A62" s="577" t="str">
        <f>'[2]Switch board'!$A62</f>
        <v>SW041.4</v>
      </c>
      <c r="B62" s="425" t="str">
        <f>'[2]Switch board'!$B62</f>
        <v>SC-4-0</v>
      </c>
      <c r="C62" s="536" t="s">
        <v>172</v>
      </c>
      <c r="D62" s="873">
        <v>16</v>
      </c>
      <c r="E62" s="536"/>
      <c r="F62" s="865">
        <f>'[2]Switch board'!I62</f>
        <v>98.6880297225125</v>
      </c>
      <c r="G62" s="872"/>
    </row>
    <row r="63" spans="1:7">
      <c r="A63" s="577" t="str">
        <f>'[2]Switch board'!$A63</f>
        <v>SW041.5</v>
      </c>
      <c r="B63" s="425" t="str">
        <f>'[2]Switch board'!$B63</f>
        <v>SC-4-1</v>
      </c>
      <c r="C63" s="536" t="s">
        <v>173</v>
      </c>
      <c r="D63" s="873">
        <v>22</v>
      </c>
      <c r="E63" s="536"/>
      <c r="F63" s="865">
        <f>'[2]Switch board'!I63</f>
        <v>138.163241611517</v>
      </c>
      <c r="G63" s="872"/>
    </row>
    <row r="64" spans="1:7">
      <c r="A64" s="577" t="str">
        <f>'[2]Switch board'!$A64</f>
        <v>SW041.6</v>
      </c>
      <c r="B64" s="425" t="str">
        <f>'[2]Switch board'!$B64</f>
        <v>SC-N1</v>
      </c>
      <c r="C64" s="536" t="s">
        <v>174</v>
      </c>
      <c r="D64" s="873">
        <v>32</v>
      </c>
      <c r="E64" s="536"/>
      <c r="F64" s="865">
        <f>'[2]Switch board'!I64</f>
        <v>210.147451526762</v>
      </c>
      <c r="G64" s="872"/>
    </row>
    <row r="65" spans="1:7">
      <c r="A65" s="577" t="str">
        <f>'[2]Switch board'!$A65</f>
        <v>SW041.7</v>
      </c>
      <c r="B65" s="425" t="str">
        <f>'[2]Switch board'!$B65</f>
        <v>SC-N2</v>
      </c>
      <c r="C65" s="536" t="s">
        <v>175</v>
      </c>
      <c r="D65" s="873">
        <v>40</v>
      </c>
      <c r="E65" s="536"/>
      <c r="F65" s="865">
        <f>'[2]Switch board'!I65</f>
        <v>287.936839660978</v>
      </c>
      <c r="G65" s="872"/>
    </row>
    <row r="66" spans="1:7">
      <c r="A66" s="577" t="str">
        <f>'[2]Switch board'!$A66</f>
        <v>SW041.8</v>
      </c>
      <c r="B66" s="425" t="str">
        <f>'[2]Switch board'!$B66</f>
        <v>SC-N2S</v>
      </c>
      <c r="C66" s="536" t="s">
        <v>176</v>
      </c>
      <c r="D66" s="873">
        <v>50</v>
      </c>
      <c r="E66" s="536"/>
      <c r="F66" s="865">
        <f>'[2]Switch board'!I66</f>
        <v>348.310693138279</v>
      </c>
      <c r="G66" s="872"/>
    </row>
    <row r="67" spans="1:7">
      <c r="A67" s="577" t="str">
        <f>'[2]Switch board'!$A67</f>
        <v>SW041.9</v>
      </c>
      <c r="B67" s="425" t="str">
        <f>'[2]Switch board'!$B67</f>
        <v>SC-N4</v>
      </c>
      <c r="C67" s="536" t="s">
        <v>177</v>
      </c>
      <c r="D67" s="873">
        <v>80</v>
      </c>
      <c r="E67" s="536"/>
      <c r="F67" s="865">
        <f>'[2]Switch board'!I67</f>
        <v>629.281318936491</v>
      </c>
      <c r="G67" s="872"/>
    </row>
    <row r="68" spans="1:7">
      <c r="A68" s="577" t="str">
        <f>'[2]Switch board'!$A68</f>
        <v>SW041.10</v>
      </c>
      <c r="B68" s="425" t="str">
        <f>'[2]Switch board'!$B68</f>
        <v>SC-N5</v>
      </c>
      <c r="C68" s="536" t="s">
        <v>177</v>
      </c>
      <c r="D68" s="873">
        <v>81</v>
      </c>
      <c r="E68" s="536"/>
      <c r="F68" s="865">
        <f>'[2]Switch board'!I68</f>
        <v>0</v>
      </c>
      <c r="G68" s="872"/>
    </row>
    <row r="69" spans="1:7">
      <c r="A69" s="577" t="str">
        <f>'[2]Switch board'!$A69</f>
        <v>SW041.11</v>
      </c>
      <c r="B69" s="425" t="str">
        <f>'[2]Switch board'!$B69</f>
        <v>SC-N6</v>
      </c>
      <c r="C69" s="536" t="s">
        <v>177</v>
      </c>
      <c r="D69" s="873">
        <v>82</v>
      </c>
      <c r="E69" s="536"/>
      <c r="F69" s="865">
        <f>'[2]Switch board'!I69</f>
        <v>0</v>
      </c>
      <c r="G69" s="872"/>
    </row>
    <row r="70" spans="1:7">
      <c r="A70" s="577" t="str">
        <f>'[2]Switch board'!$A70</f>
        <v>SW041.12</v>
      </c>
      <c r="B70" s="425" t="str">
        <f>'[2]Switch board'!$B70</f>
        <v>SC-N7</v>
      </c>
      <c r="C70" s="536" t="s">
        <v>177</v>
      </c>
      <c r="D70" s="873">
        <v>83</v>
      </c>
      <c r="E70" s="536"/>
      <c r="F70" s="865">
        <f>'[2]Switch board'!I70</f>
        <v>0</v>
      </c>
      <c r="G70" s="872"/>
    </row>
    <row r="71" spans="1:7">
      <c r="A71" s="577" t="str">
        <f>'[2]Switch board'!$A71</f>
        <v>SW041.13</v>
      </c>
      <c r="B71" s="425" t="str">
        <f>'[2]Switch board'!$B71</f>
        <v>SC-N8</v>
      </c>
      <c r="C71" s="536" t="s">
        <v>178</v>
      </c>
      <c r="D71" s="873">
        <v>180</v>
      </c>
      <c r="E71" s="536"/>
      <c r="F71" s="865">
        <f>'[2]Switch board'!I71</f>
        <v>1602.22918843609</v>
      </c>
      <c r="G71" s="872"/>
    </row>
    <row r="72" spans="1:7">
      <c r="A72" s="577" t="str">
        <f>'[2]Switch board'!$A72</f>
        <v>SW041.14</v>
      </c>
      <c r="B72" s="425" t="str">
        <f>'[2]Switch board'!$B72</f>
        <v>SC-N10</v>
      </c>
      <c r="C72" s="474"/>
      <c r="D72" s="474">
        <v>220</v>
      </c>
      <c r="E72" s="474"/>
      <c r="F72" s="865">
        <f>'[2]Switch board'!I72</f>
        <v>2072.44862417276</v>
      </c>
      <c r="G72" s="872"/>
    </row>
    <row r="73" spans="1:7">
      <c r="A73" s="577" t="str">
        <f>'[2]Switch board'!$A73</f>
        <v>SW041.15</v>
      </c>
      <c r="B73" s="425" t="str">
        <f>'[2]Switch board'!$B73</f>
        <v>SC-N11</v>
      </c>
      <c r="C73" s="536" t="s">
        <v>179</v>
      </c>
      <c r="D73" s="873">
        <v>300</v>
      </c>
      <c r="E73" s="536"/>
      <c r="F73" s="865">
        <f>'[2]Switch board'!I73</f>
        <v>3250.89980262394</v>
      </c>
      <c r="G73" s="872"/>
    </row>
    <row r="74" spans="1:7">
      <c r="A74" s="577" t="str">
        <f>'[2]Switch board'!$A74</f>
        <v>SW041.16</v>
      </c>
      <c r="B74" s="425" t="str">
        <f>'[2]Switch board'!$B74</f>
        <v>TR-0N/3</v>
      </c>
      <c r="C74" s="380" t="s">
        <v>180</v>
      </c>
      <c r="D74" s="536" t="s">
        <v>181</v>
      </c>
      <c r="E74" s="873"/>
      <c r="F74" s="865">
        <f>'[2]Switch board'!I74</f>
        <v>76.6283524904214</v>
      </c>
      <c r="G74" s="872"/>
    </row>
    <row r="75" spans="1:7">
      <c r="A75" s="577" t="str">
        <f>'[2]Switch board'!$A75</f>
        <v>SW041.17</v>
      </c>
      <c r="B75" s="425" t="str">
        <f>'[2]Switch board'!$B75</f>
        <v>TR-5-1N/3</v>
      </c>
      <c r="C75" s="381"/>
      <c r="D75" s="536" t="s">
        <v>182</v>
      </c>
      <c r="E75" s="873"/>
      <c r="F75" s="865">
        <f>'[2]Switch board'!I75</f>
        <v>83.5945663531871</v>
      </c>
      <c r="G75" s="872"/>
    </row>
    <row r="76" spans="1:7">
      <c r="A76" s="577" t="str">
        <f>'[2]Switch board'!$A76</f>
        <v>SW041.18</v>
      </c>
      <c r="B76" s="425" t="str">
        <f>'[2]Switch board'!$B76</f>
        <v>TR-N2/3</v>
      </c>
      <c r="C76" s="381"/>
      <c r="D76" s="536" t="s">
        <v>183</v>
      </c>
      <c r="E76" s="873"/>
      <c r="F76" s="865">
        <f>'[2]Switch board'!I76</f>
        <v>98.6880297225125</v>
      </c>
      <c r="G76" s="872"/>
    </row>
    <row r="77" spans="1:7">
      <c r="A77" s="577" t="str">
        <f>'[2]Switch board'!$A77</f>
        <v>SW041.19</v>
      </c>
      <c r="B77" s="425" t="str">
        <f>'[2]Switch board'!$B77</f>
        <v>TR-N3/3</v>
      </c>
      <c r="C77" s="381"/>
      <c r="D77" s="536" t="s">
        <v>184</v>
      </c>
      <c r="E77" s="873"/>
      <c r="F77" s="865">
        <f>'[2]Switch board'!I77</f>
        <v>133.51909903634</v>
      </c>
      <c r="G77" s="872"/>
    </row>
    <row r="78" spans="1:7">
      <c r="A78" s="577" t="str">
        <f>'[2]Switch board'!$A78</f>
        <v>SW041.20</v>
      </c>
      <c r="B78" s="425" t="str">
        <f>'[2]Switch board'!$B78</f>
        <v>TR-N5/3</v>
      </c>
      <c r="C78" s="381"/>
      <c r="D78" s="536" t="s">
        <v>185</v>
      </c>
      <c r="E78" s="873"/>
      <c r="F78" s="865">
        <f>'[2]Switch board'!I78</f>
        <v>255.427841634738</v>
      </c>
      <c r="G78" s="872"/>
    </row>
    <row r="79" spans="1:7">
      <c r="A79" s="577" t="str">
        <f>'[2]Switch board'!$A79</f>
        <v>SW041.21</v>
      </c>
      <c r="B79" s="425" t="str">
        <f>'[2]Switch board'!$B79</f>
        <v>TR-N12/3</v>
      </c>
      <c r="C79" s="428"/>
      <c r="D79" s="536" t="s">
        <v>186</v>
      </c>
      <c r="E79" s="873"/>
      <c r="F79" s="865">
        <f>'[2]Switch board'!I79</f>
        <v>1025</v>
      </c>
      <c r="G79" s="872"/>
    </row>
    <row r="80" spans="1:7">
      <c r="A80" s="577">
        <f>'[2]Switch board'!$A80</f>
        <v>0</v>
      </c>
      <c r="B80" s="425" t="str">
        <f>'[2]Switch board'!$B80</f>
        <v>SB70G2.2 </v>
      </c>
      <c r="C80" s="874" t="s">
        <v>187</v>
      </c>
      <c r="D80" s="863" t="s">
        <v>188</v>
      </c>
      <c r="E80" s="536"/>
      <c r="F80" s="865">
        <f>'[2]Switch board'!I80</f>
        <v>987.248046071575</v>
      </c>
      <c r="G80" s="875"/>
    </row>
    <row r="81" spans="1:7">
      <c r="A81" s="577">
        <f>'[2]Switch board'!$A81</f>
        <v>0</v>
      </c>
      <c r="B81" s="425" t="str">
        <f>'[2]Switch board'!$B81</f>
        <v>SB70G4 </v>
      </c>
      <c r="C81" s="876"/>
      <c r="D81" s="863" t="s">
        <v>189</v>
      </c>
      <c r="E81" s="536"/>
      <c r="F81" s="865">
        <f>'[2]Switch board'!I81</f>
        <v>1036.61044837515</v>
      </c>
      <c r="G81" s="875"/>
    </row>
    <row r="82" spans="1:7">
      <c r="A82" s="577">
        <f>'[2]Switch board'!$A82</f>
        <v>0</v>
      </c>
      <c r="B82" s="425" t="str">
        <f>'[2]Switch board'!$B82</f>
        <v>SB70G5.5 </v>
      </c>
      <c r="C82" s="876"/>
      <c r="D82" s="863" t="s">
        <v>190</v>
      </c>
      <c r="E82" s="536"/>
      <c r="F82" s="865">
        <f>'[2]Switch board'!I82</f>
        <v>1579.59687371452</v>
      </c>
      <c r="G82" s="875"/>
    </row>
    <row r="83" spans="1:7">
      <c r="A83" s="577" t="str">
        <f>'[2]Switch board'!$A83</f>
        <v>SW042</v>
      </c>
      <c r="B83" s="425" t="str">
        <f>'[2]Switch board'!$B83</f>
        <v>SB70G7.5 </v>
      </c>
      <c r="C83" s="876"/>
      <c r="D83" s="450" t="s">
        <v>191</v>
      </c>
      <c r="E83" s="877" t="s">
        <v>192</v>
      </c>
      <c r="F83" s="865">
        <f>'[2]Switch board'!I83</f>
        <v>1974.49609214315</v>
      </c>
      <c r="G83" s="875"/>
    </row>
    <row r="84" spans="1:7">
      <c r="A84" s="577" t="str">
        <f>'[2]Switch board'!$A84</f>
        <v>SW043</v>
      </c>
      <c r="B84" s="425" t="str">
        <f>'[2]Switch board'!$B84</f>
        <v>SB70G11  </v>
      </c>
      <c r="C84" s="876"/>
      <c r="D84" s="450" t="s">
        <v>193</v>
      </c>
      <c r="E84" s="877" t="s">
        <v>194</v>
      </c>
      <c r="F84" s="865">
        <f>'[2]Switch board'!I84</f>
        <v>2193.88454682572</v>
      </c>
      <c r="G84" s="875"/>
    </row>
    <row r="85" spans="1:7">
      <c r="A85" s="577" t="str">
        <f>'[2]Switch board'!$A85</f>
        <v>SW044</v>
      </c>
      <c r="B85" s="425" t="str">
        <f>'[2]Switch board'!$B85</f>
        <v>SB70G15 </v>
      </c>
      <c r="C85" s="876"/>
      <c r="D85" s="450" t="s">
        <v>195</v>
      </c>
      <c r="E85" s="877" t="s">
        <v>196</v>
      </c>
      <c r="F85" s="865">
        <f>'[2]Switch board'!I85</f>
        <v>2961.74413821473</v>
      </c>
      <c r="G85" s="875"/>
    </row>
    <row r="86" spans="1:7">
      <c r="A86" s="577" t="str">
        <f>'[2]Switch board'!$A86</f>
        <v>SW045</v>
      </c>
      <c r="B86" s="425" t="str">
        <f>'[2]Switch board'!$B86</f>
        <v>SB70G18.5 </v>
      </c>
      <c r="C86" s="876"/>
      <c r="D86" s="450" t="s">
        <v>197</v>
      </c>
      <c r="E86" s="877" t="s">
        <v>198</v>
      </c>
      <c r="F86" s="865">
        <f>'[2]Switch board'!I86</f>
        <v>3400.52104757987</v>
      </c>
      <c r="G86" s="875"/>
    </row>
    <row r="87" spans="1:7">
      <c r="A87" s="577" t="str">
        <f>'[2]Switch board'!$A87</f>
        <v>SW046</v>
      </c>
      <c r="B87" s="425" t="str">
        <f>'[2]Switch board'!$B87</f>
        <v>SB70G22 </v>
      </c>
      <c r="C87" s="876"/>
      <c r="D87" s="450" t="s">
        <v>199</v>
      </c>
      <c r="E87" s="877" t="s">
        <v>200</v>
      </c>
      <c r="F87" s="865">
        <f>'[2]Switch board'!I87</f>
        <v>3729.60372960373</v>
      </c>
      <c r="G87" s="875"/>
    </row>
    <row r="88" spans="1:7">
      <c r="A88" s="577" t="str">
        <f>'[2]Switch board'!$A88</f>
        <v>SW047</v>
      </c>
      <c r="B88" s="425" t="str">
        <f>'[2]Switch board'!$B88</f>
        <v>SB70G30</v>
      </c>
      <c r="C88" s="876"/>
      <c r="D88" s="450" t="s">
        <v>201</v>
      </c>
      <c r="E88" s="877" t="s">
        <v>202</v>
      </c>
      <c r="F88" s="865">
        <f>'[2]Switch board'!I88</f>
        <v>3839.29795694502</v>
      </c>
      <c r="G88" s="875"/>
    </row>
    <row r="89" spans="1:7">
      <c r="A89" s="577" t="str">
        <f>'[2]Switch board'!$A89</f>
        <v>SW048</v>
      </c>
      <c r="B89" s="425" t="str">
        <f>'[2]Switch board'!$B89</f>
        <v>SB70G37 </v>
      </c>
      <c r="C89" s="876"/>
      <c r="D89" s="450" t="s">
        <v>203</v>
      </c>
      <c r="E89" s="877" t="s">
        <v>204</v>
      </c>
      <c r="F89" s="865">
        <f>'[2]Switch board'!I89</f>
        <v>5210.47579871109</v>
      </c>
      <c r="G89" s="875"/>
    </row>
    <row r="90" spans="1:7">
      <c r="A90" s="577" t="str">
        <f>'[2]Switch board'!$A90</f>
        <v>SW049</v>
      </c>
      <c r="B90" s="425" t="str">
        <f>'[2]Switch board'!$B90</f>
        <v>SB70G45 </v>
      </c>
      <c r="C90" s="876"/>
      <c r="D90" s="450" t="s">
        <v>205</v>
      </c>
      <c r="E90" s="877" t="s">
        <v>206</v>
      </c>
      <c r="F90" s="865">
        <f>'[2]Switch board'!I90</f>
        <v>6362.2651857946</v>
      </c>
      <c r="G90" s="875"/>
    </row>
    <row r="91" spans="1:7">
      <c r="A91" s="577" t="str">
        <f>'[2]Switch board'!$A91</f>
        <v>SW049.1</v>
      </c>
      <c r="B91" s="425" t="str">
        <f>'[2]Switch board'!$B91</f>
        <v>SB70G55</v>
      </c>
      <c r="C91" s="876"/>
      <c r="D91" s="878" t="s">
        <v>207</v>
      </c>
      <c r="E91" s="877">
        <v>1128</v>
      </c>
      <c r="F91" s="865">
        <f>'[2]Switch board'!I91</f>
        <v>7678.59591389003</v>
      </c>
      <c r="G91" s="875"/>
    </row>
    <row r="92" spans="1:7">
      <c r="A92" s="577" t="str">
        <f>'[2]Switch board'!$A92</f>
        <v>SW049.2</v>
      </c>
      <c r="B92" s="425" t="str">
        <f>'[2]Switch board'!$B92</f>
        <v>SB70G75</v>
      </c>
      <c r="C92" s="876"/>
      <c r="D92" s="878" t="s">
        <v>208</v>
      </c>
      <c r="E92" s="877">
        <v>1451</v>
      </c>
      <c r="F92" s="865">
        <f>'[2]Switch board'!I92</f>
        <v>10219.8455139632</v>
      </c>
      <c r="G92" s="875"/>
    </row>
    <row r="93" spans="1:7">
      <c r="A93" s="577" t="str">
        <f>'[2]Switch board'!$A93</f>
        <v>SW049.3</v>
      </c>
      <c r="B93" s="425" t="str">
        <f>'[2]Switch board'!$B93</f>
        <v>SB70G90</v>
      </c>
      <c r="C93" s="876"/>
      <c r="D93" s="878" t="s">
        <v>209</v>
      </c>
      <c r="E93" s="877">
        <v>1719</v>
      </c>
      <c r="F93" s="865">
        <f>'[2]Switch board'!I93</f>
        <v>12834.2245989305</v>
      </c>
      <c r="G93" s="875"/>
    </row>
    <row r="94" spans="1:7">
      <c r="A94" s="577" t="str">
        <f>'[2]Switch board'!$A94</f>
        <v>SW049.4</v>
      </c>
      <c r="B94" s="425" t="str">
        <f>'[2]Switch board'!$B94</f>
        <v>SB70G110</v>
      </c>
      <c r="C94" s="876"/>
      <c r="D94" s="878" t="s">
        <v>210</v>
      </c>
      <c r="E94" s="877">
        <v>1890</v>
      </c>
      <c r="F94" s="865">
        <f>'[2]Switch board'!I94</f>
        <v>0</v>
      </c>
      <c r="G94" s="875"/>
    </row>
    <row r="95" spans="1:7">
      <c r="A95" s="577" t="str">
        <f>'[2]Switch board'!$A95</f>
        <v>SW049.5</v>
      </c>
      <c r="B95" s="425" t="str">
        <f>'[2]Switch board'!$B95</f>
        <v>SB70G132</v>
      </c>
      <c r="C95" s="876"/>
      <c r="D95" s="878" t="s">
        <v>211</v>
      </c>
      <c r="E95" s="877"/>
      <c r="F95" s="865">
        <f>'[2]Switch board'!I95</f>
        <v>19013.6660724896</v>
      </c>
      <c r="G95" s="875"/>
    </row>
    <row r="96" customHeight="1" spans="1:7">
      <c r="A96" s="577" t="str">
        <f>'[2]Switch board'!$A96</f>
        <v>SW049.6</v>
      </c>
      <c r="B96" s="425" t="str">
        <f>'[2]Switch board'!$B96</f>
        <v>SB70G160</v>
      </c>
      <c r="C96" s="876"/>
      <c r="D96" s="878" t="s">
        <v>212</v>
      </c>
      <c r="E96" s="877"/>
      <c r="F96" s="865">
        <f>'[2]Switch board'!I96</f>
        <v>0</v>
      </c>
      <c r="G96" s="875"/>
    </row>
    <row r="97" spans="1:7">
      <c r="A97" s="577" t="str">
        <f>'[2]Switch board'!$A97</f>
        <v>SW049.7</v>
      </c>
      <c r="B97" s="425" t="str">
        <f>'[2]Switch board'!$B97</f>
        <v>SB70G200</v>
      </c>
      <c r="C97" s="449"/>
      <c r="D97" s="878" t="s">
        <v>213</v>
      </c>
      <c r="E97" s="877"/>
      <c r="F97" s="865">
        <f>'[2]Switch board'!I97</f>
        <v>0</v>
      </c>
      <c r="G97" s="875"/>
    </row>
    <row r="98" spans="1:7">
      <c r="A98" s="577">
        <f>'[2]Switch board'!$A98</f>
        <v>0</v>
      </c>
      <c r="B98" s="425" t="str">
        <f>'[2]Switch board'!$B98</f>
        <v>GMC-40-11 (OFFER)</v>
      </c>
      <c r="C98" s="376" t="s">
        <v>214</v>
      </c>
      <c r="D98" s="536" t="s">
        <v>215</v>
      </c>
      <c r="E98" s="474"/>
      <c r="F98" s="865">
        <f>'[2]Switch board'!I98</f>
        <v>92.7777777777778</v>
      </c>
      <c r="G98" s="875"/>
    </row>
    <row r="99" spans="1:7">
      <c r="A99" s="577">
        <f>'[2]Switch board'!$A99</f>
        <v>0</v>
      </c>
      <c r="B99" s="425" t="str">
        <f>'[2]Switch board'!$B99</f>
        <v>GMC-50-11 (OFFER)</v>
      </c>
      <c r="C99" s="378"/>
      <c r="D99" s="536" t="s">
        <v>216</v>
      </c>
      <c r="E99" s="474"/>
      <c r="F99" s="865">
        <f>'[2]Switch board'!I99</f>
        <v>131.111111111111</v>
      </c>
      <c r="G99" s="875"/>
    </row>
    <row r="100" spans="1:7">
      <c r="A100" s="577" t="str">
        <f>'[2]Switch board'!$A100</f>
        <v>SW050</v>
      </c>
      <c r="B100" s="425" t="str">
        <f>'[2]Switch board'!$B100</f>
        <v>LANN11N (1open ,1close)</v>
      </c>
      <c r="C100" s="319" t="s">
        <v>217</v>
      </c>
      <c r="D100" s="536"/>
      <c r="E100" s="474"/>
      <c r="F100" s="865">
        <f>'[2]Switch board'!I100</f>
        <v>12.7323656735421</v>
      </c>
      <c r="G100" s="879"/>
    </row>
    <row r="101" spans="1:7">
      <c r="A101" s="577" t="str">
        <f>'[2]Switch board'!$A101</f>
        <v>SW051</v>
      </c>
      <c r="B101" s="425" t="str">
        <f>'[2]Switch board'!$B101</f>
        <v>LANN22N (2open ,2close)</v>
      </c>
      <c r="C101" s="319" t="s">
        <v>217</v>
      </c>
      <c r="D101" s="536"/>
      <c r="E101" s="474"/>
      <c r="F101" s="865">
        <f>'[2]Switch board'!I101</f>
        <v>23.767082590612</v>
      </c>
      <c r="G101" s="880"/>
    </row>
    <row r="102" spans="1:7">
      <c r="A102" s="577" t="str">
        <f>'[2]Switch board'!$A102</f>
        <v>SW051.1</v>
      </c>
      <c r="B102" s="425" t="str">
        <f>'[2]Switch board'!$B102</f>
        <v>SZ-A11 fuji auxillary contact</v>
      </c>
      <c r="C102" s="319"/>
      <c r="D102" s="536"/>
      <c r="E102" s="474"/>
      <c r="F102" s="865">
        <f>'[2]Switch board'!I102</f>
        <v>23.767082590612</v>
      </c>
      <c r="G102" s="880"/>
    </row>
    <row r="103" spans="1:7">
      <c r="A103" s="577" t="str">
        <f>'[2]Switch board'!$A103</f>
        <v>SW051.2</v>
      </c>
      <c r="B103" s="425" t="str">
        <f>'[2]Switch board'!$B103</f>
        <v>NXC-0.9M/4 220V Small contactor chnt</v>
      </c>
      <c r="C103" s="319"/>
      <c r="D103" s="536"/>
      <c r="E103" s="474"/>
      <c r="F103" s="865">
        <f>'[2]Switch board'!I103</f>
        <v>33.2739156268568</v>
      </c>
      <c r="G103" s="880"/>
    </row>
    <row r="104" ht="17.25" customHeight="1" spans="1:7">
      <c r="A104" s="577" t="str">
        <f>'[2]Switch board'!$A104</f>
        <v>SW052</v>
      </c>
      <c r="B104" s="425" t="str">
        <f>'[2]Switch board'!$B104</f>
        <v>ABB RELAY MY4NJ (24VDC)</v>
      </c>
      <c r="C104" s="319" t="s">
        <v>218</v>
      </c>
      <c r="D104" s="536"/>
      <c r="E104" s="474"/>
      <c r="F104" s="865">
        <f>'[2]Switch board'!I104</f>
        <v>33.6700336700337</v>
      </c>
      <c r="G104" s="875"/>
    </row>
    <row r="105" ht="24" customHeight="1" spans="1:7">
      <c r="A105" s="577" t="str">
        <f>'[2]Switch board'!$A105</f>
        <v>SW052.1</v>
      </c>
      <c r="B105" s="425" t="str">
        <f>'[2]Switch board'!$B105</f>
        <v>ABB RELAY MY4NJ (230VAC)</v>
      </c>
      <c r="C105" s="319"/>
      <c r="D105" s="536"/>
      <c r="E105" s="474"/>
      <c r="F105" s="865">
        <f>'[2]Switch board'!I105</f>
        <v>39.2817059483726</v>
      </c>
      <c r="G105" s="875"/>
    </row>
    <row r="106" ht="18.75" customHeight="1" spans="1:7">
      <c r="A106" s="577" t="str">
        <f>'[2]Switch board'!$A106</f>
        <v>SW053</v>
      </c>
      <c r="B106" s="425" t="str">
        <f>'[2]Switch board'!$B106</f>
        <v>CKC AH3-3(1S) C/W base</v>
      </c>
      <c r="C106" s="319" t="s">
        <v>219</v>
      </c>
      <c r="D106" s="536"/>
      <c r="E106" s="474"/>
      <c r="F106" s="865">
        <f>'[2]Switch board'!I106</f>
        <v>29.708853238265</v>
      </c>
      <c r="G106" s="875"/>
    </row>
    <row r="107" ht="20.25" customHeight="1" spans="1:7">
      <c r="A107" s="577" t="str">
        <f>'[2]Switch board'!$A107</f>
        <v>SW054</v>
      </c>
      <c r="B107" s="425" t="str">
        <f>'[2]Switch board'!$B107</f>
        <v>CKC AH3-1(6m) C/W base</v>
      </c>
      <c r="C107" s="319" t="s">
        <v>219</v>
      </c>
      <c r="D107" s="536"/>
      <c r="E107" s="474"/>
      <c r="F107" s="865">
        <f>'[2]Switch board'!I107</f>
        <v>29.708853238265</v>
      </c>
      <c r="G107" s="875"/>
    </row>
    <row r="108" ht="27" customHeight="1" spans="1:7">
      <c r="A108" s="577" t="str">
        <f>'[2]Switch board'!$A108</f>
        <v>SW055</v>
      </c>
      <c r="B108" s="425" t="str">
        <f>'[2]Switch board'!$B108</f>
        <v>CKC AH3-1(6S) C/W base</v>
      </c>
      <c r="C108" s="319" t="s">
        <v>219</v>
      </c>
      <c r="D108" s="536"/>
      <c r="E108" s="474"/>
      <c r="F108" s="865">
        <f>'[2]Switch board'!I108</f>
        <v>39.2156862745098</v>
      </c>
      <c r="G108" s="875"/>
    </row>
    <row r="109" ht="52.5" customHeight="1" spans="1:7">
      <c r="A109" s="577" t="str">
        <f>'[2]Switch board'!$A109</f>
        <v>SW056</v>
      </c>
      <c r="B109" s="425" t="str">
        <f>'[2]Switch board'!$B109</f>
        <v>MIKRO MX100 3PH RELAY  c/w omron base</v>
      </c>
      <c r="C109" s="380" t="s">
        <v>220</v>
      </c>
      <c r="D109" s="331"/>
      <c r="E109" s="474"/>
      <c r="F109" s="865">
        <f>'[2]Switch board'!I109</f>
        <v>108.333333333333</v>
      </c>
      <c r="G109" s="434"/>
    </row>
    <row r="110" ht="52.5" customHeight="1" spans="1:7">
      <c r="A110" s="577" t="str">
        <f>'[2]Switch board'!$A110</f>
        <v>SW056.1</v>
      </c>
      <c r="B110" s="425" t="str">
        <f>'[2]Switch board'!$B110</f>
        <v>K8DS-PH1 OMRON 3PH RELAY</v>
      </c>
      <c r="C110" s="381"/>
      <c r="D110" s="331"/>
      <c r="E110" s="474"/>
      <c r="F110" s="865">
        <f>'[2]Switch board'!I110</f>
        <v>84.1750841750842</v>
      </c>
      <c r="G110" s="434"/>
    </row>
    <row r="111" ht="27" customHeight="1" spans="1:7">
      <c r="A111" s="577" t="str">
        <f>'[2]Switch board'!$A111</f>
        <v>SW057</v>
      </c>
      <c r="B111" s="425" t="str">
        <f>'[2]Switch board'!$B111</f>
        <v>SM602 (3ph protection relay)</v>
      </c>
      <c r="C111" s="381"/>
      <c r="D111" s="331"/>
      <c r="E111" s="474"/>
      <c r="F111" s="865">
        <f>'[2]Switch board'!I111</f>
        <v>72.9517396184063</v>
      </c>
      <c r="G111" s="433"/>
    </row>
    <row r="112" ht="24" customHeight="1" spans="1:7">
      <c r="A112" s="577" t="str">
        <f>'[2]Switch board'!$A112</f>
        <v>SW058</v>
      </c>
      <c r="B112" s="425" t="str">
        <f>'[2]Switch board'!$B112</f>
        <v>SM602A (3ph protection relay with alarm)</v>
      </c>
      <c r="C112" s="428"/>
      <c r="D112" s="331"/>
      <c r="E112" s="474"/>
      <c r="F112" s="865">
        <f>'[2]Switch board'!I112</f>
        <v>78.5634118967452</v>
      </c>
      <c r="G112" s="433"/>
    </row>
    <row r="113" ht="53.25" customHeight="1" spans="1:7">
      <c r="A113" s="577" t="str">
        <f>'[2]Switch board'!$A113</f>
        <v>SW059</v>
      </c>
      <c r="B113" s="425" t="str">
        <f>'[2]Switch board'!$B113</f>
        <v>HAGER TIMER (24H)C/W BASE</v>
      </c>
      <c r="C113" s="319" t="s">
        <v>221</v>
      </c>
      <c r="D113" s="474"/>
      <c r="E113" s="474"/>
      <c r="F113" s="865">
        <f>'[2]Switch board'!I113</f>
        <v>158.333333333333</v>
      </c>
      <c r="G113" s="434"/>
    </row>
    <row r="114" spans="1:7">
      <c r="A114" s="577" t="str">
        <f>'[2]Switch board'!$A114</f>
        <v>SW061</v>
      </c>
      <c r="B114" s="425" t="str">
        <f>'[2]Switch board'!$B114</f>
        <v>PILOT LAMP GREEN (22mm)</v>
      </c>
      <c r="C114" s="376" t="s">
        <v>222</v>
      </c>
      <c r="D114" s="474"/>
      <c r="E114" s="474"/>
      <c r="F114" s="865">
        <f>'[2]Switch board'!I114</f>
        <v>2.73321449792038</v>
      </c>
      <c r="G114" s="433"/>
    </row>
    <row r="115" spans="1:7">
      <c r="A115" s="577" t="str">
        <f>'[2]Switch board'!$A115</f>
        <v>SW062</v>
      </c>
      <c r="B115" s="425" t="str">
        <f>'[2]Switch board'!$B115</f>
        <v>PILOT LAMP RED (22mm)</v>
      </c>
      <c r="C115" s="377"/>
      <c r="D115" s="474"/>
      <c r="E115" s="474"/>
      <c r="F115" s="865">
        <f>'[2]Switch board'!I115</f>
        <v>2.73321449792038</v>
      </c>
      <c r="G115" s="433"/>
    </row>
    <row r="116" spans="1:7">
      <c r="A116" s="577" t="str">
        <f>'[2]Switch board'!$A116</f>
        <v>SW063</v>
      </c>
      <c r="B116" s="425" t="str">
        <f>'[2]Switch board'!$B116</f>
        <v>PILOT LAMP BLUE (22mm)</v>
      </c>
      <c r="C116" s="377"/>
      <c r="D116" s="474"/>
      <c r="E116" s="474"/>
      <c r="F116" s="865">
        <f>'[2]Switch board'!I116</f>
        <v>3.5650623885918</v>
      </c>
      <c r="G116" s="433"/>
    </row>
    <row r="117" spans="1:7">
      <c r="A117" s="577" t="str">
        <f>'[2]Switch board'!$A117</f>
        <v>SW064</v>
      </c>
      <c r="B117" s="425" t="str">
        <f>'[2]Switch board'!$B117</f>
        <v>PILOT LAMP ORANGE (22mm)</v>
      </c>
      <c r="C117" s="378"/>
      <c r="D117" s="474"/>
      <c r="E117" s="474"/>
      <c r="F117" s="865">
        <f>'[2]Switch board'!I117</f>
        <v>2.73321449792038</v>
      </c>
      <c r="G117" s="433"/>
    </row>
    <row r="118" ht="39.75" customHeight="1" spans="1:7">
      <c r="A118" s="577" t="str">
        <f>'[2]Switch board'!$A118</f>
        <v>SW065</v>
      </c>
      <c r="B118" s="425" t="str">
        <f>'[2]Switch board'!$B118</f>
        <v>PLASTIC MARKING</v>
      </c>
      <c r="C118" s="474"/>
      <c r="D118" s="474"/>
      <c r="E118" s="474"/>
      <c r="F118" s="865">
        <f>'[2]Switch board'!I118</f>
        <v>0.23767082590612</v>
      </c>
      <c r="G118" s="434"/>
    </row>
    <row r="119" spans="1:7">
      <c r="A119" s="577" t="str">
        <f>'[2]Switch board'!$A119</f>
        <v>SW066</v>
      </c>
      <c r="B119" s="425" t="str">
        <f>'[2]Switch board'!$B119</f>
        <v>TERMINAL BLOCK (4PIN) (15AMP)</v>
      </c>
      <c r="C119" s="474"/>
      <c r="D119" s="474"/>
      <c r="E119" s="474"/>
      <c r="F119" s="865">
        <f>'[2]Switch board'!I119</f>
        <v>2.31729055258467</v>
      </c>
      <c r="G119" s="881"/>
    </row>
    <row r="120" spans="1:7">
      <c r="A120" s="577" t="str">
        <f>'[2]Switch board'!$A120</f>
        <v>SW067</v>
      </c>
      <c r="B120" s="425" t="str">
        <f>'[2]Switch board'!$B120</f>
        <v>TERMINAL BLOCK (6PIN) (15AMP)</v>
      </c>
      <c r="C120" s="474"/>
      <c r="D120" s="474"/>
      <c r="E120" s="474"/>
      <c r="F120" s="865">
        <f>'[2]Switch board'!I120</f>
        <v>3.11942959001782</v>
      </c>
      <c r="G120" s="881"/>
    </row>
    <row r="121" spans="1:7">
      <c r="A121" s="577" t="str">
        <f>'[2]Switch board'!$A121</f>
        <v>SW068</v>
      </c>
      <c r="B121" s="425" t="str">
        <f>'[2]Switch board'!$B121</f>
        <v>TERMINAL BLOCK (8PIN) (15AMP)</v>
      </c>
      <c r="C121" s="474"/>
      <c r="D121" s="474"/>
      <c r="E121" s="474"/>
      <c r="F121" s="865">
        <f>'[2]Switch board'!I121</f>
        <v>4.09982174688057</v>
      </c>
      <c r="G121" s="881"/>
    </row>
    <row r="122" spans="1:7">
      <c r="A122" s="577" t="str">
        <f>'[2]Switch board'!$A122</f>
        <v>SW069</v>
      </c>
      <c r="B122" s="425" t="str">
        <f>'[2]Switch board'!$B122</f>
        <v>TERMINAL BLOCK (8PIN) (25AMP)</v>
      </c>
      <c r="C122" s="474"/>
      <c r="D122" s="474"/>
      <c r="E122" s="474"/>
      <c r="F122" s="865">
        <f>'[2]Switch board'!I122</f>
        <v>5.88235294117647</v>
      </c>
      <c r="G122" s="881"/>
    </row>
    <row r="123" spans="1:7">
      <c r="A123" s="577" t="str">
        <f>'[2]Switch board'!$A123</f>
        <v>SW069.1</v>
      </c>
      <c r="B123" s="425" t="str">
        <f>'[2]Switch board'!$B123</f>
        <v>TERMINAL BLOCK (10PIN) (25AMP)</v>
      </c>
      <c r="C123" s="474"/>
      <c r="D123" s="474"/>
      <c r="E123" s="474"/>
      <c r="F123" s="865">
        <f>'[2]Switch board'!I123</f>
        <v>4.99108734402852</v>
      </c>
      <c r="G123" s="881"/>
    </row>
    <row r="124" ht="16.5" customHeight="1" spans="1:7">
      <c r="A124" s="577" t="str">
        <f>'[2]Switch board'!$A124</f>
        <v>SW070</v>
      </c>
      <c r="B124" s="425" t="str">
        <f>'[2]Switch board'!$B124</f>
        <v>PG11 Nylon cable gland (3-7mm)</v>
      </c>
      <c r="C124" s="474"/>
      <c r="D124" s="474"/>
      <c r="E124" s="474"/>
      <c r="F124" s="865">
        <f>'[2]Switch board'!I124</f>
        <v>0.380273321449792</v>
      </c>
      <c r="G124" s="474"/>
    </row>
    <row r="125" spans="1:7">
      <c r="A125" s="577" t="str">
        <f>'[2]Switch board'!$A125</f>
        <v>SW071</v>
      </c>
      <c r="B125" s="425" t="str">
        <f>'[2]Switch board'!$B125</f>
        <v>PG11 Nylon cable gland (5-10)</v>
      </c>
      <c r="C125" s="474"/>
      <c r="D125" s="474"/>
      <c r="E125" s="474"/>
      <c r="F125" s="865">
        <f>'[2]Switch board'!I125</f>
        <v>0.380273321449792</v>
      </c>
      <c r="G125" s="474"/>
    </row>
    <row r="126" spans="1:7">
      <c r="A126" s="577" t="str">
        <f>'[2]Switch board'!$A126</f>
        <v>SW072</v>
      </c>
      <c r="B126" s="425" t="str">
        <f>'[2]Switch board'!$B126</f>
        <v>PG13.5 Nylon cable gland (5-9mm)</v>
      </c>
      <c r="C126" s="474"/>
      <c r="D126" s="474"/>
      <c r="E126" s="474"/>
      <c r="F126" s="865">
        <f>'[2]Switch board'!I126</f>
        <v>0.41592394533571</v>
      </c>
      <c r="G126" s="474"/>
    </row>
    <row r="127" spans="1:7">
      <c r="A127" s="577" t="str">
        <f>'[2]Switch board'!$A127</f>
        <v>SW073</v>
      </c>
      <c r="B127" s="425" t="str">
        <f>'[2]Switch board'!$B127</f>
        <v>PG13.5 Nylon cable gland (6-11mm)</v>
      </c>
      <c r="C127" s="474"/>
      <c r="D127" s="474"/>
      <c r="E127" s="474"/>
      <c r="F127" s="865">
        <f>'[2]Switch board'!I127</f>
        <v>0.41592394533571</v>
      </c>
      <c r="G127" s="474"/>
    </row>
    <row r="128" spans="1:7">
      <c r="A128" s="577" t="str">
        <f>'[2]Switch board'!$A128</f>
        <v>SW073.1</v>
      </c>
      <c r="B128" s="425" t="str">
        <f>'[2]Switch board'!$B128</f>
        <v>PG16 Nylon cable gland (6-11mm)</v>
      </c>
      <c r="C128" s="474"/>
      <c r="D128" s="474"/>
      <c r="E128" s="474"/>
      <c r="F128" s="865">
        <f>'[2]Switch board'!I128</f>
        <v>0</v>
      </c>
      <c r="G128" s="474"/>
    </row>
    <row r="129" customHeight="1" spans="1:7">
      <c r="A129" s="577" t="str">
        <f>'[2]Switch board'!$A129</f>
        <v>SW074</v>
      </c>
      <c r="B129" s="425" t="str">
        <f>'[2]Switch board'!$B129</f>
        <v>WRAPING BAND (8mm)</v>
      </c>
      <c r="C129" s="474"/>
      <c r="D129" s="474"/>
      <c r="E129" s="474"/>
      <c r="F129" s="865">
        <f>'[2]Switch board'!I129</f>
        <v>7.1301247771836</v>
      </c>
      <c r="G129" s="474"/>
    </row>
    <row r="130" ht="22.5" spans="1:7">
      <c r="A130" s="577" t="str">
        <f>'[2]Switch board'!$A130</f>
        <v>SW075</v>
      </c>
      <c r="B130" s="425" t="str">
        <f>'[2]Switch board'!$B130</f>
        <v>TERMINAL CLIP 1.5mm (1000pcs per packet) 1008</v>
      </c>
      <c r="C130" s="474"/>
      <c r="D130" s="474"/>
      <c r="E130" s="474"/>
      <c r="F130" s="865">
        <f>'[2]Switch board'!I130</f>
        <v>30.8972073677956</v>
      </c>
      <c r="G130" s="474"/>
    </row>
    <row r="131" ht="22.5" spans="1:7">
      <c r="A131" s="577" t="str">
        <f>'[2]Switch board'!$A131</f>
        <v>SW076</v>
      </c>
      <c r="B131" s="425" t="str">
        <f>'[2]Switch board'!$B131</f>
        <v>TERMINAL CLIP 2.5mm (1000pcs per packet) 1008</v>
      </c>
      <c r="C131" s="474"/>
      <c r="D131" s="474"/>
      <c r="E131" s="474"/>
      <c r="F131" s="865">
        <f>'[2]Switch board'!I131</f>
        <v>33.2739156268568</v>
      </c>
      <c r="G131" s="474"/>
    </row>
    <row r="132" ht="22.5" spans="1:7">
      <c r="A132" s="577" t="str">
        <f>'[2]Switch board'!$A132</f>
        <v>SW077</v>
      </c>
      <c r="B132" s="425" t="str">
        <f>'[2]Switch board'!$B132</f>
        <v>TERMINAL CLIP 1.0mm (1000pcs per packet) 1008</v>
      </c>
      <c r="C132" s="474"/>
      <c r="D132" s="474"/>
      <c r="E132" s="474"/>
      <c r="F132" s="865">
        <f>'[2]Switch board'!I132</f>
        <v>28.5204991087344</v>
      </c>
      <c r="G132" s="474"/>
    </row>
    <row r="133" ht="31.5" customHeight="1" spans="1:7">
      <c r="A133" s="577" t="str">
        <f>'[2]Switch board'!$A133</f>
        <v>SW078</v>
      </c>
      <c r="B133" s="425" t="str">
        <f>'[2]Switch board'!$B133</f>
        <v>HT4-395 (4MM TERMINAL CLIP)(1000pcs per packet)</v>
      </c>
      <c r="C133" s="474"/>
      <c r="D133" s="474"/>
      <c r="E133" s="474"/>
      <c r="F133" s="865">
        <f>'[2]Switch board'!I133</f>
        <v>66.5478312537136</v>
      </c>
      <c r="G133" s="474"/>
    </row>
    <row r="134" ht="27" customHeight="1" spans="1:7">
      <c r="A134" s="577" t="str">
        <f>'[2]Switch board'!$A134</f>
        <v>SW079</v>
      </c>
      <c r="B134" s="425" t="str">
        <f>'[2]Switch board'!$B134</f>
        <v>ISOLATOR  ON/OFF 20AMP</v>
      </c>
      <c r="C134" s="474"/>
      <c r="D134" s="474"/>
      <c r="E134" s="474"/>
      <c r="F134" s="865">
        <f>'[2]Switch board'!I134</f>
        <v>35.650623885918</v>
      </c>
      <c r="G134" s="474"/>
    </row>
    <row r="135" ht="15.75" customHeight="1" spans="1:7">
      <c r="A135" s="577" t="str">
        <f>'[2]Switch board'!$A135</f>
        <v>SW080</v>
      </c>
      <c r="B135" s="425" t="str">
        <f>'[2]Switch board'!$B135</f>
        <v>ISOLATOR  ON/OFF 32AMP</v>
      </c>
      <c r="C135" s="474"/>
      <c r="D135" s="474"/>
      <c r="E135" s="474"/>
      <c r="F135" s="865">
        <f>'[2]Switch board'!I135</f>
        <v>53.475935828877</v>
      </c>
      <c r="G135" s="474"/>
    </row>
    <row r="136" ht="33.75" customHeight="1" spans="1:7">
      <c r="A136" s="577" t="str">
        <f>'[2]Switch board'!$A136</f>
        <v>SW081</v>
      </c>
      <c r="B136" s="425" t="str">
        <f>'[2]Switch board'!$B136</f>
        <v>ON/OFF BUTTON 2 STEP CHNT</v>
      </c>
      <c r="C136" s="474"/>
      <c r="D136" s="474"/>
      <c r="E136" s="474"/>
      <c r="F136" s="865">
        <f>'[2]Switch board'!I136</f>
        <v>5.58526440879382</v>
      </c>
      <c r="G136" s="27"/>
    </row>
    <row r="137" ht="56.25" customHeight="1" spans="1:7">
      <c r="A137" s="577" t="str">
        <f>'[2]Switch board'!$A137</f>
        <v>SW082</v>
      </c>
      <c r="B137" s="425" t="str">
        <f>'[2]Switch board'!$B137</f>
        <v>ON/OFF BUTTON SALZER 16A</v>
      </c>
      <c r="C137" s="380" t="s">
        <v>223</v>
      </c>
      <c r="D137" s="474"/>
      <c r="E137" s="474"/>
      <c r="F137" s="865">
        <f>'[2]Switch board'!I137</f>
        <v>18.9935828877005</v>
      </c>
      <c r="G137" s="27"/>
    </row>
    <row r="138" ht="15.75" customHeight="1" spans="1:7">
      <c r="A138" s="577" t="str">
        <f>'[2]Switch board'!$A138</f>
        <v>SW083</v>
      </c>
      <c r="B138" s="425" t="str">
        <f>'[2]Switch board'!$B138</f>
        <v>SAF1-A002 (3 gang 1 way 10a)</v>
      </c>
      <c r="C138" s="381"/>
      <c r="D138" s="474"/>
      <c r="E138" s="474"/>
      <c r="F138" s="865">
        <f>'[2]Switch board'!I138</f>
        <v>16.1960784313725</v>
      </c>
      <c r="G138" s="474"/>
    </row>
    <row r="139" ht="15.75" customHeight="1" spans="1:7">
      <c r="A139" s="577" t="str">
        <f>'[2]Switch board'!$A139</f>
        <v>SW084</v>
      </c>
      <c r="B139" s="425" t="str">
        <f>'[2]Switch board'!$B139</f>
        <v>SAF1-A002 (2 gang 1 way 10a)</v>
      </c>
      <c r="C139" s="381"/>
      <c r="D139" s="474"/>
      <c r="E139" s="474"/>
      <c r="F139" s="865">
        <f>'[2]Switch board'!I139</f>
        <v>14.9813725490196</v>
      </c>
      <c r="G139" s="474"/>
    </row>
    <row r="140" ht="15.75" customHeight="1" spans="1:7">
      <c r="A140" s="577" t="str">
        <f>'[2]Switch board'!$A140</f>
        <v>SW085</v>
      </c>
      <c r="B140" s="425" t="str">
        <f>'[2]Switch board'!$B140</f>
        <v>SAF1-A002 (1 gang 2 way 10a)</v>
      </c>
      <c r="C140" s="381"/>
      <c r="D140" s="474"/>
      <c r="E140" s="474"/>
      <c r="F140" s="865">
        <f>'[2]Switch board'!I140</f>
        <v>12.4709803921569</v>
      </c>
      <c r="G140" s="474"/>
    </row>
    <row r="141" ht="15.75" customHeight="1" spans="1:7">
      <c r="A141" s="577" t="str">
        <f>'[2]Switch board'!$A141</f>
        <v>SW086</v>
      </c>
      <c r="B141" s="425" t="str">
        <f>'[2]Switch board'!$B141</f>
        <v>SAD1-3 3P 60A Switch socket</v>
      </c>
      <c r="C141" s="381"/>
      <c r="D141" s="474"/>
      <c r="E141" s="474"/>
      <c r="F141" s="865">
        <f>'[2]Switch board'!I141</f>
        <v>34.0117647058824</v>
      </c>
      <c r="G141" s="27"/>
    </row>
    <row r="142" ht="15.75" customHeight="1" spans="1:7">
      <c r="A142" s="577" t="str">
        <f>'[2]Switch board'!$A142</f>
        <v>SW087</v>
      </c>
      <c r="B142" s="425" t="str">
        <f>'[2]Switch board'!$B142</f>
        <v>UKW-335 3P 32A isolation switch</v>
      </c>
      <c r="C142" s="381"/>
      <c r="D142" s="474"/>
      <c r="E142" s="474"/>
      <c r="F142" s="865">
        <f>'[2]Switch board'!I142</f>
        <v>34.0117647058824</v>
      </c>
      <c r="G142" s="27"/>
    </row>
    <row r="143" ht="15.75" customHeight="1" spans="1:7">
      <c r="A143" s="577" t="str">
        <f>'[2]Switch board'!$A143</f>
        <v>SW088</v>
      </c>
      <c r="B143" s="425" t="str">
        <f>'[2]Switch board'!$B143</f>
        <v>SAF2-C001 (1gang 1 socket 13a)</v>
      </c>
      <c r="C143" s="381"/>
      <c r="D143" s="474"/>
      <c r="E143" s="474"/>
      <c r="F143" s="865">
        <f>'[2]Switch board'!I143</f>
        <v>36.4411764705882</v>
      </c>
      <c r="G143" s="474"/>
    </row>
    <row r="144" ht="15.75" customHeight="1" spans="1:7">
      <c r="A144" s="577" t="str">
        <f>'[2]Switch board'!$A144</f>
        <v>SW089</v>
      </c>
      <c r="B144" s="425" t="str">
        <f>'[2]Switch board'!$B144</f>
        <v>SAF2-C002 (2gang 2 socket 13a)</v>
      </c>
      <c r="C144" s="381"/>
      <c r="D144" s="474"/>
      <c r="E144" s="474"/>
      <c r="F144" s="865">
        <f>'[2]Switch board'!I144</f>
        <v>48.5882352941177</v>
      </c>
      <c r="G144" s="474"/>
    </row>
    <row r="145" ht="15.75" customHeight="1" spans="1:7">
      <c r="A145" s="577" t="str">
        <f>'[2]Switch board'!$A145</f>
        <v>SW090</v>
      </c>
      <c r="B145" s="425" t="str">
        <f>'[2]Switch board'!$B145</f>
        <v>SA-C002 Water proof box</v>
      </c>
      <c r="C145" s="428"/>
      <c r="D145" s="474"/>
      <c r="E145" s="474"/>
      <c r="F145" s="865">
        <f>'[2]Switch board'!I145</f>
        <v>36.4411764705882</v>
      </c>
      <c r="G145" s="474"/>
    </row>
    <row r="146" customHeight="1" spans="1:7">
      <c r="A146" s="577" t="str">
        <f>'[2]Switch board'!$A146</f>
        <v>SW090.1</v>
      </c>
      <c r="B146" s="425" t="str">
        <f>'[2]Switch board'!$B146</f>
        <v>WIRING BOX SALZER 2HP-3HP</v>
      </c>
      <c r="C146" s="381"/>
      <c r="D146" s="474"/>
      <c r="E146" s="474"/>
      <c r="F146" s="865">
        <f>'[2]Switch board'!I146</f>
        <v>125.894533571004</v>
      </c>
      <c r="G146" s="474"/>
    </row>
    <row r="147" customHeight="1" spans="1:7">
      <c r="A147" s="577" t="str">
        <f>'[2]Switch board'!$A147</f>
        <v>SW090.2</v>
      </c>
      <c r="B147" s="425" t="str">
        <f>'[2]Switch board'!$B147</f>
        <v>WIRING BOX SALZER 3.5HP-6HP</v>
      </c>
      <c r="C147" s="381"/>
      <c r="D147" s="474"/>
      <c r="E147" s="474"/>
      <c r="F147" s="865">
        <f>'[2]Switch board'!I147</f>
        <v>125.894533571004</v>
      </c>
      <c r="G147" s="474"/>
    </row>
    <row r="148" customHeight="1" spans="1:7">
      <c r="A148" s="577" t="str">
        <f>'[2]Switch board'!$A148</f>
        <v>SW090.3</v>
      </c>
      <c r="B148" s="425" t="str">
        <f>'[2]Switch board'!$B148</f>
        <v>CHNT MCCB 80A 3POLE</v>
      </c>
      <c r="C148" s="319" t="s">
        <v>224</v>
      </c>
      <c r="D148" s="93" t="s">
        <v>225</v>
      </c>
      <c r="E148" s="474"/>
      <c r="F148" s="865">
        <f>'[2]Switch board'!I148</f>
        <v>115.090296908479</v>
      </c>
      <c r="G148" s="468"/>
    </row>
    <row r="149" spans="1:7">
      <c r="A149" s="577" t="str">
        <f>'[2]Switch board'!$A149</f>
        <v>SW090.4</v>
      </c>
      <c r="B149" s="425" t="str">
        <f>'[2]Switch board'!$B149</f>
        <v>CHNT MCCB 100A 3POLE</v>
      </c>
      <c r="C149" s="319"/>
      <c r="D149" s="93" t="s">
        <v>225</v>
      </c>
      <c r="E149" s="474"/>
      <c r="F149" s="865">
        <f>'[2]Switch board'!I149</f>
        <v>115.090296908479</v>
      </c>
      <c r="G149" s="477"/>
    </row>
    <row r="150" spans="1:7">
      <c r="A150" s="577" t="str">
        <f>'[2]Switch board'!$A150</f>
        <v>SW090.5</v>
      </c>
      <c r="B150" s="425" t="str">
        <f>'[2]Switch board'!$B150</f>
        <v>CHNT MCCB 160A 3POLE</v>
      </c>
      <c r="C150" s="319"/>
      <c r="D150" s="93" t="s">
        <v>225</v>
      </c>
      <c r="E150" s="474"/>
      <c r="F150" s="865">
        <f>'[2]Switch board'!I150</f>
        <v>170.186715641261</v>
      </c>
      <c r="G150" s="477"/>
    </row>
    <row r="151" spans="1:7">
      <c r="A151" s="577" t="str">
        <f>'[2]Switch board'!$A151</f>
        <v>SW090.6</v>
      </c>
      <c r="B151" s="425" t="str">
        <f>'[2]Switch board'!$B151</f>
        <v>CHNT MCCB 200A 3POLE</v>
      </c>
      <c r="C151" s="319"/>
      <c r="D151" s="93" t="s">
        <v>225</v>
      </c>
      <c r="E151" s="474"/>
      <c r="F151" s="865">
        <f>'[2]Switch board'!I151</f>
        <v>183.654729109275</v>
      </c>
      <c r="G151" s="477"/>
    </row>
    <row r="152" spans="1:7">
      <c r="A152" s="577" t="str">
        <f>'[2]Switch board'!$A152</f>
        <v>SW090.7</v>
      </c>
      <c r="B152" s="425" t="str">
        <f>'[2]Switch board'!$B152</f>
        <v>CHNT MCCB 250A 3POLE</v>
      </c>
      <c r="C152" s="319"/>
      <c r="D152" s="93" t="s">
        <v>225</v>
      </c>
      <c r="E152" s="474"/>
      <c r="F152" s="865">
        <f>'[2]Switch board'!I152</f>
        <v>183.654729109275</v>
      </c>
      <c r="G152" s="477"/>
    </row>
    <row r="153" spans="1:7">
      <c r="A153" s="577" t="str">
        <f>'[2]Switch board'!$A154</f>
        <v>SW090.8</v>
      </c>
      <c r="B153" s="425" t="str">
        <f>'[2]Switch board'!$B154</f>
        <v>CHNT MCCB 160A 4POLE cw protector</v>
      </c>
      <c r="C153" s="319"/>
      <c r="D153" s="93" t="s">
        <v>226</v>
      </c>
      <c r="E153" s="474"/>
      <c r="F153" s="865">
        <f>'[2]Switch board'!I154</f>
        <v>386.899295990205</v>
      </c>
      <c r="G153" s="477"/>
    </row>
    <row r="154" spans="1:7">
      <c r="A154" s="577" t="str">
        <f>'[2]Switch board'!$A155</f>
        <v>SW090.9</v>
      </c>
      <c r="B154" s="425" t="str">
        <f>'[2]Switch board'!$B155</f>
        <v>CHNT MCCB 200A 4POLE cw protector</v>
      </c>
      <c r="C154" s="319"/>
      <c r="D154" s="93" t="s">
        <v>226</v>
      </c>
      <c r="E154" s="474"/>
      <c r="F154" s="865">
        <f>'[2]Switch board'!I155</f>
        <v>420.875420875421</v>
      </c>
      <c r="G154" s="477"/>
    </row>
    <row r="155" spans="1:7">
      <c r="A155" s="577" t="str">
        <f>'[2]Switch board'!$A156</f>
        <v>SW090.10</v>
      </c>
      <c r="B155" s="425" t="str">
        <f>'[2]Switch board'!$B156</f>
        <v>CHNT MCCB 250A 4POLE cw protector</v>
      </c>
      <c r="C155" s="319"/>
      <c r="D155" s="93" t="s">
        <v>226</v>
      </c>
      <c r="E155" s="474"/>
      <c r="F155" s="865">
        <f>'[2]Switch board'!I156</f>
        <v>420.875420875421</v>
      </c>
      <c r="G155" s="477"/>
    </row>
    <row r="156" spans="1:7">
      <c r="A156" s="577" t="str">
        <f>'[2]Switch board'!$A157</f>
        <v>SW090.11</v>
      </c>
      <c r="B156" s="425" t="str">
        <f>'[2]Switch board'!$B157</f>
        <v>CHNT MCCB 315A 4POLE cw protector</v>
      </c>
      <c r="C156" s="319"/>
      <c r="D156" s="93" t="s">
        <v>226</v>
      </c>
      <c r="E156" s="474"/>
      <c r="F156" s="865">
        <f>'[2]Switch board'!I157</f>
        <v>971.839608203245</v>
      </c>
      <c r="G156" s="477"/>
    </row>
    <row r="157" spans="1:7">
      <c r="A157" s="577" t="str">
        <f>'[2]Switch board'!$A158</f>
        <v>SW090.12</v>
      </c>
      <c r="B157" s="425" t="str">
        <f>'[2]Switch board'!$B158</f>
        <v>CHNT MCCB 315A 4POLE cw protector</v>
      </c>
      <c r="C157" s="319"/>
      <c r="D157" s="93" t="s">
        <v>226</v>
      </c>
      <c r="E157" s="474" t="s">
        <v>227</v>
      </c>
      <c r="F157" s="865" t="str">
        <f>'[2]Switch board'!I158</f>
        <v>~</v>
      </c>
      <c r="G157" s="471"/>
    </row>
    <row r="158" spans="1:7">
      <c r="A158" s="577" t="str">
        <f>'[2]Switch board'!$A159</f>
        <v>SW090.13</v>
      </c>
      <c r="B158" s="425" t="str">
        <f>'[2]Switch board'!$B159</f>
        <v>TERASAKI MCCB 100A 3POLE 25KA</v>
      </c>
      <c r="C158" s="381" t="s">
        <v>228</v>
      </c>
      <c r="D158" s="474"/>
      <c r="E158" s="474">
        <v>79</v>
      </c>
      <c r="F158" s="865">
        <f>'[2]Switch board'!I159</f>
        <v>295.666666666667</v>
      </c>
      <c r="G158" s="468"/>
    </row>
    <row r="159" spans="1:7">
      <c r="A159" s="577" t="str">
        <f>'[2]Switch board'!$A160</f>
        <v>SW090.14</v>
      </c>
      <c r="B159" s="425" t="str">
        <f>'[2]Switch board'!$B160</f>
        <v>TERASAKI MCCB 160A 3POLE 25KA</v>
      </c>
      <c r="C159" s="381"/>
      <c r="D159" s="474"/>
      <c r="E159" s="474">
        <v>79</v>
      </c>
      <c r="F159" s="865">
        <f>'[2]Switch board'!I160</f>
        <v>533.333333333333</v>
      </c>
      <c r="G159" s="477"/>
    </row>
    <row r="160" spans="1:7">
      <c r="A160" s="577" t="str">
        <f>'[2]Switch board'!$A161</f>
        <v>SW090.15</v>
      </c>
      <c r="B160" s="425" t="str">
        <f>'[2]Switch board'!$B161</f>
        <v>TERASAKI MCCB 200A 3POLE 25KA</v>
      </c>
      <c r="C160" s="381"/>
      <c r="D160" s="474"/>
      <c r="E160" s="474">
        <v>79</v>
      </c>
      <c r="F160" s="865">
        <f>'[2]Switch board'!I161</f>
        <v>533.333333333333</v>
      </c>
      <c r="G160" s="477"/>
    </row>
    <row r="161" spans="1:7">
      <c r="A161" s="577" t="str">
        <f>'[2]Switch board'!$A162</f>
        <v>SW090.16</v>
      </c>
      <c r="B161" s="425" t="str">
        <f>'[2]Switch board'!$B162</f>
        <v>TERASAKI MCCB 250A 3POLE 25KA</v>
      </c>
      <c r="C161" s="381"/>
      <c r="D161" s="474"/>
      <c r="E161" s="474">
        <v>79</v>
      </c>
      <c r="F161" s="865">
        <f>'[2]Switch board'!I162</f>
        <v>566.666666666667</v>
      </c>
      <c r="G161" s="477"/>
    </row>
    <row r="162" spans="1:7">
      <c r="A162" s="577" t="str">
        <f>'[2]Switch board'!$A163</f>
        <v>SW090.17</v>
      </c>
      <c r="B162" s="425" t="str">
        <f>'[2]Switch board'!$B163</f>
        <v>TERASAKI MCCB 300A 3POLE 36KA</v>
      </c>
      <c r="C162" s="381"/>
      <c r="D162" s="474"/>
      <c r="E162" s="474">
        <v>120</v>
      </c>
      <c r="F162" s="865">
        <f>'[2]Switch board'!I163</f>
        <v>1202.33333333333</v>
      </c>
      <c r="G162" s="477"/>
    </row>
    <row r="163" spans="1:7">
      <c r="A163" s="577" t="str">
        <f>'[2]Switch board'!$A164</f>
        <v>SW090.18</v>
      </c>
      <c r="B163" s="425" t="str">
        <f>'[2]Switch board'!$B164</f>
        <v>TERASAKI MCCB 400A 3POLE 36KA</v>
      </c>
      <c r="C163" s="428"/>
      <c r="D163" s="474"/>
      <c r="E163" s="474">
        <v>120</v>
      </c>
      <c r="F163" s="865">
        <f>'[2]Switch board'!I164</f>
        <v>1202.33333333333</v>
      </c>
      <c r="G163" s="471"/>
    </row>
    <row r="164" spans="1:7">
      <c r="A164" s="577" t="str">
        <f>'[2]Switch board'!$A165</f>
        <v>SW091</v>
      </c>
      <c r="B164" s="425" t="str">
        <f>'[2]Switch board'!$B165</f>
        <v>SCNEIDER MCB 1P -16A (6KA)</v>
      </c>
      <c r="C164" s="380" t="s">
        <v>229</v>
      </c>
      <c r="D164" s="474"/>
      <c r="F164" s="865">
        <f>'[2]Switch board'!I165</f>
        <v>13</v>
      </c>
      <c r="G164" s="474"/>
    </row>
    <row r="165" spans="1:7">
      <c r="A165" s="577" t="str">
        <f>'[2]Switch board'!$A166</f>
        <v>SW092</v>
      </c>
      <c r="B165" s="425" t="str">
        <f>'[2]Switch board'!$B166</f>
        <v>SCNEIDER MCB 1P -32A (6KA)</v>
      </c>
      <c r="C165" s="381"/>
      <c r="D165" s="474"/>
      <c r="E165" s="474"/>
      <c r="F165" s="865">
        <f>'[2]Switch board'!I166</f>
        <v>13</v>
      </c>
      <c r="G165" s="474"/>
    </row>
    <row r="166" spans="1:7">
      <c r="A166" s="577" t="str">
        <f>'[2]Switch board'!$A167</f>
        <v>SW093</v>
      </c>
      <c r="B166" s="425" t="str">
        <f>'[2]Switch board'!$B167</f>
        <v>SCNEIDER MCB 3P -32A (6KA)</v>
      </c>
      <c r="C166" s="381"/>
      <c r="D166" s="474"/>
      <c r="E166" s="474"/>
      <c r="F166" s="865">
        <f>'[2]Switch board'!I167</f>
        <v>69.6666666666667</v>
      </c>
      <c r="G166" s="474"/>
    </row>
    <row r="167" spans="1:7">
      <c r="A167" s="577" t="str">
        <f>'[2]Switch board'!$A168</f>
        <v>SW094</v>
      </c>
      <c r="B167" s="425" t="str">
        <f>'[2]Switch board'!$B168</f>
        <v>SCNEIDER MCB 3P -40A (6KA)</v>
      </c>
      <c r="C167" s="381"/>
      <c r="D167" s="474"/>
      <c r="E167" s="474"/>
      <c r="F167" s="865">
        <f>'[2]Switch board'!I168</f>
        <v>76.6666666666667</v>
      </c>
      <c r="G167" s="474"/>
    </row>
    <row r="168" spans="1:7">
      <c r="A168" s="577" t="str">
        <f>'[2]Switch board'!$A169</f>
        <v>SW095</v>
      </c>
      <c r="B168" s="425" t="str">
        <f>'[2]Switch board'!$B169</f>
        <v>SCNEIDER MCB 3P -63A (6KA)</v>
      </c>
      <c r="C168" s="381"/>
      <c r="D168" s="474"/>
      <c r="E168" s="474"/>
      <c r="F168" s="865">
        <f>'[2]Switch board'!I169</f>
        <v>130</v>
      </c>
      <c r="G168" s="474"/>
    </row>
    <row r="169" spans="1:7">
      <c r="A169" s="577" t="str">
        <f>'[2]Switch board'!$A170</f>
        <v>SW096</v>
      </c>
      <c r="B169" s="425" t="str">
        <f>'[2]Switch board'!$B170</f>
        <v>ELCB 40AMP 2POLE Maxguard</v>
      </c>
      <c r="C169" s="381"/>
      <c r="D169" s="474"/>
      <c r="E169" s="474"/>
      <c r="F169" s="865">
        <f>'[2]Switch board'!I170</f>
        <v>65</v>
      </c>
      <c r="G169" s="474"/>
    </row>
    <row r="170" spans="1:7">
      <c r="A170" s="577" t="str">
        <f>'[2]Switch board'!$A171</f>
        <v>SW097</v>
      </c>
      <c r="B170" s="425" t="str">
        <f>'[2]Switch board'!$B171</f>
        <v>SCNEIDER ELCB 4P -40A (300mA)</v>
      </c>
      <c r="C170" s="381"/>
      <c r="D170" s="474"/>
      <c r="E170" s="474"/>
      <c r="F170" s="865">
        <f>'[2]Switch board'!I171</f>
        <v>138.333333333333</v>
      </c>
      <c r="G170" s="474"/>
    </row>
    <row r="171" spans="1:7">
      <c r="A171" s="577" t="str">
        <f>'[2]Switch board'!$A172</f>
        <v>SW098</v>
      </c>
      <c r="B171" s="425" t="str">
        <f>'[2]Switch board'!$B172</f>
        <v>SCNEIDER ELCB 4P -63A (300mA)</v>
      </c>
      <c r="C171" s="381"/>
      <c r="D171" s="474"/>
      <c r="E171" s="474"/>
      <c r="F171" s="865">
        <f>'[2]Switch board'!I172</f>
        <v>170</v>
      </c>
      <c r="G171" s="474"/>
    </row>
    <row r="172" spans="1:7">
      <c r="A172" s="577" t="str">
        <f>'[2]Switch board'!$A173</f>
        <v>SW099</v>
      </c>
      <c r="B172" s="425" t="str">
        <f>'[2]Switch board'!$B173</f>
        <v>SCNEIDER ELCB 4P -100A (300mA)</v>
      </c>
      <c r="C172" s="381"/>
      <c r="D172" s="474"/>
      <c r="E172" s="474"/>
      <c r="F172" s="865">
        <f>'[2]Switch board'!I173</f>
        <v>366.666666666667</v>
      </c>
      <c r="G172" s="474"/>
    </row>
    <row r="173" spans="1:7">
      <c r="A173" s="577" t="str">
        <f>'[2]Switch board'!$A174</f>
        <v>SW099.1</v>
      </c>
      <c r="B173" s="425" t="str">
        <f>'[2]Switch board'!$B174</f>
        <v>SCNEIDER MCCB 4P -200A (50KA)</v>
      </c>
      <c r="C173" s="381"/>
      <c r="D173" s="474"/>
      <c r="E173" s="474"/>
      <c r="F173" s="865" t="str">
        <f>'[2]Switch board'!I174</f>
        <v>~</v>
      </c>
      <c r="G173" s="474"/>
    </row>
    <row r="174" spans="1:7">
      <c r="A174" s="577" t="str">
        <f>'[2]Switch board'!$A175</f>
        <v>SW099.2</v>
      </c>
      <c r="B174" s="425" t="str">
        <f>'[2]Switch board'!$B175</f>
        <v>SCNEIDER NSX&amp;CVS SHT AC220-240V</v>
      </c>
      <c r="C174" s="428"/>
      <c r="D174" s="474"/>
      <c r="E174" s="474"/>
      <c r="F174" s="865" t="str">
        <f>'[2]Switch board'!I175</f>
        <v>~</v>
      </c>
      <c r="G174" s="474"/>
    </row>
    <row r="175" ht="18.75" customHeight="1" spans="1:7">
      <c r="A175" s="577" t="str">
        <f>'[2]Switch board'!$A176</f>
        <v>SW114</v>
      </c>
      <c r="B175" s="425" t="str">
        <f>'[2]Switch board'!$B176</f>
        <v>3 PHASE MCB BAR 63AMP</v>
      </c>
      <c r="C175" s="474"/>
      <c r="D175" s="474"/>
      <c r="E175" s="474"/>
      <c r="F175" s="865">
        <f>'[2]Switch board'!I176</f>
        <v>71.301247771836</v>
      </c>
      <c r="G175" s="319"/>
    </row>
    <row r="176" spans="1:7">
      <c r="A176" s="577" t="str">
        <f>'[2]Switch board'!$A177</f>
        <v>SW115</v>
      </c>
      <c r="B176" s="425" t="str">
        <f>'[2]Switch board'!$B177</f>
        <v>3 PHASE MCB BAR 100AMP</v>
      </c>
      <c r="C176" s="474"/>
      <c r="D176" s="474"/>
      <c r="E176" s="474"/>
      <c r="F176" s="865">
        <f>'[2]Switch board'!I177</f>
        <v>98.3957219251337</v>
      </c>
      <c r="G176" s="331"/>
    </row>
    <row r="177" ht="23.25" customHeight="1" spans="1:7">
      <c r="A177" s="577">
        <f>'[2]Switch board'!$A178</f>
        <v>0</v>
      </c>
      <c r="B177" s="425" t="str">
        <f>'[2]Switch board'!$B178</f>
        <v>10HP AUTO TRAN</v>
      </c>
      <c r="C177" s="474"/>
      <c r="D177" s="474"/>
      <c r="E177" s="474"/>
      <c r="F177" s="865" t="str">
        <f>'[2]Switch board'!I178</f>
        <v>~</v>
      </c>
      <c r="G177" s="319"/>
    </row>
    <row r="178" ht="28.5" customHeight="1" spans="1:7">
      <c r="A178" s="577">
        <f>'[2]Switch board'!$A179</f>
        <v>0</v>
      </c>
      <c r="B178" s="425" t="str">
        <f>'[2]Switch board'!$B179</f>
        <v>ABB SOFT STARTER PSR-12  5.5KW</v>
      </c>
      <c r="C178" s="474"/>
      <c r="D178" s="474"/>
      <c r="E178" s="474"/>
      <c r="F178" s="865" t="str">
        <f>'[2]Switch board'!I179</f>
        <v>~</v>
      </c>
      <c r="G178" s="319"/>
    </row>
    <row r="179" ht="14.25" customHeight="1" spans="1:7">
      <c r="A179" s="577">
        <f>'[2]Switch board'!$A180</f>
        <v>0</v>
      </c>
      <c r="B179" s="425" t="str">
        <f>'[2]Switch board'!$B180</f>
        <v>ABB SOFT STARTER PSR-16  7.5KW</v>
      </c>
      <c r="C179" s="474"/>
      <c r="D179" s="474"/>
      <c r="E179" s="474"/>
      <c r="F179" s="865" t="str">
        <f>'[2]Switch board'!I180</f>
        <v>~</v>
      </c>
      <c r="G179" s="319"/>
    </row>
    <row r="180" ht="39" customHeight="1" spans="1:7">
      <c r="A180" s="577">
        <f>'[2]Switch board'!$A181</f>
        <v>0</v>
      </c>
      <c r="B180" s="425" t="str">
        <f>'[2]Switch board'!$B181</f>
        <v>ABB SOFT STARTER PSR-25  11KW</v>
      </c>
      <c r="C180" s="474"/>
      <c r="D180" s="474"/>
      <c r="E180" s="474"/>
      <c r="F180" s="865" t="str">
        <f>'[2]Switch board'!I181</f>
        <v>~</v>
      </c>
      <c r="G180" s="27"/>
    </row>
    <row r="181" ht="38.25" customHeight="1" spans="1:7">
      <c r="A181" s="577" t="str">
        <f>'[2]Switch board'!$A182</f>
        <v>SW115.1</v>
      </c>
      <c r="B181" s="425" t="str">
        <f>'[2]Switch board'!$B182</f>
        <v>PLASTIC TERMINAL BOX  (SMALL) BLACK</v>
      </c>
      <c r="C181" s="474"/>
      <c r="D181" s="474"/>
      <c r="E181" s="474"/>
      <c r="F181" s="865">
        <f>'[2]Switch board'!I182</f>
        <v>19.0796857463524</v>
      </c>
      <c r="G181" s="27"/>
    </row>
    <row r="182" ht="22.5" spans="1:7">
      <c r="A182" s="577" t="str">
        <f>'[2]Switch board'!$A183</f>
        <v>SW115.2</v>
      </c>
      <c r="B182" s="425" t="str">
        <f>'[2]Switch board'!$B183</f>
        <v>TERMINAL BOX WHITE (150mm x 110mm x 70mm) 180mm x 200mm</v>
      </c>
      <c r="C182" s="319"/>
      <c r="D182" s="319"/>
      <c r="E182" s="319"/>
      <c r="F182" s="865">
        <f>'[2]Switch board'!I183</f>
        <v>10.1010101010101</v>
      </c>
      <c r="G182" s="474"/>
    </row>
    <row r="183" ht="22.5" spans="1:7">
      <c r="A183" s="577" t="str">
        <f>'[2]Switch board'!$A184</f>
        <v>SW116</v>
      </c>
      <c r="B183" s="425" t="str">
        <f>'[2]Switch board'!$B184</f>
        <v>CONTROL PANEL TRUNKING (20mm x 20mm x 2m)</v>
      </c>
      <c r="C183" s="474"/>
      <c r="D183" s="474"/>
      <c r="E183" s="474"/>
      <c r="F183" s="865">
        <f>'[2]Switch board'!I184</f>
        <v>6.56565656565657</v>
      </c>
      <c r="G183" s="474"/>
    </row>
    <row r="184" ht="22.5" spans="1:7">
      <c r="A184" s="577" t="str">
        <f>'[2]Switch board'!$A185</f>
        <v>SW117</v>
      </c>
      <c r="B184" s="425" t="str">
        <f>'[2]Switch board'!$B185</f>
        <v>CONTROL PANEL TRUNKING (35mm x 35mm x 2m)</v>
      </c>
      <c r="C184" s="474"/>
      <c r="D184" s="474"/>
      <c r="E184" s="474"/>
      <c r="F184" s="865">
        <f>'[2]Switch board'!I185</f>
        <v>9.34343434343434</v>
      </c>
      <c r="G184" s="474"/>
    </row>
    <row r="185" ht="22.5" spans="1:7">
      <c r="A185" s="577" t="str">
        <f>'[2]Switch board'!$A186</f>
        <v>SW118</v>
      </c>
      <c r="B185" s="425" t="str">
        <f>'[2]Switch board'!$B186</f>
        <v>CONTROL PANEL TRUNKING (45mm x 32mm x 2m)</v>
      </c>
      <c r="C185" s="474"/>
      <c r="D185" s="474"/>
      <c r="E185" s="474"/>
      <c r="F185" s="865">
        <f>'[2]Switch board'!I186</f>
        <v>11.6161616161616</v>
      </c>
      <c r="G185" s="27"/>
    </row>
    <row r="186" spans="1:7">
      <c r="A186" s="577" t="str">
        <f>'[2]Switch board'!$A187</f>
        <v>SW118.1</v>
      </c>
      <c r="B186" s="425" t="str">
        <f>'[2]Switch board'!$B187</f>
        <v>TERMINAL CLIP RVL2.5-3.5 (1000PCS)</v>
      </c>
      <c r="C186" s="474"/>
      <c r="D186" s="474"/>
      <c r="E186" s="474"/>
      <c r="F186" s="865">
        <f>'[2]Switch board'!I187</f>
        <v>114.081996434938</v>
      </c>
      <c r="G186" s="27"/>
    </row>
    <row r="187" spans="1:7">
      <c r="A187" s="577" t="str">
        <f>'[2]Switch board'!$A188</f>
        <v>SW118.2</v>
      </c>
      <c r="B187" s="425" t="str">
        <f>'[2]Switch board'!$B188</f>
        <v>TERMINAL CLIP RVL2-3.5 (1000PCS)</v>
      </c>
      <c r="C187" s="474"/>
      <c r="D187" s="474"/>
      <c r="E187" s="474"/>
      <c r="F187" s="865">
        <f>'[2]Switch board'!I188</f>
        <v>114.081996434938</v>
      </c>
      <c r="G187" s="27"/>
    </row>
    <row r="188" spans="1:7">
      <c r="A188" s="577" t="str">
        <f>'[2]Switch board'!$A189</f>
        <v>SW118.3</v>
      </c>
      <c r="B188" s="425" t="str">
        <f>'[2]Switch board'!$B189</f>
        <v>TERMINAL CLIP SV2-4 (1000PCS)</v>
      </c>
      <c r="C188" s="474"/>
      <c r="D188" s="474"/>
      <c r="E188" s="474"/>
      <c r="F188" s="865">
        <f>'[2]Switch board'!I189</f>
        <v>47.534165181224</v>
      </c>
      <c r="G188" s="27"/>
    </row>
    <row r="189" customHeight="1" spans="1:7">
      <c r="A189" s="577" t="str">
        <f>'[2]Switch board'!$A190</f>
        <v>SW118.4</v>
      </c>
      <c r="B189" s="425" t="str">
        <f>'[2]Switch board'!$B190</f>
        <v>TERMINAL CLIP SV3.5-4 (1000PCS)</v>
      </c>
      <c r="C189" s="474"/>
      <c r="D189" s="474"/>
      <c r="E189" s="474"/>
      <c r="F189" s="865">
        <f>'[2]Switch board'!I190</f>
        <v>88.4135472370767</v>
      </c>
      <c r="G189" s="27"/>
    </row>
    <row r="190" customHeight="1" spans="1:7">
      <c r="A190" s="577" t="str">
        <f>'[2]Switch board'!$A191</f>
        <v>SW118.5</v>
      </c>
      <c r="B190" s="425" t="str">
        <f>'[2]Switch board'!$B191</f>
        <v>TERMINAL CLIP SVS5.5-3.5 (1000PCS)</v>
      </c>
      <c r="C190" s="474"/>
      <c r="D190" s="474"/>
      <c r="E190" s="474"/>
      <c r="F190" s="865">
        <f>'[2]Switch board'!I191</f>
        <v>112.893642305407</v>
      </c>
      <c r="G190" s="474"/>
    </row>
    <row r="191" ht="39.75" customHeight="1" spans="1:7">
      <c r="A191" s="577" t="str">
        <f>'[2]Switch board'!$A192</f>
        <v>SW119</v>
      </c>
      <c r="B191" s="425" t="str">
        <f>'[2]Switch board'!$B192</f>
        <v>ALUMINIUM CUTTER RAIL</v>
      </c>
      <c r="C191" s="474"/>
      <c r="D191" s="474"/>
      <c r="E191" s="474"/>
      <c r="F191" s="865">
        <f>'[2]Switch board'!I192</f>
        <v>356.50623885918</v>
      </c>
      <c r="G191" s="474"/>
    </row>
    <row r="192" s="633" customFormat="1" ht="25.5" customHeight="1" spans="1:7">
      <c r="A192" s="577" t="str">
        <f>'[2]Switch board'!$A193</f>
        <v>SW120</v>
      </c>
      <c r="B192" s="425" t="str">
        <f>'[2]Switch board'!$B193</f>
        <v>GI CUTTER RAIL</v>
      </c>
      <c r="C192" s="474"/>
      <c r="D192" s="474"/>
      <c r="E192" s="474"/>
      <c r="F192" s="865">
        <f>'[2]Switch board'!I193</f>
        <v>308.972073677956</v>
      </c>
      <c r="G192" s="319"/>
    </row>
    <row r="193" ht="27" customHeight="1" spans="1:7">
      <c r="A193" s="577" t="str">
        <f>'[2]Switch board'!$A194</f>
        <v>SW121</v>
      </c>
      <c r="B193" s="425" t="str">
        <f>'[2]Switch board'!$B194</f>
        <v>CONTACTOR ALUMINIUM RAIL (1M)</v>
      </c>
      <c r="C193" s="474"/>
      <c r="D193" s="474"/>
      <c r="E193" s="474"/>
      <c r="F193" s="865">
        <f>'[2]Switch board'!I194</f>
        <v>7.1301247771836</v>
      </c>
      <c r="G193" s="319"/>
    </row>
    <row r="194" ht="23.25" customHeight="1" spans="1:7">
      <c r="A194" s="577" t="str">
        <f>'[2]Switch board'!$A195</f>
        <v>SW122</v>
      </c>
      <c r="B194" s="425" t="str">
        <f>'[2]Switch board'!$B195</f>
        <v>CONTACTOR GI RAIL (1M)</v>
      </c>
      <c r="C194" s="474"/>
      <c r="D194" s="474"/>
      <c r="E194" s="474"/>
      <c r="F194" s="865">
        <f>'[2]Switch board'!I195</f>
        <v>3.52991452991453</v>
      </c>
      <c r="G194" s="319"/>
    </row>
    <row r="195" ht="21" customHeight="1" spans="1:7">
      <c r="A195" s="577" t="str">
        <f>'[2]Switch board'!$A196</f>
        <v>SW122.1</v>
      </c>
      <c r="B195" s="425" t="str">
        <f>'[2]Switch board'!$B196</f>
        <v>NEUTRAL COPPER  BRASS 10HOLE</v>
      </c>
      <c r="C195" s="474"/>
      <c r="D195" s="474"/>
      <c r="E195" s="474"/>
      <c r="F195" s="865">
        <f>'[2]Switch board'!I196</f>
        <v>5.49019607843137</v>
      </c>
      <c r="G195" s="319"/>
    </row>
    <row r="196" ht="21.75" customHeight="1" spans="1:7">
      <c r="A196" s="577" t="str">
        <f>'[2]Switch board'!$A197</f>
        <v>SW123</v>
      </c>
      <c r="B196" s="425" t="str">
        <f>'[2]Switch board'!$B197</f>
        <v>NEUTRAL COPPER  BRASS 7HOLE</v>
      </c>
      <c r="C196" s="474"/>
      <c r="D196" s="474"/>
      <c r="E196" s="474"/>
      <c r="F196" s="865">
        <f>'[2]Switch board'!I197</f>
        <v>4.42067736185383</v>
      </c>
      <c r="G196" s="27"/>
    </row>
    <row r="197" ht="19.5" customHeight="1" spans="1:7">
      <c r="A197" s="577">
        <f>'[2]Switch board'!$A198</f>
        <v>0</v>
      </c>
      <c r="B197" s="425" t="str">
        <f>'[2]Switch board'!$B198</f>
        <v>TERMINAL BLOCK (10PIN) (25AMP)</v>
      </c>
      <c r="C197" s="474"/>
      <c r="D197" s="474"/>
      <c r="E197" s="474"/>
      <c r="F197" s="865">
        <f>'[2]Switch board'!I198</f>
        <v>5.941770647653</v>
      </c>
      <c r="G197" s="27"/>
    </row>
    <row r="198" ht="18" customHeight="1" spans="1:7">
      <c r="A198" s="577">
        <f>'[2]Switch board'!$A199</f>
        <v>0</v>
      </c>
      <c r="B198" s="425" t="str">
        <f>'[2]Switch board'!$B199</f>
        <v>TERMINAL BLOCK (12 PIN) (25 AMP)</v>
      </c>
      <c r="C198" s="474"/>
      <c r="D198" s="474"/>
      <c r="E198" s="474"/>
      <c r="F198" s="865">
        <f>'[2]Switch board'!I199</f>
        <v>8.3184789067142</v>
      </c>
      <c r="G198" s="27"/>
    </row>
    <row r="199" ht="18.75" customHeight="1" spans="1:7">
      <c r="A199" s="577">
        <f>'[2]Switch board'!$A200</f>
        <v>0</v>
      </c>
      <c r="B199" s="425" t="str">
        <f>'[2]Switch board'!$B200</f>
        <v>TERMINAL RAIL</v>
      </c>
      <c r="C199" s="474"/>
      <c r="D199" s="474"/>
      <c r="E199" s="474"/>
      <c r="F199" s="865">
        <f>'[2]Switch board'!I200</f>
        <v>2.9708853238265</v>
      </c>
      <c r="G199" s="27"/>
    </row>
    <row r="200" customHeight="1" spans="1:7">
      <c r="A200" s="577">
        <f>'[2]Switch board'!$A201</f>
        <v>0</v>
      </c>
      <c r="B200" s="425" t="str">
        <f>'[2]Switch board'!$B201</f>
        <v>ON/OFF BUTTON 3 STEP</v>
      </c>
      <c r="C200" s="474"/>
      <c r="D200" s="474"/>
      <c r="E200" s="474"/>
      <c r="F200" s="865">
        <f>'[2]Switch board'!I201</f>
        <v>6.5359477124183</v>
      </c>
      <c r="G200" s="27"/>
    </row>
    <row r="201" customHeight="1" spans="1:7">
      <c r="A201" s="577">
        <f>'[2]Switch board'!$A202</f>
        <v>0</v>
      </c>
      <c r="B201" s="425" t="str">
        <f>'[2]Switch board'!$B202</f>
        <v>ON/OFF PUSH BUTTON  GREEN,RED,YELLOW</v>
      </c>
      <c r="C201" s="474"/>
      <c r="D201" s="474"/>
      <c r="E201" s="474"/>
      <c r="F201" s="865">
        <f>'[2]Switch board'!I202</f>
        <v>5.3475935828877</v>
      </c>
      <c r="G201" s="27"/>
    </row>
    <row r="202" spans="1:7">
      <c r="A202" s="577">
        <f>'[2]Switch board'!$A203</f>
        <v>0</v>
      </c>
      <c r="B202" s="425" t="str">
        <f>'[2]Switch board'!$B203</f>
        <v>I H S -1.5mm connector block (10pcs)</v>
      </c>
      <c r="C202" s="882"/>
      <c r="D202" s="882"/>
      <c r="E202" s="474"/>
      <c r="F202" s="865">
        <f>'[2]Switch board'!I203</f>
        <v>8.3184789067142</v>
      </c>
      <c r="G202" s="27"/>
    </row>
    <row r="203" customHeight="1" spans="1:7">
      <c r="A203" s="577">
        <f>'[2]Switch board'!$A204</f>
        <v>0</v>
      </c>
      <c r="B203" s="425" t="str">
        <f>'[2]Switch board'!$B204</f>
        <v>I H S -2.5mm connector block (10pcs)</v>
      </c>
      <c r="C203" s="474"/>
      <c r="D203" s="474"/>
      <c r="E203" s="474"/>
      <c r="F203" s="865">
        <f>'[2]Switch board'!I204</f>
        <v>10.6951871657754</v>
      </c>
      <c r="G203" s="474"/>
    </row>
    <row r="204" customHeight="1" spans="1:7">
      <c r="A204" s="577">
        <f>'[2]Switch board'!$A205</f>
        <v>0</v>
      </c>
      <c r="B204" s="425" t="str">
        <f>'[2]Switch board'!$B205</f>
        <v>I H S -4.0mm connector block (10pcs)</v>
      </c>
      <c r="C204" s="474"/>
      <c r="D204" s="474"/>
      <c r="E204" s="474"/>
      <c r="F204" s="865">
        <f>'[2]Switch board'!I205</f>
        <v>11.883541295306</v>
      </c>
      <c r="G204" s="474"/>
    </row>
    <row r="205" ht="29.25" customHeight="1" spans="1:7">
      <c r="A205" s="577" t="str">
        <f>'[2]Switch board'!$A206</f>
        <v>SW123.1</v>
      </c>
      <c r="B205" s="425" t="str">
        <f>'[2]Switch board'!$B206</f>
        <v>0.75mm wire (red)</v>
      </c>
      <c r="C205" s="474"/>
      <c r="D205" s="474"/>
      <c r="E205" s="474"/>
      <c r="F205" s="865">
        <f>'[2]Switch board'!I206</f>
        <v>82.8571428571429</v>
      </c>
      <c r="G205" s="27"/>
    </row>
    <row r="206" ht="23.25" customHeight="1" spans="1:7">
      <c r="A206" s="577" t="str">
        <f>'[2]Switch board'!$A207</f>
        <v>SW123.2</v>
      </c>
      <c r="B206" s="425" t="str">
        <f>'[2]Switch board'!$B207</f>
        <v>0.75mm wire (yellow)</v>
      </c>
      <c r="C206" s="474"/>
      <c r="D206" s="474"/>
      <c r="E206" s="474"/>
      <c r="F206" s="865">
        <f>'[2]Switch board'!I207</f>
        <v>82.8571428571429</v>
      </c>
      <c r="G206" s="27"/>
    </row>
    <row r="207" ht="19.5" customHeight="1" spans="1:7">
      <c r="A207" s="577" t="str">
        <f>'[2]Switch board'!$A208</f>
        <v>SW123.3</v>
      </c>
      <c r="B207" s="425" t="str">
        <f>'[2]Switch board'!$B208</f>
        <v>0.75mm wire (blue)</v>
      </c>
      <c r="C207" s="474"/>
      <c r="D207" s="474"/>
      <c r="E207" s="474"/>
      <c r="F207" s="865">
        <f>'[2]Switch board'!I208</f>
        <v>82.8571428571429</v>
      </c>
      <c r="G207" s="27"/>
    </row>
    <row r="208" ht="27" customHeight="1" spans="1:7">
      <c r="A208" s="577" t="str">
        <f>'[2]Switch board'!$A209</f>
        <v>SW123.4</v>
      </c>
      <c r="B208" s="425" t="str">
        <f>'[2]Switch board'!$B209</f>
        <v>0.75mm wire (black)</v>
      </c>
      <c r="C208" s="474"/>
      <c r="D208" s="474"/>
      <c r="E208" s="474"/>
      <c r="F208" s="865">
        <f>'[2]Switch board'!I209</f>
        <v>82.8571428571429</v>
      </c>
      <c r="G208" s="27"/>
    </row>
    <row r="209" ht="27" customHeight="1" spans="1:7">
      <c r="A209" s="577" t="str">
        <f>'[2]Switch board'!$A210</f>
        <v>SW123.5</v>
      </c>
      <c r="B209" s="425" t="str">
        <f>'[2]Switch board'!$B210</f>
        <v>0.75mm wire (grey)</v>
      </c>
      <c r="C209" s="474"/>
      <c r="D209" s="474"/>
      <c r="E209" s="474"/>
      <c r="F209" s="865">
        <f>'[2]Switch board'!I210</f>
        <v>82.8571428571429</v>
      </c>
      <c r="G209" s="27"/>
    </row>
    <row r="210" ht="39.75" customHeight="1" spans="1:7">
      <c r="A210" s="577" t="str">
        <f>'[2]Switch board'!$A211</f>
        <v>SW123.6</v>
      </c>
      <c r="B210" s="425" t="str">
        <f>'[2]Switch board'!$B211</f>
        <v>0.75mm wire (white)</v>
      </c>
      <c r="C210" s="474"/>
      <c r="D210" s="474"/>
      <c r="E210" s="474"/>
      <c r="F210" s="865">
        <f>'[2]Switch board'!I211</f>
        <v>82.8571428571429</v>
      </c>
      <c r="G210" s="27"/>
    </row>
    <row r="211" spans="1:7">
      <c r="A211" s="577" t="str">
        <f>'[2]Switch board'!$A212</f>
        <v>SW123.7</v>
      </c>
      <c r="B211" s="425" t="str">
        <f>'[2]Switch board'!$B212</f>
        <v>0.75mm wire (brown)</v>
      </c>
      <c r="C211" s="474"/>
      <c r="D211" s="474"/>
      <c r="E211" s="474"/>
      <c r="F211" s="865">
        <f>'[2]Switch board'!I212</f>
        <v>82.8571428571429</v>
      </c>
      <c r="G211" s="474"/>
    </row>
    <row r="212" customHeight="1" spans="1:7">
      <c r="A212" s="577" t="str">
        <f>'[2]Switch board'!$A213</f>
        <v>SW123.8</v>
      </c>
      <c r="B212" s="425" t="str">
        <f>'[2]Switch board'!$B213</f>
        <v>1.5mm wire (blue)</v>
      </c>
      <c r="C212" s="474"/>
      <c r="D212" s="474"/>
      <c r="E212" s="474"/>
      <c r="F212" s="865">
        <f>'[2]Switch board'!I213</f>
        <v>145</v>
      </c>
      <c r="G212" s="474"/>
    </row>
    <row r="213" spans="1:7">
      <c r="A213" s="577" t="str">
        <f>'[2]Switch board'!$A214</f>
        <v>SW123.9</v>
      </c>
      <c r="B213" s="425" t="str">
        <f>'[2]Switch board'!$B214</f>
        <v>1.5mm wire (black)</v>
      </c>
      <c r="C213" s="474"/>
      <c r="D213" s="474"/>
      <c r="E213" s="474"/>
      <c r="F213" s="865">
        <f>'[2]Switch board'!I214</f>
        <v>145</v>
      </c>
      <c r="G213" s="474"/>
    </row>
    <row r="214" spans="1:7">
      <c r="A214" s="577" t="str">
        <f>'[2]Switch board'!$A215</f>
        <v>SW123.10</v>
      </c>
      <c r="B214" s="425" t="str">
        <f>'[2]Switch board'!$B215</f>
        <v>1.5mm wire (yellow)</v>
      </c>
      <c r="C214" s="474"/>
      <c r="D214" s="474"/>
      <c r="E214" s="474"/>
      <c r="F214" s="865">
        <f>'[2]Switch board'!I215</f>
        <v>145</v>
      </c>
      <c r="G214" s="474"/>
    </row>
    <row r="215" customHeight="1" spans="1:7">
      <c r="A215" s="577" t="str">
        <f>'[2]Switch board'!$A216</f>
        <v>SW123.11</v>
      </c>
      <c r="B215" s="425" t="str">
        <f>'[2]Switch board'!$B216</f>
        <v>1.5mm wire (red)</v>
      </c>
      <c r="C215" s="474"/>
      <c r="D215" s="474"/>
      <c r="E215" s="474"/>
      <c r="F215" s="865">
        <f>'[2]Switch board'!I216</f>
        <v>145</v>
      </c>
      <c r="G215" s="474"/>
    </row>
    <row r="216" customHeight="1" spans="1:7">
      <c r="A216" s="577" t="str">
        <f>'[2]Switch board'!$A217</f>
        <v>SW123.12</v>
      </c>
      <c r="B216" s="425" t="str">
        <f>'[2]Switch board'!$B217</f>
        <v>1.5mm wire (green)</v>
      </c>
      <c r="C216" s="474"/>
      <c r="D216" s="474"/>
      <c r="E216" s="474"/>
      <c r="F216" s="865">
        <f>'[2]Switch board'!I217</f>
        <v>145</v>
      </c>
      <c r="G216" s="474"/>
    </row>
    <row r="217" customHeight="1" spans="1:7">
      <c r="A217" s="577" t="str">
        <f>'[2]Switch board'!$A218</f>
        <v>SW123.13</v>
      </c>
      <c r="B217" s="425" t="str">
        <f>'[2]Switch board'!$B218</f>
        <v>2.5mm wire (blue)</v>
      </c>
      <c r="C217" s="474"/>
      <c r="D217" s="474" t="str">
        <f>'[2]Switch board'!$D218</f>
        <v>1-5 dol</v>
      </c>
      <c r="E217" s="474"/>
      <c r="F217" s="865">
        <f>'[2]Switch board'!I218</f>
        <v>231.428571428571</v>
      </c>
      <c r="G217" s="474"/>
    </row>
    <row r="218" customHeight="1" spans="1:7">
      <c r="A218" s="577" t="str">
        <f>'[2]Switch board'!$A219</f>
        <v>SW123.14</v>
      </c>
      <c r="B218" s="425" t="str">
        <f>'[2]Switch board'!$B219</f>
        <v>2.5mm wire (black)</v>
      </c>
      <c r="C218" s="474">
        <f>'[2]Switch board'!$C213</f>
        <v>2.1</v>
      </c>
      <c r="D218" s="474">
        <f>'[2]Switch board'!$D219</f>
        <v>0</v>
      </c>
      <c r="E218" s="474"/>
      <c r="F218" s="865">
        <f>'[2]Switch board'!I219</f>
        <v>231.428571428571</v>
      </c>
      <c r="G218" s="474"/>
    </row>
    <row r="219" customHeight="1" spans="1:7">
      <c r="A219" s="577" t="str">
        <f>'[2]Switch board'!$A220</f>
        <v>SW123.15</v>
      </c>
      <c r="B219" s="425" t="str">
        <f>'[2]Switch board'!$B220</f>
        <v>2.5mm wire (yellow)</v>
      </c>
      <c r="C219" s="474">
        <f>'[2]Switch board'!$C214</f>
        <v>2.1</v>
      </c>
      <c r="D219" s="474">
        <f>'[2]Switch board'!$D220</f>
        <v>0</v>
      </c>
      <c r="E219" s="474"/>
      <c r="F219" s="865">
        <f>'[2]Switch board'!I220</f>
        <v>231.428571428571</v>
      </c>
      <c r="G219" s="474"/>
    </row>
    <row r="220" customHeight="1" spans="1:7">
      <c r="A220" s="577" t="str">
        <f>'[2]Switch board'!$A221</f>
        <v>SW123.16</v>
      </c>
      <c r="B220" s="425" t="str">
        <f>'[2]Switch board'!$B221</f>
        <v>2.5mm wire (red)</v>
      </c>
      <c r="C220" s="474">
        <f>'[2]Switch board'!$C215</f>
        <v>2.1</v>
      </c>
      <c r="D220" s="474">
        <f>'[2]Switch board'!$D221</f>
        <v>0</v>
      </c>
      <c r="E220" s="474"/>
      <c r="F220" s="865">
        <f>'[2]Switch board'!I221</f>
        <v>231.428571428571</v>
      </c>
      <c r="G220" s="474"/>
    </row>
    <row r="221" customHeight="1" spans="1:7">
      <c r="A221" s="577" t="str">
        <f>'[2]Switch board'!$A222</f>
        <v>SW123.17</v>
      </c>
      <c r="B221" s="425" t="str">
        <f>'[2]Switch board'!$B222</f>
        <v>2.5mm wire (green)</v>
      </c>
      <c r="C221" s="474">
        <f>'[2]Switch board'!$C216</f>
        <v>2.1</v>
      </c>
      <c r="D221" s="474">
        <f>'[2]Switch board'!$D222</f>
        <v>0</v>
      </c>
      <c r="E221" s="474"/>
      <c r="F221" s="865">
        <f>'[2]Switch board'!I222</f>
        <v>231.428571428571</v>
      </c>
      <c r="G221" s="474"/>
    </row>
    <row r="222" customHeight="1" spans="1:7">
      <c r="A222" s="577" t="str">
        <f>'[2]Switch board'!$A223</f>
        <v>SW123.18</v>
      </c>
      <c r="B222" s="425" t="str">
        <f>'[2]Switch board'!$B223</f>
        <v>4mm wire (blue)</v>
      </c>
      <c r="C222" s="474">
        <f>'[2]Switch board'!$C217</f>
        <v>2.1</v>
      </c>
      <c r="D222" s="474" t="str">
        <f>'[2]Switch board'!$D223</f>
        <v>6-8 dol,8-14 pw (4nes14y)</v>
      </c>
      <c r="E222" s="474"/>
      <c r="F222" s="865">
        <f>'[2]Switch board'!I223</f>
        <v>362.857142857143</v>
      </c>
      <c r="G222" s="474"/>
    </row>
    <row r="223" customHeight="1" spans="1:7">
      <c r="A223" s="577" t="str">
        <f>'[2]Switch board'!$A224</f>
        <v>SW123.19</v>
      </c>
      <c r="B223" s="425" t="str">
        <f>'[2]Switch board'!$B224</f>
        <v>4mm wire (black)</v>
      </c>
      <c r="C223" s="474">
        <f>'[2]Switch board'!$C218</f>
        <v>3.2</v>
      </c>
      <c r="D223" s="474">
        <f>'[2]Switch board'!$D224</f>
        <v>0</v>
      </c>
      <c r="E223" s="474"/>
      <c r="F223" s="865">
        <f>'[2]Switch board'!I224</f>
        <v>362.857142857143</v>
      </c>
      <c r="G223" s="474"/>
    </row>
    <row r="224" customHeight="1" spans="1:7">
      <c r="A224" s="577" t="str">
        <f>'[2]Switch board'!$A225</f>
        <v>SW123.20</v>
      </c>
      <c r="B224" s="425" t="str">
        <f>'[2]Switch board'!$B225</f>
        <v>4mm wire (yellow)</v>
      </c>
      <c r="C224" s="474">
        <f>'[2]Switch board'!$C219</f>
        <v>3.2</v>
      </c>
      <c r="D224" s="474">
        <f>'[2]Switch board'!$D225</f>
        <v>0</v>
      </c>
      <c r="E224" s="474"/>
      <c r="F224" s="865">
        <f>'[2]Switch board'!I225</f>
        <v>362.857142857143</v>
      </c>
      <c r="G224" s="474"/>
    </row>
    <row r="225" customHeight="1" spans="1:7">
      <c r="A225" s="577" t="str">
        <f>'[2]Switch board'!$A226</f>
        <v>SW123.21</v>
      </c>
      <c r="B225" s="425" t="str">
        <f>'[2]Switch board'!$B226</f>
        <v>4mm wire (red)</v>
      </c>
      <c r="C225" s="474">
        <f>'[2]Switch board'!$C220</f>
        <v>3.2</v>
      </c>
      <c r="D225" s="474">
        <f>'[2]Switch board'!$D226</f>
        <v>0</v>
      </c>
      <c r="E225" s="474"/>
      <c r="F225" s="865">
        <f>'[2]Switch board'!I226</f>
        <v>362.857142857143</v>
      </c>
      <c r="G225" s="474"/>
    </row>
    <row r="226" customHeight="1" spans="1:7">
      <c r="A226" s="577" t="str">
        <f>'[2]Switch board'!$A227</f>
        <v>SW123.22</v>
      </c>
      <c r="B226" s="425" t="str">
        <f>'[2]Switch board'!$B227</f>
        <v>4mm wire (green)</v>
      </c>
      <c r="C226" s="474">
        <f>'[2]Switch board'!$C221</f>
        <v>3.2</v>
      </c>
      <c r="D226" s="474">
        <f>'[2]Switch board'!$D227</f>
        <v>0</v>
      </c>
      <c r="E226" s="474"/>
      <c r="F226" s="865">
        <f>'[2]Switch board'!I227</f>
        <v>362.857142857143</v>
      </c>
      <c r="G226" s="474"/>
    </row>
    <row r="227" customHeight="1" spans="1:7">
      <c r="A227" s="577" t="str">
        <f>'[2]Switch board'!$A228</f>
        <v>SW123.23</v>
      </c>
      <c r="B227" s="425" t="str">
        <f>'[2]Switch board'!$B228</f>
        <v>6mm wire (blue)</v>
      </c>
      <c r="C227" s="474">
        <f>'[2]Switch board'!$C222</f>
        <v>3.2</v>
      </c>
      <c r="D227" s="474" t="str">
        <f>'[2]Switch board'!$D228</f>
        <v>10-13 dol,18-20 pw(4ge23y)</v>
      </c>
      <c r="E227" s="474"/>
      <c r="F227" s="865">
        <f>'[2]Switch board'!I228</f>
        <v>537.142857142857</v>
      </c>
      <c r="G227" s="474"/>
    </row>
    <row r="228" customHeight="1" spans="1:7">
      <c r="A228" s="577" t="str">
        <f>'[2]Switch board'!$A229</f>
        <v>SW123.24</v>
      </c>
      <c r="B228" s="425" t="str">
        <f>'[2]Switch board'!$B229</f>
        <v>6mm wire (black)</v>
      </c>
      <c r="C228" s="474">
        <f>'[2]Switch board'!$C223</f>
        <v>4.9</v>
      </c>
      <c r="D228" s="474">
        <f>'[2]Switch board'!$D229</f>
        <v>0</v>
      </c>
      <c r="E228" s="474"/>
      <c r="F228" s="865">
        <f>'[2]Switch board'!I229</f>
        <v>537.142857142857</v>
      </c>
      <c r="G228" s="474"/>
    </row>
    <row r="229" customHeight="1" spans="1:7">
      <c r="A229" s="577" t="str">
        <f>'[2]Switch board'!$A230</f>
        <v>SW123.25</v>
      </c>
      <c r="B229" s="425" t="str">
        <f>'[2]Switch board'!$B230</f>
        <v>6mm wire (yellow)</v>
      </c>
      <c r="C229" s="474">
        <f>'[2]Switch board'!$C224</f>
        <v>4.9</v>
      </c>
      <c r="D229" s="474">
        <f>'[2]Switch board'!$D230</f>
        <v>0</v>
      </c>
      <c r="E229" s="474"/>
      <c r="F229" s="865">
        <f>'[2]Switch board'!I230</f>
        <v>537.142857142857</v>
      </c>
      <c r="G229" s="474"/>
    </row>
    <row r="230" customHeight="1" spans="1:7">
      <c r="A230" s="577" t="str">
        <f>'[2]Switch board'!$A231</f>
        <v>SW123.26</v>
      </c>
      <c r="B230" s="425" t="str">
        <f>'[2]Switch board'!$B231</f>
        <v>6mm wire (red)</v>
      </c>
      <c r="C230" s="474">
        <f>'[2]Switch board'!$C225</f>
        <v>4.9</v>
      </c>
      <c r="D230" s="474">
        <f>'[2]Switch board'!$D231</f>
        <v>0</v>
      </c>
      <c r="E230" s="474"/>
      <c r="F230" s="865">
        <f>'[2]Switch board'!I231</f>
        <v>537.142857142857</v>
      </c>
      <c r="G230" s="474"/>
    </row>
    <row r="231" customHeight="1" spans="1:7">
      <c r="A231" s="577" t="str">
        <f>'[2]Switch board'!$A232</f>
        <v>SW123.27</v>
      </c>
      <c r="B231" s="425" t="str">
        <f>'[2]Switch board'!$B232</f>
        <v>10mm wire (black)</v>
      </c>
      <c r="C231" s="474">
        <f>'[2]Switch board'!$C226</f>
        <v>4.9</v>
      </c>
      <c r="D231" s="474" t="str">
        <f>'[2]Switch board'!$D232</f>
        <v>15-20 dol, 25-34 pw (6ge34y)</v>
      </c>
      <c r="E231" s="474"/>
      <c r="F231" s="865">
        <f>'[2]Switch board'!I232</f>
        <v>905.714285714286</v>
      </c>
      <c r="G231" s="474"/>
    </row>
    <row r="232" customHeight="1" spans="1:7">
      <c r="A232" s="577" t="str">
        <f>'[2]Switch board'!$A233</f>
        <v>SW123.28</v>
      </c>
      <c r="B232" s="425" t="str">
        <f>'[2]Switch board'!$B233</f>
        <v>16mm wire (black)</v>
      </c>
      <c r="C232" s="474">
        <f>'[2]Switch board'!$C227</f>
        <v>4.9</v>
      </c>
      <c r="D232" s="474" t="str">
        <f>'[2]Switch board'!$D233</f>
        <v>23-30 dol,35-50 pw(6fe50y)</v>
      </c>
      <c r="E232" s="474"/>
      <c r="F232" s="865">
        <f>'[2]Switch board'!I233</f>
        <v>1451.42857142857</v>
      </c>
      <c r="G232" s="474"/>
    </row>
    <row r="233" customHeight="1" spans="1:7">
      <c r="A233" s="577" t="str">
        <f>'[2]Switch board'!$A234</f>
        <v>SW123.29</v>
      </c>
      <c r="B233" s="425" t="str">
        <f>'[2]Switch board'!$B234</f>
        <v>25mm wire (black)</v>
      </c>
      <c r="C233" s="474">
        <f>'[2]Switch board'!$C228</f>
        <v>6.9</v>
      </c>
      <c r="D233" s="474" t="str">
        <f>'[2]Switch board'!$D234</f>
        <v>40 dol</v>
      </c>
      <c r="E233" s="883"/>
      <c r="F233" s="865">
        <f>'[2]Switch board'!I234</f>
        <v>2267.14285714286</v>
      </c>
      <c r="G233" s="474"/>
    </row>
    <row r="234" customHeight="1" spans="1:7">
      <c r="A234" s="577" t="str">
        <f>'[2]Switch board'!$A235</f>
        <v>SW123.30</v>
      </c>
      <c r="B234" s="425" t="str">
        <f>'[2]Switch board'!$B235</f>
        <v>3core wire 1mm (black)</v>
      </c>
      <c r="C234" s="474"/>
      <c r="D234" s="536"/>
      <c r="E234" s="883"/>
      <c r="F234" s="865">
        <f>'[2]Switch board'!I235</f>
        <v>404.285714285714</v>
      </c>
      <c r="G234" s="474"/>
    </row>
    <row r="235" customHeight="1" spans="1:7">
      <c r="A235" s="577" t="str">
        <f>'[2]Switch board'!$A236</f>
        <v>SW123.31</v>
      </c>
      <c r="B235" s="425" t="str">
        <f>'[2]Switch board'!$B236</f>
        <v>4core wire 1mm (black)</v>
      </c>
      <c r="C235" s="474"/>
      <c r="D235" s="536"/>
      <c r="E235" s="883"/>
      <c r="F235" s="865">
        <f>'[2]Switch board'!I236</f>
        <v>514.285714285714</v>
      </c>
      <c r="G235" s="474"/>
    </row>
    <row r="236" customHeight="1" spans="1:7">
      <c r="A236" s="577" t="str">
        <f>'[2]Switch board'!$A237</f>
        <v>SW123.32</v>
      </c>
      <c r="B236" s="425" t="str">
        <f>'[2]Switch board'!$B237</f>
        <v>5core wire 1mm (black)</v>
      </c>
      <c r="C236" s="474"/>
      <c r="D236" s="536"/>
      <c r="E236" s="883"/>
      <c r="F236" s="865">
        <f>'[2]Switch board'!I237</f>
        <v>350</v>
      </c>
      <c r="G236" s="474"/>
    </row>
    <row r="237" customHeight="1" spans="1:7">
      <c r="A237" s="577" t="str">
        <f>'[2]Switch board'!$A238</f>
        <v>SW123.33</v>
      </c>
      <c r="B237" s="425" t="str">
        <f>'[2]Switch board'!$B238</f>
        <v>3core wire 1.5mm(grey)</v>
      </c>
      <c r="C237" s="474"/>
      <c r="D237" s="536"/>
      <c r="E237" s="883"/>
      <c r="F237" s="865">
        <f>'[2]Switch board'!I238</f>
        <v>0</v>
      </c>
      <c r="G237" s="474"/>
    </row>
    <row r="238" ht="18.75" customHeight="1" spans="1:7">
      <c r="A238" s="577" t="str">
        <f>'[2]Switch board'!$A239</f>
        <v>SW123.34</v>
      </c>
      <c r="B238" s="425" t="str">
        <f>'[2]Switch board'!$B239</f>
        <v>3core wire 2.5mm(grey)</v>
      </c>
      <c r="C238" s="474"/>
      <c r="D238" s="536"/>
      <c r="E238" s="883"/>
      <c r="F238" s="865">
        <f>'[2]Switch board'!I239</f>
        <v>0</v>
      </c>
      <c r="G238" s="468"/>
    </row>
    <row r="239" ht="15" customHeight="1" spans="1:7">
      <c r="A239" s="577" t="str">
        <f>'[2]Switch board'!$A240</f>
        <v>SW123.35</v>
      </c>
      <c r="B239" s="425" t="str">
        <f>'[2]Switch board'!$B240</f>
        <v>3core 1.5mm wire black heavy</v>
      </c>
      <c r="C239" s="471"/>
      <c r="D239" s="474"/>
      <c r="E239" s="883"/>
      <c r="F239" s="865">
        <f>'[2]Switch board'!I240</f>
        <v>474.285714285714</v>
      </c>
      <c r="G239" s="477"/>
    </row>
    <row r="240" ht="15" customHeight="1" spans="1:7">
      <c r="A240" s="577" t="str">
        <f>'[2]Switch board'!$A241</f>
        <v>SW123.36</v>
      </c>
      <c r="B240" s="425" t="str">
        <f>'[2]Switch board'!$B241</f>
        <v>3core 2.5mm wire black heavy</v>
      </c>
      <c r="C240" s="471"/>
      <c r="D240" s="474"/>
      <c r="E240" s="883"/>
      <c r="F240" s="865">
        <f>'[2]Switch board'!I241</f>
        <v>590.714285714286</v>
      </c>
      <c r="G240" s="477"/>
    </row>
    <row r="241" ht="15" customHeight="1" spans="1:7">
      <c r="A241" s="577" t="str">
        <f>'[2]Switch board'!$A242</f>
        <v>SW123.37</v>
      </c>
      <c r="B241" s="425" t="str">
        <f>'[2]Switch board'!$B242</f>
        <v>3core 4mm wire black heavy</v>
      </c>
      <c r="C241" s="471"/>
      <c r="D241" s="474"/>
      <c r="E241" s="883"/>
      <c r="F241" s="865">
        <f>'[2]Switch board'!I242</f>
        <v>0</v>
      </c>
      <c r="G241" s="477"/>
    </row>
    <row r="242" ht="15" customHeight="1" spans="1:7">
      <c r="A242" s="577" t="str">
        <f>'[2]Switch board'!$A243</f>
        <v>SW123.38</v>
      </c>
      <c r="B242" s="425" t="str">
        <f>'[2]Switch board'!$B243</f>
        <v>40/076 3core wire 1hp-1.5hp</v>
      </c>
      <c r="C242" s="471"/>
      <c r="D242" s="474"/>
      <c r="E242" s="883"/>
      <c r="F242" s="865">
        <f>'[2]Switch board'!I243</f>
        <v>311.428571428571</v>
      </c>
      <c r="G242" s="477"/>
    </row>
    <row r="243" ht="15" customHeight="1" spans="1:7">
      <c r="A243" s="577" t="str">
        <f>'[2]Switch board'!$A244</f>
        <v>SW123.39</v>
      </c>
      <c r="B243" s="425" t="str">
        <f>'[2]Switch board'!$B244</f>
        <v>70/076 3core wire 2hp-2.5hp</v>
      </c>
      <c r="C243" s="471"/>
      <c r="D243" s="474"/>
      <c r="E243" s="883"/>
      <c r="F243" s="865">
        <f>'[2]Switch board'!I244</f>
        <v>400</v>
      </c>
      <c r="G243" s="477"/>
    </row>
    <row r="244" customHeight="1" spans="1:7">
      <c r="A244" s="577" t="str">
        <f>'[2]Switch board'!$A257</f>
        <v>ELI021.1</v>
      </c>
      <c r="B244" s="425" t="str">
        <f>'[2]Switch board'!$B257</f>
        <v>ECB-1000P</v>
      </c>
      <c r="C244" s="378"/>
      <c r="D244" s="319" t="s">
        <v>230</v>
      </c>
      <c r="E244" s="474"/>
      <c r="F244" s="865">
        <f>'[2]Switch board'!I257</f>
        <v>367.547348484848</v>
      </c>
      <c r="G244" s="477"/>
    </row>
    <row r="245" customHeight="1" spans="1:7">
      <c r="A245" s="577" t="str">
        <f>'[2]Switch board'!$A258</f>
        <v>ELI021.2</v>
      </c>
      <c r="B245" s="425" t="str">
        <f>'[2]Switch board'!$B258</f>
        <v>ECB-1000PLUS</v>
      </c>
      <c r="C245" s="376" t="s">
        <v>231</v>
      </c>
      <c r="D245" s="319"/>
      <c r="E245" s="474"/>
      <c r="F245" s="865">
        <f>'[2]Switch board'!I258</f>
        <v>469.318181818182</v>
      </c>
      <c r="G245" s="477"/>
    </row>
    <row r="246" customHeight="1" spans="1:7">
      <c r="A246" s="577" t="str">
        <f>'[2]Switch board'!$A259</f>
        <v>ELI021.3</v>
      </c>
      <c r="B246" s="425" t="str">
        <f>'[2]Switch board'!$B259</f>
        <v>ECB-1000PLUS wifi</v>
      </c>
      <c r="C246" s="378"/>
      <c r="D246" s="319"/>
      <c r="E246" s="474"/>
      <c r="F246" s="865">
        <f>'[2]Switch board'!I259</f>
        <v>547.537878787879</v>
      </c>
      <c r="G246" s="477"/>
    </row>
    <row r="247" customHeight="1" spans="1:7">
      <c r="A247" s="577" t="str">
        <f>'[2]Switch board'!$A260</f>
        <v>SB001.1</v>
      </c>
      <c r="B247" s="425" t="str">
        <f>'[2]Switch board'!$B260</f>
        <v>Chiller Scneider (1-3.5) 1PH</v>
      </c>
      <c r="C247" s="281" t="s">
        <v>232</v>
      </c>
      <c r="D247" s="867" t="s">
        <v>233</v>
      </c>
      <c r="E247" s="474" t="s">
        <v>234</v>
      </c>
      <c r="F247" s="865">
        <f>'[2]Switch board'!I260</f>
        <v>1099.87749921909</v>
      </c>
      <c r="G247" s="477"/>
    </row>
    <row r="248" customHeight="1" spans="1:7">
      <c r="A248" s="577" t="str">
        <f>'[2]Switch board'!$A261</f>
        <v>SB001.2</v>
      </c>
      <c r="B248" s="425" t="str">
        <f>'[2]Switch board'!$B261</f>
        <v>Freezer Scneider (1-3.5) 1PH</v>
      </c>
      <c r="C248" s="281"/>
      <c r="D248" s="867" t="s">
        <v>233</v>
      </c>
      <c r="E248" s="474" t="s">
        <v>234</v>
      </c>
      <c r="F248" s="865">
        <f>'[2]Switch board'!I261</f>
        <v>1273.58366158651</v>
      </c>
      <c r="G248" s="477"/>
    </row>
    <row r="249" customHeight="1" spans="1:7">
      <c r="A249" s="577" t="str">
        <f>'[2]Switch board'!$A262</f>
        <v>SB001</v>
      </c>
      <c r="B249" s="425" t="str">
        <f>'[2]Switch board'!$B262</f>
        <v>Chiller ALL Scneider(2-3.5) </v>
      </c>
      <c r="C249" s="108" t="s">
        <v>235</v>
      </c>
      <c r="D249" s="884" t="s">
        <v>233</v>
      </c>
      <c r="E249" s="474" t="s">
        <v>234</v>
      </c>
      <c r="F249" s="865">
        <f>'[2]Switch board'!I262</f>
        <v>1383.09476996577</v>
      </c>
      <c r="G249" s="477"/>
    </row>
    <row r="250" customHeight="1" spans="1:7">
      <c r="A250" s="577" t="str">
        <f>'[2]Switch board'!$A263</f>
        <v>SB002</v>
      </c>
      <c r="B250" s="425" t="str">
        <f>'[2]Switch board'!$B263</f>
        <v>Chiller ALL Scneider (4-6.5) </v>
      </c>
      <c r="C250" s="112"/>
      <c r="D250" s="884" t="s">
        <v>236</v>
      </c>
      <c r="E250" s="474" t="s">
        <v>234</v>
      </c>
      <c r="F250" s="865">
        <f>'[2]Switch board'!I263</f>
        <v>1430.15444719786</v>
      </c>
      <c r="G250" s="477"/>
    </row>
    <row r="251" customHeight="1" spans="1:7">
      <c r="A251" s="577" t="str">
        <f>'[2]Switch board'!$A264</f>
        <v>SB002.1</v>
      </c>
      <c r="B251" s="425" t="str">
        <f>'[2]Switch board'!$B264</f>
        <v>Chiller ALL Scneider (7.5-12) </v>
      </c>
      <c r="C251" s="112"/>
      <c r="D251" s="536" t="s">
        <v>237</v>
      </c>
      <c r="E251" s="885" t="s">
        <v>234</v>
      </c>
      <c r="F251" s="865">
        <f>'[2]Switch board'!I264</f>
        <v>1746.49569913577</v>
      </c>
      <c r="G251" s="477"/>
    </row>
    <row r="252" customHeight="1" spans="1:7">
      <c r="A252" s="577" t="str">
        <f>'[2]Switch board'!$A265</f>
        <v>SB003</v>
      </c>
      <c r="B252" s="425" t="str">
        <f>'[2]Switch board'!$B265</f>
        <v>Freezer ALL Scneider (2-3.5) </v>
      </c>
      <c r="C252" s="112"/>
      <c r="D252" s="884" t="s">
        <v>233</v>
      </c>
      <c r="E252" s="319" t="s">
        <v>234</v>
      </c>
      <c r="F252" s="865">
        <f>'[2]Switch board'!I265</f>
        <v>1634.13426566652</v>
      </c>
      <c r="G252" s="477"/>
    </row>
    <row r="253" ht="14.25" customHeight="1" spans="1:7">
      <c r="A253" s="577" t="str">
        <f>'[2]Switch board'!$A266</f>
        <v>SB004</v>
      </c>
      <c r="B253" s="425" t="str">
        <f>'[2]Switch board'!$B266</f>
        <v>Freezer ALL Scneider (4-6.5)</v>
      </c>
      <c r="C253" s="112"/>
      <c r="D253" s="884" t="s">
        <v>236</v>
      </c>
      <c r="E253" s="474" t="s">
        <v>234</v>
      </c>
      <c r="F253" s="865">
        <f>'[2]Switch board'!I266</f>
        <v>1698.75993035943</v>
      </c>
      <c r="G253" s="477"/>
    </row>
    <row r="254" ht="14.25" customHeight="1" spans="1:7">
      <c r="A254" s="577" t="str">
        <f>'[2]Switch board'!$A267</f>
        <v>SB004.1</v>
      </c>
      <c r="B254" s="425" t="str">
        <f>'[2]Switch board'!$B267</f>
        <v>Freezer ALL Scneider (7.5-12)</v>
      </c>
      <c r="C254" s="114"/>
      <c r="D254" s="536" t="s">
        <v>237</v>
      </c>
      <c r="E254" s="885" t="s">
        <v>238</v>
      </c>
      <c r="F254" s="865">
        <f>'[2]Switch board'!I267</f>
        <v>2040.41826488795</v>
      </c>
      <c r="G254" s="477"/>
    </row>
    <row r="255" ht="14.25" customHeight="1" spans="1:7">
      <c r="A255" s="577" t="str">
        <f>'[2]Switch board'!$A268</f>
        <v>SB004.2</v>
      </c>
      <c r="B255" s="425" t="str">
        <f>'[2]Switch board'!$B268</f>
        <v>Chiller/freezer ALL Scneider(2-3.5) </v>
      </c>
      <c r="C255" s="101" t="s">
        <v>239</v>
      </c>
      <c r="D255" s="884" t="s">
        <v>233</v>
      </c>
      <c r="E255" s="474" t="s">
        <v>240</v>
      </c>
      <c r="F255" s="865">
        <f>'[2]Switch board'!I268</f>
        <v>1009.38007662835</v>
      </c>
      <c r="G255" s="477"/>
    </row>
    <row r="256" ht="14.25" customHeight="1" spans="1:7">
      <c r="A256" s="577" t="str">
        <f>'[2]Switch board'!$A269</f>
        <v>SB004.3</v>
      </c>
      <c r="B256" s="425" t="str">
        <f>'[2]Switch board'!$B269</f>
        <v>Chiller/freezer ALL Scneider (4-6.5) </v>
      </c>
      <c r="C256" s="105"/>
      <c r="D256" s="884" t="s">
        <v>236</v>
      </c>
      <c r="E256" s="474" t="s">
        <v>240</v>
      </c>
      <c r="F256" s="865">
        <f>'[2]Switch board'!I269</f>
        <v>1037.02501826924</v>
      </c>
      <c r="G256" s="477"/>
    </row>
    <row r="257" ht="14.25" customHeight="1" spans="1:7">
      <c r="A257" s="577" t="str">
        <f>'[2]Switch board'!$A270</f>
        <v>SB004.4</v>
      </c>
      <c r="B257" s="425" t="str">
        <f>'[2]Switch board'!$B270</f>
        <v>Chiller/freezer ALL Scneider (7.5-12) </v>
      </c>
      <c r="C257" s="105"/>
      <c r="D257" s="536" t="s">
        <v>237</v>
      </c>
      <c r="E257" s="885" t="s">
        <v>234</v>
      </c>
      <c r="F257" s="865">
        <f>'[2]Switch board'!I270</f>
        <v>1141.07092775734</v>
      </c>
      <c r="G257" s="477"/>
    </row>
    <row r="258" ht="22.5" spans="1:7">
      <c r="A258" s="577" t="str">
        <f>'[2]Switch board'!$A271</f>
        <v>SB004.5</v>
      </c>
      <c r="B258" s="425" t="str">
        <f>'[2]Switch board'!$B271</f>
        <v>Chiller/freezer ALL Scneider (7.5-12) part winding</v>
      </c>
      <c r="C258" s="105"/>
      <c r="D258" s="884" t="s">
        <v>233</v>
      </c>
      <c r="E258" s="319" t="s">
        <v>234</v>
      </c>
      <c r="F258" s="865">
        <f>'[2]Switch board'!I271</f>
        <v>1461.48193437525</v>
      </c>
      <c r="G258" s="477"/>
    </row>
    <row r="259" spans="1:7">
      <c r="A259" s="577" t="str">
        <f>'[2]Switch board'!$A272</f>
        <v>SB004.6</v>
      </c>
      <c r="B259" s="425" t="str">
        <f>'[2]Switch board'!$B272</f>
        <v>Chiller ALL Scneider(2-3.5) for bcu indoor </v>
      </c>
      <c r="C259" s="117" t="s">
        <v>241</v>
      </c>
      <c r="D259" s="884" t="s">
        <v>233</v>
      </c>
      <c r="E259" s="319"/>
      <c r="F259" s="865">
        <f>'[2]Switch board'!I272</f>
        <v>1202.29612009206</v>
      </c>
      <c r="G259" s="477"/>
    </row>
    <row r="260" ht="22.5" spans="1:7">
      <c r="A260" s="577" t="str">
        <f>'[2]Switch board'!$A273</f>
        <v>SB004.7</v>
      </c>
      <c r="B260" s="425" t="str">
        <f>'[2]Switch board'!$B273</f>
        <v>Chiller ALL Scneider (4-6.5) for bcu indoor</v>
      </c>
      <c r="C260" s="121"/>
      <c r="D260" s="884" t="s">
        <v>236</v>
      </c>
      <c r="E260" s="319"/>
      <c r="F260" s="865">
        <f>'[2]Switch board'!I273</f>
        <v>1252.29612009206</v>
      </c>
      <c r="G260" s="477"/>
    </row>
    <row r="261" ht="22.5" spans="1:7">
      <c r="A261" s="577" t="str">
        <f>'[2]Switch board'!$A274</f>
        <v>SB004.8</v>
      </c>
      <c r="B261" s="425" t="str">
        <f>'[2]Switch board'!$B274</f>
        <v>Chiller ALL Scneider (7.5-15) for bcu indoor</v>
      </c>
      <c r="C261" s="121"/>
      <c r="D261" s="536" t="s">
        <v>237</v>
      </c>
      <c r="E261" s="319"/>
      <c r="F261" s="865">
        <f>'[2]Switch board'!I274</f>
        <v>1335.6294534254</v>
      </c>
      <c r="G261" s="477"/>
    </row>
    <row r="262" ht="22.5" spans="1:7">
      <c r="A262" s="577" t="str">
        <f>'[2]Switch board'!$A275</f>
        <v>SB004.9</v>
      </c>
      <c r="B262" s="425" t="str">
        <f>'[2]Switch board'!$B275</f>
        <v>Freezer ALL Scneider (2-3.5) for bcu indoor</v>
      </c>
      <c r="C262" s="121"/>
      <c r="D262" s="884" t="s">
        <v>233</v>
      </c>
      <c r="E262" s="319"/>
      <c r="F262" s="865">
        <f>'[2]Switch board'!I275</f>
        <v>1276.6024012949</v>
      </c>
      <c r="G262" s="477"/>
    </row>
    <row r="263" ht="22.5" spans="1:7">
      <c r="A263" s="577" t="str">
        <f>'[2]Switch board'!$A276</f>
        <v>SB004.10</v>
      </c>
      <c r="B263" s="425" t="str">
        <f>'[2]Switch board'!$B276</f>
        <v>Freezer ALL Scneider (4-6.5) for bcu indoor</v>
      </c>
      <c r="C263" s="121"/>
      <c r="D263" s="884" t="s">
        <v>236</v>
      </c>
      <c r="E263" s="319"/>
      <c r="F263" s="865">
        <f>'[2]Switch board'!I276</f>
        <v>1359.93573462823</v>
      </c>
      <c r="G263" s="477"/>
    </row>
    <row r="264" ht="22.5" spans="1:7">
      <c r="A264" s="577" t="str">
        <f>'[2]Switch board'!$A277</f>
        <v>SB004.11</v>
      </c>
      <c r="B264" s="425" t="str">
        <f>'[2]Switch board'!$B277</f>
        <v>Freezer ALL Scneider (7.5-15) for bcu indoor</v>
      </c>
      <c r="C264" s="122"/>
      <c r="D264" s="536" t="s">
        <v>237</v>
      </c>
      <c r="E264" s="319"/>
      <c r="F264" s="865">
        <f>'[2]Switch board'!I277</f>
        <v>1526.6024012949</v>
      </c>
      <c r="G264" s="477"/>
    </row>
    <row r="265" ht="11.25" customHeight="1" spans="1:7">
      <c r="A265" s="577" t="str">
        <f>'[2]Switch board'!$A278</f>
        <v>SB005</v>
      </c>
      <c r="B265" s="425" t="str">
        <f>'[2]Switch board'!$B278</f>
        <v>Chiller ALL Scneider (7.5-14) </v>
      </c>
      <c r="C265" s="108" t="s">
        <v>242</v>
      </c>
      <c r="D265" s="536" t="s">
        <v>243</v>
      </c>
      <c r="E265" s="474" t="s">
        <v>244</v>
      </c>
      <c r="F265" s="865">
        <f>'[2]Switch board'!I278</f>
        <v>2349.53583877996</v>
      </c>
      <c r="G265" s="477"/>
    </row>
    <row r="266" customHeight="1" spans="1:7">
      <c r="A266" s="577" t="str">
        <f>'[2]Switch board'!$A279</f>
        <v>SB006</v>
      </c>
      <c r="B266" s="425" t="str">
        <f>'[2]Switch board'!$B279</f>
        <v>Chiller ALL Scneider (15-23)</v>
      </c>
      <c r="C266" s="112"/>
      <c r="D266" s="536" t="s">
        <v>245</v>
      </c>
      <c r="E266" s="474" t="s">
        <v>244</v>
      </c>
      <c r="F266" s="865">
        <f>'[2]Switch board'!I279</f>
        <v>2571.74831991313</v>
      </c>
      <c r="G266" s="477"/>
    </row>
    <row r="267" spans="1:7">
      <c r="A267" s="577" t="str">
        <f>'[2]Switch board'!$A280</f>
        <v>SB007</v>
      </c>
      <c r="B267" s="425" t="str">
        <f>'[2]Switch board'!$B280</f>
        <v>Chiller ALL Scneider (25-34 )</v>
      </c>
      <c r="C267" s="112"/>
      <c r="D267" s="536" t="s">
        <v>246</v>
      </c>
      <c r="E267" s="474" t="s">
        <v>247</v>
      </c>
      <c r="F267" s="865">
        <f>'[2]Switch board'!I280</f>
        <v>2863.35867635107</v>
      </c>
      <c r="G267" s="477"/>
    </row>
    <row r="268" customHeight="1" spans="1:7">
      <c r="A268" s="577" t="str">
        <f>'[2]Switch board'!$A281</f>
        <v>SB008</v>
      </c>
      <c r="B268" s="425" t="str">
        <f>'[2]Switch board'!$B281</f>
        <v>Chiller ALL Scneider (35-50)</v>
      </c>
      <c r="C268" s="112"/>
      <c r="D268" s="536" t="s">
        <v>248</v>
      </c>
      <c r="E268" s="474" t="s">
        <v>247</v>
      </c>
      <c r="F268" s="865">
        <f>'[2]Switch board'!I281</f>
        <v>3083.73136879273</v>
      </c>
      <c r="G268" s="477"/>
    </row>
    <row r="269" spans="1:7">
      <c r="A269" s="577" t="str">
        <f>'[2]Switch board'!$A282</f>
        <v>SB009</v>
      </c>
      <c r="B269" s="425" t="str">
        <f>'[2]Switch board'!$B282</f>
        <v>Freezer ALL Scneider (8-14) </v>
      </c>
      <c r="C269" s="112"/>
      <c r="D269" s="536" t="s">
        <v>243</v>
      </c>
      <c r="E269" s="474" t="s">
        <v>244</v>
      </c>
      <c r="F269" s="865">
        <f>'[2]Switch board'!I282</f>
        <v>2593.02095157115</v>
      </c>
      <c r="G269" s="477"/>
    </row>
    <row r="270" spans="1:7">
      <c r="A270" s="577" t="str">
        <f>'[2]Switch board'!$A283</f>
        <v>SB010</v>
      </c>
      <c r="B270" s="425" t="str">
        <f>'[2]Switch board'!$B283</f>
        <v>Freezer ALL Scneider (15-23) </v>
      </c>
      <c r="C270" s="112"/>
      <c r="D270" s="536" t="s">
        <v>245</v>
      </c>
      <c r="E270" s="474" t="s">
        <v>244</v>
      </c>
      <c r="F270" s="865">
        <f>'[2]Switch board'!I283</f>
        <v>2859.12451595058</v>
      </c>
      <c r="G270" s="477"/>
    </row>
    <row r="271" ht="11.25" customHeight="1" spans="1:7">
      <c r="A271" s="577" t="str">
        <f>'[2]Switch board'!$A284</f>
        <v>SB011</v>
      </c>
      <c r="B271" s="425" t="str">
        <f>'[2]Switch board'!$B284</f>
        <v>Freezer ALL Scneider (25-34) </v>
      </c>
      <c r="C271" s="112"/>
      <c r="D271" s="536" t="s">
        <v>246</v>
      </c>
      <c r="E271" s="474" t="s">
        <v>247</v>
      </c>
      <c r="F271" s="865">
        <f>'[2]Switch board'!I284</f>
        <v>3242.45668824827</v>
      </c>
      <c r="G271" s="477"/>
    </row>
    <row r="272" spans="1:7">
      <c r="A272" s="577" t="str">
        <f>'[2]Switch board'!$A285</f>
        <v>SB012</v>
      </c>
      <c r="B272" s="425" t="str">
        <f>'[2]Switch board'!$B285</f>
        <v>Freezer ALL Scneider (35-50) </v>
      </c>
      <c r="C272" s="114"/>
      <c r="D272" s="536" t="s">
        <v>248</v>
      </c>
      <c r="E272" s="474" t="s">
        <v>247</v>
      </c>
      <c r="F272" s="865">
        <f>'[2]Switch board'!I285</f>
        <v>3489.4960473566</v>
      </c>
      <c r="G272" s="477"/>
    </row>
    <row r="273" customHeight="1" spans="1:7">
      <c r="A273" s="577" t="str">
        <f>'[2]Switch board'!$A286</f>
        <v>SB013</v>
      </c>
      <c r="B273" s="425" t="str">
        <f>'[2]Switch board'!$B286</f>
        <v>Chiller ALL Scneider (7.5-12) </v>
      </c>
      <c r="C273" s="109" t="s">
        <v>249</v>
      </c>
      <c r="D273" s="536" t="s">
        <v>237</v>
      </c>
      <c r="E273" s="474" t="s">
        <v>247</v>
      </c>
      <c r="F273" s="865">
        <f>'[2]Switch board'!I286</f>
        <v>2760.45813612801</v>
      </c>
      <c r="G273" s="477"/>
    </row>
    <row r="274" customHeight="1" spans="1:7">
      <c r="A274" s="577" t="str">
        <f>'[2]Switch board'!$A287</f>
        <v>SB014</v>
      </c>
      <c r="B274" s="425" t="str">
        <f>'[2]Switch board'!$B287</f>
        <v>Chiller ALL Scneider (15-20)</v>
      </c>
      <c r="C274" s="109"/>
      <c r="D274" s="536" t="s">
        <v>250</v>
      </c>
      <c r="E274" s="474" t="s">
        <v>247</v>
      </c>
      <c r="F274" s="865">
        <f>'[2]Switch board'!I287</f>
        <v>3078.8685622281</v>
      </c>
      <c r="G274" s="477"/>
    </row>
    <row r="275" customHeight="1" spans="1:7">
      <c r="A275" s="577" t="str">
        <f>'[2]Switch board'!$A288</f>
        <v>SB015</v>
      </c>
      <c r="B275" s="425" t="str">
        <f>'[2]Switch board'!$B288</f>
        <v>Chiller ALL Scneider (25-30 )</v>
      </c>
      <c r="C275" s="109"/>
      <c r="D275" s="536" t="s">
        <v>251</v>
      </c>
      <c r="E275" s="474" t="s">
        <v>247</v>
      </c>
      <c r="F275" s="865">
        <f>'[2]Switch board'!I288</f>
        <v>4266.16420834443</v>
      </c>
      <c r="G275" s="477"/>
    </row>
    <row r="276" spans="1:7">
      <c r="A276" s="577" t="str">
        <f>'[2]Switch board'!$A289</f>
        <v>SB016</v>
      </c>
      <c r="B276" s="425" t="str">
        <f>'[2]Switch board'!$B289</f>
        <v>Freezer ALLScneider (7.5-12) </v>
      </c>
      <c r="C276" s="109"/>
      <c r="D276" s="536" t="s">
        <v>237</v>
      </c>
      <c r="E276" s="474" t="s">
        <v>247</v>
      </c>
      <c r="F276" s="865">
        <f>'[2]Switch board'!I289</f>
        <v>3014.88040479166</v>
      </c>
      <c r="G276" s="477"/>
    </row>
    <row r="277" spans="1:7">
      <c r="A277" s="577" t="str">
        <f>'[2]Switch board'!$A290</f>
        <v>SB017</v>
      </c>
      <c r="B277" s="425" t="str">
        <f>'[2]Switch board'!$B290</f>
        <v>Freezer ALLScneider (15-20) </v>
      </c>
      <c r="C277" s="109"/>
      <c r="D277" s="536" t="s">
        <v>250</v>
      </c>
      <c r="E277" s="474" t="s">
        <v>247</v>
      </c>
      <c r="F277" s="865">
        <f>'[2]Switch board'!I290</f>
        <v>3286.84487710096</v>
      </c>
      <c r="G277" s="477"/>
    </row>
    <row r="278" spans="1:7">
      <c r="A278" s="577" t="str">
        <f>'[2]Switch board'!$A291</f>
        <v>SB018</v>
      </c>
      <c r="B278" s="425" t="str">
        <f>'[2]Switch board'!$B291</f>
        <v>Freezer ALL Scneider (25-30) </v>
      </c>
      <c r="C278" s="109"/>
      <c r="D278" s="536" t="s">
        <v>251</v>
      </c>
      <c r="E278" s="474" t="s">
        <v>252</v>
      </c>
      <c r="F278" s="865">
        <f>'[2]Switch board'!I291</f>
        <v>4619.26997869158</v>
      </c>
      <c r="G278" s="477"/>
    </row>
    <row r="279" customHeight="1" spans="1:7">
      <c r="A279" s="577" t="str">
        <f>'[2]Switch board'!$A292</f>
        <v>SB019</v>
      </c>
      <c r="B279" s="425" t="str">
        <f>'[2]Switch board'!$B292</f>
        <v>2in1 ALL Chiller ALL Scneider (2-3.5)</v>
      </c>
      <c r="C279" s="109" t="s">
        <v>235</v>
      </c>
      <c r="D279" s="884" t="s">
        <v>233</v>
      </c>
      <c r="E279" s="474"/>
      <c r="F279" s="865">
        <f>'[2]Switch board'!I292</f>
        <v>2516.18953993154</v>
      </c>
      <c r="G279" s="477"/>
    </row>
    <row r="280" customHeight="1" spans="1:7">
      <c r="A280" s="577" t="str">
        <f>'[2]Switch board'!$A293</f>
        <v>SB020</v>
      </c>
      <c r="B280" s="425" t="str">
        <f>'[2]Switch board'!$B293</f>
        <v>2in1 ALL Chiller ALL Scneider (4-6.5)</v>
      </c>
      <c r="C280" s="109"/>
      <c r="D280" s="884" t="s">
        <v>236</v>
      </c>
      <c r="E280" s="474"/>
      <c r="F280" s="865">
        <f>'[2]Switch board'!I293</f>
        <v>2610.30889439572</v>
      </c>
      <c r="G280" s="477"/>
    </row>
    <row r="281" spans="1:7">
      <c r="A281" s="577" t="str">
        <f>'[2]Switch board'!$A294</f>
        <v>SB021</v>
      </c>
      <c r="B281" s="425" t="str">
        <f>'[2]Switch board'!$B294</f>
        <v>2in1 ALL Freezer ALL Scneider (2-3.5)</v>
      </c>
      <c r="C281" s="109"/>
      <c r="D281" s="884" t="s">
        <v>233</v>
      </c>
      <c r="E281" s="474"/>
      <c r="F281" s="865">
        <f>'[2]Switch board'!I294</f>
        <v>3018.26853133305</v>
      </c>
      <c r="G281" s="477"/>
    </row>
    <row r="282" spans="1:7">
      <c r="A282" s="577" t="str">
        <f>'[2]Switch board'!$A295</f>
        <v>SB022</v>
      </c>
      <c r="B282" s="425" t="str">
        <f>'[2]Switch board'!$B295</f>
        <v>2in1 ALL Freezer ALL Scneider (4-6.5)</v>
      </c>
      <c r="C282" s="109"/>
      <c r="D282" s="884" t="s">
        <v>236</v>
      </c>
      <c r="E282" s="474"/>
      <c r="F282" s="865">
        <f>'[2]Switch board'!I295</f>
        <v>3147.51986071886</v>
      </c>
      <c r="G282" s="477"/>
    </row>
    <row r="283" ht="11.25" hidden="1" customHeight="1" spans="1:7">
      <c r="A283" s="577" t="str">
        <f>'[2]Switch board'!$A296</f>
        <v>SB023</v>
      </c>
      <c r="B283" s="425" t="str">
        <f>'[2]Switch board'!$B296</f>
        <v>2in1 Chiller/Freezer ALL Scneider (2-3.5)</v>
      </c>
      <c r="C283" s="109"/>
      <c r="D283" s="884" t="s">
        <v>233</v>
      </c>
      <c r="E283" s="474"/>
      <c r="F283" s="865">
        <f>'[2]Switch board'!I296</f>
        <v>2767.22903563229</v>
      </c>
      <c r="G283" s="477"/>
    </row>
    <row r="284" ht="11.25" hidden="1" customHeight="1" spans="1:7">
      <c r="A284" s="577" t="str">
        <f>'[2]Switch board'!$A297</f>
        <v>SB024</v>
      </c>
      <c r="B284" s="425" t="str">
        <f>'[2]Switch board'!$B297</f>
        <v>2in1 Chiller/Freezer ALL Scneider (4-6.5)</v>
      </c>
      <c r="C284" s="109"/>
      <c r="D284" s="884" t="s">
        <v>236</v>
      </c>
      <c r="E284" s="474"/>
      <c r="F284" s="865">
        <f>'[2]Switch board'!I297</f>
        <v>2878.91437755729</v>
      </c>
      <c r="G284" s="477"/>
    </row>
    <row r="285" ht="11.25" hidden="1" customHeight="1" spans="1:7">
      <c r="A285" s="577" t="str">
        <f>'[2]Switch board'!$A298</f>
        <v>SB025</v>
      </c>
      <c r="B285" s="425" t="str">
        <f>'[2]Switch board'!$B298</f>
        <v>2in1 Chiller/Freezer ALL Scneider (2-3.5) 2elcb</v>
      </c>
      <c r="C285" s="109"/>
      <c r="D285" s="884" t="s">
        <v>233</v>
      </c>
      <c r="E285" s="474"/>
      <c r="F285" s="865">
        <f>'[2]Switch board'!I298</f>
        <v>2925.56236896563</v>
      </c>
      <c r="G285" s="477"/>
    </row>
    <row r="286" ht="11.25" hidden="1" customHeight="1" spans="1:7">
      <c r="A286" s="577" t="str">
        <f>'[2]Switch board'!$A299</f>
        <v>SB026</v>
      </c>
      <c r="B286" s="425" t="str">
        <f>'[2]Switch board'!$B299</f>
        <v>2in1 Chiller/Freezer ALL Scneider (4-6.5) 2elcb</v>
      </c>
      <c r="C286" s="109"/>
      <c r="D286" s="884" t="s">
        <v>236</v>
      </c>
      <c r="E286" s="474"/>
      <c r="F286" s="865">
        <f>'[2]Switch board'!I299</f>
        <v>3037.24771089062</v>
      </c>
      <c r="G286" s="477"/>
    </row>
    <row r="287" ht="11.25" hidden="1" customHeight="1" spans="1:7">
      <c r="A287" s="577" t="str">
        <f>'[2]Switch board'!$A300</f>
        <v>SB027</v>
      </c>
      <c r="B287" s="425" t="str">
        <f>'[2]Switch board'!$B300</f>
        <v>2in1 ALL Freezer ALL Scneider (2-3.5) 2elcb</v>
      </c>
      <c r="C287" s="109"/>
      <c r="D287" s="884" t="s">
        <v>233</v>
      </c>
      <c r="E287" s="474"/>
      <c r="F287" s="865">
        <f>'[2]Switch board'!I300</f>
        <v>3176.60186466638</v>
      </c>
      <c r="G287" s="477"/>
    </row>
    <row r="288" ht="11.25" hidden="1" customHeight="1" spans="1:7">
      <c r="A288" s="577" t="str">
        <f>'[2]Switch board'!$A301</f>
        <v>SB028</v>
      </c>
      <c r="B288" s="425" t="str">
        <f>'[2]Switch board'!$B301</f>
        <v>2in1 ALL Freezer ALL Scneider (4-6.5) 2elcb</v>
      </c>
      <c r="C288" s="109"/>
      <c r="D288" s="884" t="s">
        <v>236</v>
      </c>
      <c r="E288" s="474"/>
      <c r="F288" s="865">
        <f>'[2]Switch board'!I301</f>
        <v>3305.85319405219</v>
      </c>
      <c r="G288" s="477"/>
    </row>
    <row r="289" ht="11.25" hidden="1" customHeight="1" spans="1:7">
      <c r="A289" s="577" t="str">
        <f>'[2]Switch board'!$A302</f>
        <v>SB030</v>
      </c>
      <c r="B289" s="425" t="str">
        <f>'[2]Switch board'!$B302</f>
        <v>Customize control panel</v>
      </c>
      <c r="C289" s="109"/>
      <c r="D289" s="474"/>
      <c r="E289" s="474"/>
      <c r="F289" s="865">
        <f>'[2]Switch board'!I302</f>
        <v>0</v>
      </c>
      <c r="G289" s="477"/>
    </row>
    <row r="290" ht="11.25" hidden="1" customHeight="1" spans="1:7">
      <c r="A290" s="577" t="str">
        <f>'[2]Switch board'!$A303</f>
        <v>SB031</v>
      </c>
      <c r="B290" s="425" t="str">
        <f>'[2]Switch board'!$B303</f>
        <v>0.3T~1T Flake ice control panel (DOL) cw plc</v>
      </c>
      <c r="C290" s="109" t="s">
        <v>253</v>
      </c>
      <c r="D290" s="474"/>
      <c r="E290" s="474"/>
      <c r="F290" s="865">
        <f>'[2]Switch board'!I303</f>
        <v>1155.11004705609</v>
      </c>
      <c r="G290" s="477"/>
    </row>
    <row r="291" customHeight="1" spans="1:7">
      <c r="A291" s="577" t="str">
        <f>'[2]Switch board'!$A304</f>
        <v>SB032</v>
      </c>
      <c r="B291" s="425" t="str">
        <f>'[2]Switch board'!$B304</f>
        <v>1.5T~3T Flake ice control panel (DOL) cw plc</v>
      </c>
      <c r="C291" s="109"/>
      <c r="D291" s="474"/>
      <c r="E291" s="474"/>
      <c r="F291" s="865">
        <f>'[2]Switch board'!I304</f>
        <v>1360.1846341246</v>
      </c>
      <c r="G291" s="477"/>
    </row>
    <row r="292" ht="22.5" spans="1:7">
      <c r="A292" s="577" t="str">
        <f>'[2]Switch board'!$A305</f>
        <v>SB032.1</v>
      </c>
      <c r="B292" s="425" t="str">
        <f>'[2]Switch board'!$B305</f>
        <v>4T~6T Flake ice control panel (p.winding) cw plc</v>
      </c>
      <c r="C292" s="109"/>
      <c r="D292" s="474"/>
      <c r="E292" s="474"/>
      <c r="F292" s="865">
        <f>'[2]Switch board'!I305</f>
        <v>2366.03246332943</v>
      </c>
      <c r="G292" s="477"/>
    </row>
    <row r="293" customHeight="1" spans="1:7">
      <c r="A293" s="577" t="str">
        <f>'[2]Switch board'!$A306</f>
        <v>SB033</v>
      </c>
      <c r="B293" s="425" t="str">
        <f>'[2]Switch board'!$B306</f>
        <v>0.5T-1T Flake ice control panel (DOL)</v>
      </c>
      <c r="C293" s="109"/>
      <c r="D293" s="474"/>
      <c r="E293" s="474"/>
      <c r="F293" s="865">
        <f>'[2]Switch board'!I306</f>
        <v>1698.75993035943</v>
      </c>
      <c r="G293" s="477"/>
    </row>
    <row r="294" spans="1:7">
      <c r="A294" s="577" t="str">
        <f>'[2]Switch board'!$A307</f>
        <v>SB034</v>
      </c>
      <c r="B294" s="425" t="str">
        <f>'[2]Switch board'!$B307</f>
        <v>1.5T-3T Flake ice control panel (DOL)</v>
      </c>
      <c r="C294" s="109"/>
      <c r="D294" s="474"/>
      <c r="E294" s="474"/>
      <c r="F294" s="865">
        <f>'[2]Switch board'!I307</f>
        <v>2040.41826488795</v>
      </c>
      <c r="G294" s="477"/>
    </row>
    <row r="295" ht="22.5" spans="1:7">
      <c r="A295" s="577" t="str">
        <f>'[2]Switch board'!$A308</f>
        <v>SB035</v>
      </c>
      <c r="B295" s="425" t="str">
        <f>'[2]Switch board'!$B308</f>
        <v>2T~4T Flake ice control panel (PART WINDING)</v>
      </c>
      <c r="C295" s="109"/>
      <c r="D295" s="474"/>
      <c r="E295" s="474"/>
      <c r="F295" s="865">
        <f>'[2]Switch board'!I308</f>
        <v>2859.12451595058</v>
      </c>
      <c r="G295" s="477"/>
    </row>
    <row r="296" ht="22.5" spans="1:7">
      <c r="A296" s="577" t="str">
        <f>'[2]Switch board'!$A309</f>
        <v>SB036</v>
      </c>
      <c r="B296" s="425" t="str">
        <f>'[2]Switch board'!$B309</f>
        <v>5T~6T Flake ice control panel (PART WINDING)</v>
      </c>
      <c r="C296" s="109"/>
      <c r="D296" s="474"/>
      <c r="E296" s="474"/>
      <c r="F296" s="865">
        <f>'[2]Switch board'!I309</f>
        <v>3242.45668824827</v>
      </c>
      <c r="G296" s="471"/>
    </row>
    <row r="297" ht="11.25" customHeight="1" spans="1:7">
      <c r="A297" s="577" t="str">
        <f>'[2]Switch board'!$A310</f>
        <v>SB037</v>
      </c>
      <c r="B297" s="425" t="str">
        <f>'[2]Switch board'!$B310</f>
        <v>10T Flake ice control panel (PART WINDING)</v>
      </c>
      <c r="C297" s="109"/>
      <c r="D297" s="474"/>
      <c r="E297" s="474"/>
      <c r="F297" s="865">
        <f>'[2]Switch board'!I310</f>
        <v>3909.12335491494</v>
      </c>
      <c r="G297" s="474"/>
    </row>
    <row r="298" spans="1:7">
      <c r="A298" s="577" t="str">
        <f>'[2]Switch board'!$A311</f>
        <v>SB038</v>
      </c>
      <c r="B298" s="425" t="str">
        <f>'[2]Switch board'!$B311</f>
        <v>PLC CONTROL</v>
      </c>
      <c r="C298" s="109"/>
      <c r="D298" s="474"/>
      <c r="E298" s="474"/>
      <c r="F298" s="865">
        <f>'[2]Switch board'!I311</f>
        <v>983.164983164983</v>
      </c>
      <c r="G298" s="474"/>
    </row>
    <row r="299" spans="1:7">
      <c r="A299" s="577" t="str">
        <f>'[2]Switch board'!$A312</f>
        <v>SB039</v>
      </c>
      <c r="B299" s="425" t="str">
        <f>'[2]Switch board'!$B312</f>
        <v>FZ05 PLC CONTROL FULL SET</v>
      </c>
      <c r="C299" s="109"/>
      <c r="D299" s="867"/>
      <c r="E299" s="474"/>
      <c r="F299" s="865">
        <f>'[2]Switch board'!I312</f>
        <v>2643.85026737968</v>
      </c>
      <c r="G299" s="474"/>
    </row>
    <row r="300" spans="1:7">
      <c r="A300" s="577" t="str">
        <f>'[2]Switch board'!$A313</f>
        <v>SB040</v>
      </c>
      <c r="B300" s="425" t="str">
        <f>'[2]Switch board'!$B313</f>
        <v>SK043 SCREEN DISPLAY</v>
      </c>
      <c r="C300" s="109"/>
      <c r="D300" s="867"/>
      <c r="E300" s="474"/>
      <c r="F300" s="865">
        <f>'[2]Switch board'!I313</f>
        <v>888.888888888889</v>
      </c>
      <c r="G300" s="474"/>
    </row>
    <row r="301" spans="1:7">
      <c r="A301" s="577" t="str">
        <f>'[2]Switch board'!$A314</f>
        <v>SB041</v>
      </c>
      <c r="B301" s="425" t="str">
        <f>'[2]Switch board'!$B314</f>
        <v>ZY108 CONTROLLER</v>
      </c>
      <c r="C301" s="109"/>
      <c r="D301" s="867"/>
      <c r="E301" s="474"/>
      <c r="F301" s="865">
        <f>'[2]Switch board'!I314</f>
        <v>781.144781144781</v>
      </c>
      <c r="G301" s="474"/>
    </row>
    <row r="302" spans="1:7">
      <c r="A302" s="577" t="str">
        <f>'[2]Switch board'!$A315</f>
        <v>SB042</v>
      </c>
      <c r="B302" s="425" t="str">
        <f>'[2]Switch board'!$B315</f>
        <v>220-11V TRANFORMER</v>
      </c>
      <c r="C302" s="109"/>
      <c r="D302" s="867"/>
      <c r="E302" s="474"/>
      <c r="F302" s="865">
        <f>'[2]Switch board'!I315</f>
        <v>40.4040404040404</v>
      </c>
      <c r="G302" s="474"/>
    </row>
    <row r="303" spans="1:7">
      <c r="A303" s="577" t="str">
        <f>'[2]Switch board'!$A316</f>
        <v>SB043</v>
      </c>
      <c r="B303" s="425" t="str">
        <f>'[2]Switch board'!$B316</f>
        <v>NTC-10K SENSOR</v>
      </c>
      <c r="C303" s="109"/>
      <c r="D303" s="867"/>
      <c r="E303" s="474"/>
      <c r="F303" s="865">
        <f>'[2]Switch board'!I316</f>
        <v>40.4040404040404</v>
      </c>
      <c r="G303" s="474"/>
    </row>
    <row r="304" spans="1:7">
      <c r="A304" s="577" t="str">
        <f>'[2]Switch board'!$A317</f>
        <v>SB044</v>
      </c>
      <c r="B304" s="425" t="str">
        <f>'[2]Switch board'!$B317</f>
        <v>MOD-CC WIRE CONNECTOR</v>
      </c>
      <c r="C304" s="109"/>
      <c r="D304" s="867"/>
      <c r="E304" s="474"/>
      <c r="F304" s="865">
        <f>'[2]Switch board'!I317</f>
        <v>5.38720538720539</v>
      </c>
      <c r="G304" s="474"/>
    </row>
    <row r="305" spans="1:7">
      <c r="A305" s="577" t="str">
        <f>'[2]Switch board'!$A318</f>
        <v>SB045</v>
      </c>
      <c r="B305" s="425" t="str">
        <f>'[2]Switch board'!$B318</f>
        <v>TZTZ</v>
      </c>
      <c r="C305" s="109"/>
      <c r="D305" s="867"/>
      <c r="E305" s="474"/>
      <c r="F305" s="865">
        <f>'[2]Switch board'!I318</f>
        <v>0</v>
      </c>
      <c r="G305" s="474"/>
    </row>
    <row r="306" spans="1:7">
      <c r="A306" s="577" t="str">
        <f>'[2]Switch board'!$A319</f>
        <v>SB046</v>
      </c>
      <c r="B306" s="425" t="str">
        <f>'[2]Switch board'!$B319</f>
        <v>0-30Bar PRESSURE TRANDUCER</v>
      </c>
      <c r="C306" s="109"/>
      <c r="D306" s="867"/>
      <c r="E306" s="474"/>
      <c r="F306" s="865">
        <f>'[2]Switch board'!I319</f>
        <v>336.700336700337</v>
      </c>
      <c r="G306" s="474"/>
    </row>
    <row r="307" spans="1:7">
      <c r="A307" s="577" t="str">
        <f>'[2]Switch board'!$A320</f>
        <v>SB047</v>
      </c>
      <c r="B307" s="425" t="str">
        <f>'[2]Switch board'!$B320</f>
        <v>~1-12Bar LOW PRESSURE TRANDUCER</v>
      </c>
      <c r="C307" s="109"/>
      <c r="D307" s="867"/>
      <c r="E307" s="474"/>
      <c r="F307" s="865">
        <f>'[2]Switch board'!I320</f>
        <v>336.700336700337</v>
      </c>
      <c r="G307" s="474"/>
    </row>
    <row r="308" ht="11.25" customHeight="1" spans="1:7">
      <c r="A308" s="577" t="str">
        <f>'[2]Switch board'!$A321</f>
        <v>SB048</v>
      </c>
      <c r="B308" s="425" t="str">
        <f>'[2]Switch board'!$B321</f>
        <v>SC13-700 SCREW COND PLC CONTROL FULL SET</v>
      </c>
      <c r="C308" s="109"/>
      <c r="D308" s="867"/>
      <c r="E308" s="474"/>
      <c r="F308" s="865">
        <f>'[2]Switch board'!I321</f>
        <v>3367.00336700337</v>
      </c>
      <c r="G308" s="474"/>
    </row>
    <row r="309" customHeight="1" spans="1:7">
      <c r="A309" s="577">
        <f>'[2]Switch board'!$A322</f>
        <v>0</v>
      </c>
      <c r="B309" s="425" t="str">
        <f>'[2]Switch board'!$B322</f>
        <v>Chiller Chnt  (2-3.5) </v>
      </c>
      <c r="C309" s="281" t="s">
        <v>254</v>
      </c>
      <c r="D309" s="867" t="s">
        <v>233</v>
      </c>
      <c r="E309" s="474" t="s">
        <v>240</v>
      </c>
      <c r="F309" s="865">
        <f>'[2]Switch board'!I322</f>
        <v>1315.86848411879</v>
      </c>
      <c r="G309" s="474"/>
    </row>
    <row r="310" customHeight="1" spans="1:7">
      <c r="A310" s="577">
        <f>'[2]Switch board'!$A323</f>
        <v>0</v>
      </c>
      <c r="B310" s="425" t="str">
        <f>'[2]Switch board'!$B323</f>
        <v>Chiller Chnt  (4-7.5) </v>
      </c>
      <c r="C310" s="281"/>
      <c r="D310" s="867" t="s">
        <v>255</v>
      </c>
      <c r="E310" s="474" t="s">
        <v>240</v>
      </c>
      <c r="F310" s="865">
        <f>'[2]Switch board'!I323</f>
        <v>1282.90168973821</v>
      </c>
      <c r="G310" s="474"/>
    </row>
    <row r="311" spans="1:7">
      <c r="A311" s="577">
        <f>'[2]Switch board'!$A324</f>
        <v>0</v>
      </c>
      <c r="B311" s="425" t="str">
        <f>'[2]Switch board'!$B324</f>
        <v>Frezzer Chnt (2-3.5)</v>
      </c>
      <c r="C311" s="281"/>
      <c r="D311" s="867" t="s">
        <v>233</v>
      </c>
      <c r="E311" s="474" t="s">
        <v>256</v>
      </c>
      <c r="F311" s="865">
        <f>'[2]Switch board'!I324</f>
        <v>1483.43503195005</v>
      </c>
      <c r="G311" s="474"/>
    </row>
    <row r="312" spans="1:7">
      <c r="A312" s="577">
        <f>'[2]Switch board'!$A325</f>
        <v>0</v>
      </c>
      <c r="B312" s="425" t="str">
        <f>'[2]Switch board'!$B325</f>
        <v>Frezzer Chnt (4-7.5) </v>
      </c>
      <c r="C312" s="281"/>
      <c r="D312" s="867" t="s">
        <v>255</v>
      </c>
      <c r="E312" s="474" t="s">
        <v>256</v>
      </c>
      <c r="F312" s="865">
        <f>'[2]Switch board'!I325</f>
        <v>1535.55169861671</v>
      </c>
      <c r="G312" s="474"/>
    </row>
    <row r="313" spans="1:7">
      <c r="A313" s="577">
        <f>'[2]Switch board'!$A326</f>
        <v>0</v>
      </c>
      <c r="B313" s="425" t="str">
        <f>'[2]Switch board'!$B326</f>
        <v>JXF2520/14</v>
      </c>
      <c r="C313" s="474">
        <v>25</v>
      </c>
      <c r="D313" s="474">
        <v>20</v>
      </c>
      <c r="E313" s="474">
        <v>15</v>
      </c>
      <c r="F313" s="865" t="str">
        <f>'[2]Switch board'!I326</f>
        <v>~</v>
      </c>
      <c r="G313" s="474"/>
    </row>
    <row r="314" spans="1:7">
      <c r="A314" s="577">
        <f>'[2]Switch board'!$A327</f>
        <v>0</v>
      </c>
      <c r="B314" s="425" t="str">
        <f>'[2]Switch board'!$B327</f>
        <v>JXF3025/15</v>
      </c>
      <c r="C314" s="886">
        <v>30</v>
      </c>
      <c r="D314" s="886">
        <v>25</v>
      </c>
      <c r="E314" s="886">
        <v>15</v>
      </c>
      <c r="F314" s="865" t="str">
        <f>'[2]Switch board'!I327</f>
        <v>~</v>
      </c>
      <c r="G314" s="474"/>
    </row>
    <row r="315" spans="1:7">
      <c r="A315" s="577">
        <f>'[2]Switch board'!$A328</f>
        <v>0</v>
      </c>
      <c r="B315" s="425" t="str">
        <f>'[2]Switch board'!$B328</f>
        <v>JXF3030/18</v>
      </c>
      <c r="C315" s="474">
        <v>30</v>
      </c>
      <c r="D315" s="474">
        <v>30</v>
      </c>
      <c r="E315" s="474">
        <v>15</v>
      </c>
      <c r="F315" s="865" t="str">
        <f>'[2]Switch board'!I328</f>
        <v>~</v>
      </c>
      <c r="G315" s="474"/>
    </row>
    <row r="316" spans="1:7">
      <c r="A316" s="577" t="str">
        <f>'[2]Switch board'!$A329</f>
        <v>SW124</v>
      </c>
      <c r="B316" s="425" t="str">
        <f>'[2]Switch board'!$B329</f>
        <v>JXF4030/15* switch board</v>
      </c>
      <c r="C316" s="886">
        <v>40</v>
      </c>
      <c r="D316" s="886">
        <v>30</v>
      </c>
      <c r="E316" s="886">
        <v>15</v>
      </c>
      <c r="F316" s="865">
        <f>'[2]Switch board'!I329</f>
        <v>120.681481481481</v>
      </c>
      <c r="G316" s="474"/>
    </row>
    <row r="317" spans="1:7">
      <c r="A317" s="577">
        <f>'[2]Switch board'!$A330</f>
        <v>0</v>
      </c>
      <c r="B317" s="425" t="str">
        <f>'[2]Switch board'!$B330</f>
        <v>JXF4030/20  </v>
      </c>
      <c r="C317" s="474">
        <v>40</v>
      </c>
      <c r="D317" s="474">
        <v>30</v>
      </c>
      <c r="E317" s="474">
        <v>20</v>
      </c>
      <c r="F317" s="865" t="str">
        <f>'[2]Switch board'!I330</f>
        <v>~</v>
      </c>
      <c r="G317" s="474"/>
    </row>
    <row r="318" spans="1:7">
      <c r="A318" s="577">
        <f>'[2]Switch board'!$A331</f>
        <v>0</v>
      </c>
      <c r="B318" s="425" t="str">
        <f>'[2]Switch board'!$B331</f>
        <v>JXF4030/25</v>
      </c>
      <c r="C318" s="886">
        <v>40</v>
      </c>
      <c r="D318" s="886">
        <v>30</v>
      </c>
      <c r="E318" s="886">
        <v>25</v>
      </c>
      <c r="F318" s="865" t="str">
        <f>'[2]Switch board'!I331</f>
        <v>~</v>
      </c>
      <c r="G318" s="474"/>
    </row>
    <row r="319" spans="1:7">
      <c r="A319" s="577" t="str">
        <f>'[2]Switch board'!$A332</f>
        <v>SW125</v>
      </c>
      <c r="B319" s="425" t="str">
        <f>'[2]Switch board'!$B332</f>
        <v>JXF4540/18*</v>
      </c>
      <c r="C319" s="886">
        <v>45</v>
      </c>
      <c r="D319" s="886">
        <v>40</v>
      </c>
      <c r="E319" s="886">
        <v>18</v>
      </c>
      <c r="F319" s="865">
        <f>'[2]Switch board'!I332</f>
        <v>147.611403508772</v>
      </c>
      <c r="G319" s="474"/>
    </row>
    <row r="320" spans="1:7">
      <c r="A320" s="577" t="str">
        <f>'[2]Switch board'!$A333</f>
        <v>SW126</v>
      </c>
      <c r="B320" s="425" t="str">
        <f>'[2]Switch board'!$B333</f>
        <v>JXF5040/18*</v>
      </c>
      <c r="C320" s="474">
        <v>50</v>
      </c>
      <c r="D320" s="474">
        <v>40</v>
      </c>
      <c r="E320" s="474">
        <v>18</v>
      </c>
      <c r="F320" s="865" t="str">
        <f>'[2]Switch board'!I333</f>
        <v>~</v>
      </c>
      <c r="G320" s="474"/>
    </row>
    <row r="321" spans="1:7">
      <c r="A321" s="577" t="str">
        <f>'[2]Switch board'!$A334</f>
        <v>SW127</v>
      </c>
      <c r="B321" s="425" t="str">
        <f>'[2]Switch board'!$B334</f>
        <v>JXF5045/18*</v>
      </c>
      <c r="C321" s="474">
        <v>50</v>
      </c>
      <c r="D321" s="474">
        <v>45</v>
      </c>
      <c r="E321" s="474">
        <v>18</v>
      </c>
      <c r="F321" s="865">
        <f>'[2]Switch board'!I334</f>
        <v>184.061403508772</v>
      </c>
      <c r="G321" s="474"/>
    </row>
    <row r="322" spans="1:7">
      <c r="A322" s="577">
        <f>'[2]Switch board'!$A335</f>
        <v>0</v>
      </c>
      <c r="B322" s="425" t="str">
        <f>'[2]Switch board'!$B335</f>
        <v>JXF5040/20 </v>
      </c>
      <c r="C322" s="886">
        <v>50</v>
      </c>
      <c r="D322" s="886">
        <v>40</v>
      </c>
      <c r="E322" s="886">
        <v>20</v>
      </c>
      <c r="F322" s="865" t="str">
        <f>'[2]Switch board'!I335</f>
        <v>~</v>
      </c>
      <c r="G322" s="474"/>
    </row>
    <row r="323" spans="1:7">
      <c r="A323" s="577">
        <f>'[2]Switch board'!$A336</f>
        <v>0</v>
      </c>
      <c r="B323" s="425" t="str">
        <f>'[2]Switch board'!$B336</f>
        <v>JXF5040/25</v>
      </c>
      <c r="C323" s="474">
        <v>50</v>
      </c>
      <c r="D323" s="474">
        <v>40</v>
      </c>
      <c r="E323" s="474">
        <v>25</v>
      </c>
      <c r="F323" s="865" t="str">
        <f>'[2]Switch board'!I336</f>
        <v>~</v>
      </c>
      <c r="G323" s="474"/>
    </row>
    <row r="324" spans="1:7">
      <c r="A324" s="577">
        <f>'[2]Switch board'!$A337</f>
        <v>0</v>
      </c>
      <c r="B324" s="425" t="str">
        <f>'[2]Switch board'!$B337</f>
        <v>JXF6040/20</v>
      </c>
      <c r="C324" s="886">
        <v>60</v>
      </c>
      <c r="D324" s="886">
        <v>40</v>
      </c>
      <c r="E324" s="886">
        <v>20</v>
      </c>
      <c r="F324" s="865" t="str">
        <f>'[2]Switch board'!I337</f>
        <v>~</v>
      </c>
      <c r="G324" s="474"/>
    </row>
    <row r="325" spans="1:7">
      <c r="A325" s="577">
        <f>'[2]Switch board'!$A338</f>
        <v>0</v>
      </c>
      <c r="B325" s="425" t="str">
        <f>'[2]Switch board'!$B338</f>
        <v>JXF6050/15</v>
      </c>
      <c r="C325" s="474">
        <v>60</v>
      </c>
      <c r="D325" s="474">
        <v>50</v>
      </c>
      <c r="E325" s="474">
        <v>15</v>
      </c>
      <c r="F325" s="865" t="str">
        <f>'[2]Switch board'!I338</f>
        <v>~</v>
      </c>
      <c r="G325" s="474"/>
    </row>
    <row r="326" spans="1:7">
      <c r="A326" s="577" t="str">
        <f>'[2]Switch board'!$A339</f>
        <v>SW128</v>
      </c>
      <c r="B326" s="425" t="str">
        <f>'[2]Switch board'!$B339</f>
        <v>JXF6050/20 *</v>
      </c>
      <c r="C326" s="886">
        <v>60</v>
      </c>
      <c r="D326" s="886">
        <v>50</v>
      </c>
      <c r="E326" s="886">
        <v>20</v>
      </c>
      <c r="F326" s="865">
        <f>'[2]Switch board'!I339</f>
        <v>260.525925925926</v>
      </c>
      <c r="G326" s="474"/>
    </row>
    <row r="327" spans="1:7">
      <c r="A327" s="577">
        <f>'[2]Switch board'!$A340</f>
        <v>0</v>
      </c>
      <c r="B327" s="425" t="str">
        <f>'[2]Switch board'!$B340</f>
        <v>JXF6050/25</v>
      </c>
      <c r="C327" s="474">
        <v>60</v>
      </c>
      <c r="D327" s="474">
        <v>50</v>
      </c>
      <c r="E327" s="474">
        <v>25</v>
      </c>
      <c r="F327" s="865" t="str">
        <f>'[2]Switch board'!I340</f>
        <v>~</v>
      </c>
      <c r="G327" s="474"/>
    </row>
    <row r="328" spans="1:7">
      <c r="A328" s="577" t="str">
        <f>'[2]Switch board'!$A341</f>
        <v>SW129</v>
      </c>
      <c r="B328" s="425" t="str">
        <f>'[2]Switch board'!$B341</f>
        <v>JXF6060/20 *</v>
      </c>
      <c r="C328" s="886">
        <v>60</v>
      </c>
      <c r="D328" s="886">
        <v>60</v>
      </c>
      <c r="E328" s="886">
        <v>20</v>
      </c>
      <c r="F328" s="865">
        <f>'[2]Switch board'!I341</f>
        <v>291.522222222222</v>
      </c>
      <c r="G328" s="474"/>
    </row>
    <row r="329" customHeight="1" spans="1:7">
      <c r="A329" s="577">
        <f>'[2]Switch board'!$A342</f>
        <v>0</v>
      </c>
      <c r="B329" s="425" t="str">
        <f>'[2]Switch board'!$B342</f>
        <v>JXF7050/20</v>
      </c>
      <c r="C329" s="886">
        <v>70</v>
      </c>
      <c r="D329" s="886">
        <v>50</v>
      </c>
      <c r="E329" s="886">
        <v>20</v>
      </c>
      <c r="F329" s="865" t="str">
        <f>'[2]Switch board'!I342</f>
        <v>~</v>
      </c>
      <c r="G329" s="474"/>
    </row>
    <row r="330" spans="1:7">
      <c r="A330" s="577">
        <f>'[2]Switch board'!$A343</f>
        <v>0</v>
      </c>
      <c r="B330" s="425" t="str">
        <f>'[2]Switch board'!$B343</f>
        <v>JXF7050/25</v>
      </c>
      <c r="C330" s="474">
        <v>70</v>
      </c>
      <c r="D330" s="474">
        <v>50</v>
      </c>
      <c r="E330" s="474">
        <v>25</v>
      </c>
      <c r="F330" s="865" t="str">
        <f>'[2]Switch board'!I343</f>
        <v>~</v>
      </c>
      <c r="G330" s="474"/>
    </row>
    <row r="331" spans="1:7">
      <c r="A331" s="577" t="str">
        <f>'[2]Switch board'!$A344</f>
        <v>SW130</v>
      </c>
      <c r="B331" s="425" t="str">
        <f>'[2]Switch board'!$B344</f>
        <v>JXF7060/20 * (1.2MM)</v>
      </c>
      <c r="C331" s="886">
        <v>70</v>
      </c>
      <c r="D331" s="886">
        <v>60</v>
      </c>
      <c r="E331" s="886">
        <v>20</v>
      </c>
      <c r="F331" s="865">
        <f>'[2]Switch board'!I344</f>
        <v>366.877777777778</v>
      </c>
      <c r="G331" s="474"/>
    </row>
    <row r="332" spans="1:7">
      <c r="A332" s="577" t="str">
        <f>'[2]Switch board'!$A345</f>
        <v>SW131</v>
      </c>
      <c r="B332" s="425" t="str">
        <f>'[2]Switch board'!$B345</f>
        <v>JXF7060/25 </v>
      </c>
      <c r="C332" s="474">
        <v>70</v>
      </c>
      <c r="D332" s="474">
        <v>60</v>
      </c>
      <c r="E332" s="474">
        <v>25</v>
      </c>
      <c r="F332" s="865" t="str">
        <f>'[2]Switch board'!I345</f>
        <v>~</v>
      </c>
      <c r="G332" s="474"/>
    </row>
    <row r="333" customHeight="1" spans="1:7">
      <c r="A333" s="577" t="str">
        <f>'[2]Switch board'!$A346</f>
        <v>SW132</v>
      </c>
      <c r="B333" s="425" t="str">
        <f>'[2]Switch board'!$B346</f>
        <v>JXF8060/20</v>
      </c>
      <c r="C333" s="886">
        <v>80</v>
      </c>
      <c r="D333" s="886">
        <v>60</v>
      </c>
      <c r="E333" s="886">
        <v>20</v>
      </c>
      <c r="F333" s="865" t="str">
        <f>'[2]Switch board'!I346</f>
        <v>~</v>
      </c>
      <c r="G333" s="474"/>
    </row>
    <row r="334" customHeight="1" spans="1:7">
      <c r="A334" s="577" t="str">
        <f>'[2]Switch board'!$A347</f>
        <v>SW133</v>
      </c>
      <c r="B334" s="425" t="str">
        <f>'[2]Switch board'!$B347</f>
        <v>JXF8060/25</v>
      </c>
      <c r="C334" s="474">
        <v>80</v>
      </c>
      <c r="D334" s="474">
        <v>60</v>
      </c>
      <c r="E334" s="474">
        <v>25</v>
      </c>
      <c r="F334" s="865" t="str">
        <f>'[2]Switch board'!I347</f>
        <v>~</v>
      </c>
      <c r="G334" s="474"/>
    </row>
    <row r="335" customHeight="1" spans="1:7">
      <c r="A335" s="577" t="str">
        <f>'[2]Switch board'!$A348</f>
        <v>SW134</v>
      </c>
      <c r="B335" s="425" t="str">
        <f>'[2]Switch board'!$B348</f>
        <v>JXF8070/20 * (1.2MM)</v>
      </c>
      <c r="C335" s="886">
        <v>80</v>
      </c>
      <c r="D335" s="886">
        <v>70</v>
      </c>
      <c r="E335" s="886">
        <v>20</v>
      </c>
      <c r="F335" s="865">
        <f>'[2]Switch board'!I348</f>
        <v>434.868518518518</v>
      </c>
      <c r="G335" s="474"/>
    </row>
    <row r="336" spans="1:7">
      <c r="A336" s="577">
        <f>'[2]Switch board'!$A349</f>
        <v>0</v>
      </c>
      <c r="B336" s="425" t="str">
        <f>'[2]Switch board'!$B349</f>
        <v>JXF9070/22</v>
      </c>
      <c r="C336" s="474">
        <v>90</v>
      </c>
      <c r="D336" s="474">
        <v>70</v>
      </c>
      <c r="E336" s="474">
        <v>22</v>
      </c>
      <c r="F336" s="865" t="str">
        <f>'[2]Switch board'!I349</f>
        <v>~</v>
      </c>
      <c r="G336" s="474"/>
    </row>
    <row r="337" spans="1:7">
      <c r="A337" s="577" t="str">
        <f>'[2]Switch board'!$A350</f>
        <v>SW135</v>
      </c>
      <c r="B337" s="425" t="str">
        <f>'[2]Switch board'!$B350</f>
        <v>JXF10080/20 (1.2mm*1.5mm)</v>
      </c>
      <c r="C337" s="887">
        <v>100</v>
      </c>
      <c r="D337" s="887">
        <v>80</v>
      </c>
      <c r="E337" s="887">
        <v>20</v>
      </c>
      <c r="F337" s="865">
        <f>'[2]Switch board'!I350</f>
        <v>610.861111111111</v>
      </c>
      <c r="G337" s="474"/>
    </row>
    <row r="338" spans="1:7">
      <c r="A338" s="577" t="str">
        <f>'[2]Switch board'!$A351</f>
        <v>SW136</v>
      </c>
      <c r="B338" s="425" t="str">
        <f>'[2]Switch board'!$B351</f>
        <v>JXF10080/25 (1.2mm*1.5mm)</v>
      </c>
      <c r="C338" s="474">
        <v>100</v>
      </c>
      <c r="D338" s="474">
        <v>80</v>
      </c>
      <c r="E338" s="474">
        <v>25</v>
      </c>
      <c r="F338" s="865" t="str">
        <f>'[2]Switch board'!I351</f>
        <v>~</v>
      </c>
      <c r="G338" s="474"/>
    </row>
    <row r="339" spans="1:7">
      <c r="A339" s="577" t="str">
        <f>'[2]Switch board'!$A352</f>
        <v>SW136.1</v>
      </c>
      <c r="B339" s="425" t="str">
        <f>'[2]Switch board'!$B352</f>
        <v>JXF 120100/25 (1.2mm*1.5mm)</v>
      </c>
      <c r="C339" s="474">
        <v>120</v>
      </c>
      <c r="D339" s="474">
        <v>100</v>
      </c>
      <c r="E339" s="474">
        <v>25</v>
      </c>
      <c r="F339" s="865">
        <f>'[2]Switch board'!I352</f>
        <v>1017.02333333333</v>
      </c>
      <c r="G339" s="474"/>
    </row>
    <row r="340" spans="1:7">
      <c r="A340" s="577" t="str">
        <f>'[2]Switch board'!$A354</f>
        <v>SW137</v>
      </c>
      <c r="B340" s="425" t="str">
        <f>'[2]Switch board'!$B354</f>
        <v>STX4 4518 (1.2mm*1.5mm)</v>
      </c>
      <c r="C340" s="886">
        <v>45</v>
      </c>
      <c r="D340" s="886">
        <v>40</v>
      </c>
      <c r="E340" s="886">
        <v>18</v>
      </c>
      <c r="F340" s="865">
        <f>'[2]Switch board'!I354</f>
        <v>601.620666666667</v>
      </c>
      <c r="G340" s="474"/>
    </row>
    <row r="341" spans="1:7">
      <c r="A341" s="577" t="str">
        <f>'[2]Switch board'!$A355</f>
        <v>SW138</v>
      </c>
      <c r="B341" s="425" t="str">
        <f>'[2]Switch board'!$B355</f>
        <v>STX5 620 (1.2mm*1.5mm)</v>
      </c>
      <c r="C341" s="886">
        <v>60</v>
      </c>
      <c r="D341" s="886">
        <v>50</v>
      </c>
      <c r="E341" s="886">
        <v>20</v>
      </c>
      <c r="F341" s="865">
        <f>'[2]Switch board'!I355</f>
        <v>929.758833333333</v>
      </c>
      <c r="G341" s="474"/>
    </row>
    <row r="342" spans="1:7">
      <c r="A342" s="577" t="str">
        <f>'[2]Switch board'!$A356</f>
        <v>SW139</v>
      </c>
      <c r="B342" s="425" t="str">
        <f>'[2]Switch board'!$B356</f>
        <v>STX6 620 (1.2mm*1.5mm)</v>
      </c>
      <c r="C342" s="886">
        <v>60</v>
      </c>
      <c r="D342" s="886">
        <v>60</v>
      </c>
      <c r="E342" s="886">
        <v>20</v>
      </c>
      <c r="F342" s="865">
        <f>'[2]Switch board'!I356</f>
        <v>1042.94</v>
      </c>
      <c r="G342" s="474"/>
    </row>
    <row r="343" spans="1:7">
      <c r="A343" s="577" t="str">
        <f>'[2]Switch board'!$A357</f>
        <v>SW140</v>
      </c>
      <c r="B343" s="425" t="str">
        <f>'[2]Switch board'!$B357</f>
        <v>STX6 720 (1.2mm*1.5mm)</v>
      </c>
      <c r="C343" s="886">
        <v>70</v>
      </c>
      <c r="D343" s="886">
        <v>60</v>
      </c>
      <c r="E343" s="886">
        <v>20</v>
      </c>
      <c r="F343" s="865">
        <f>'[2]Switch board'!I357</f>
        <v>1170.232</v>
      </c>
      <c r="G343" s="474"/>
    </row>
    <row r="344" spans="1:7">
      <c r="A344" s="577" t="str">
        <f>'[2]Switch board'!$A358</f>
        <v>SW141</v>
      </c>
      <c r="B344" s="425" t="str">
        <f>'[2]Switch board'!$B358</f>
        <v>STX7 820 (1.5mm*2mm)</v>
      </c>
      <c r="C344" s="886">
        <v>80</v>
      </c>
      <c r="D344" s="886">
        <v>70</v>
      </c>
      <c r="E344" s="886">
        <v>20</v>
      </c>
      <c r="F344" s="865">
        <f>'[2]Switch board'!I358</f>
        <v>1701.693</v>
      </c>
      <c r="G344" s="474"/>
    </row>
    <row r="345" spans="1:7">
      <c r="A345" s="577" t="str">
        <f>'[2]Switch board'!$A359</f>
        <v>SW142</v>
      </c>
      <c r="B345" s="425" t="str">
        <f>'[2]Switch board'!$B359</f>
        <v>STX8 1020 (1.5mm*2mm)</v>
      </c>
      <c r="C345" s="887">
        <v>100</v>
      </c>
      <c r="D345" s="887">
        <v>80</v>
      </c>
      <c r="E345" s="887">
        <v>20</v>
      </c>
      <c r="F345" s="865">
        <f>'[2]Switch board'!I359</f>
        <v>2259.595</v>
      </c>
      <c r="G345" s="474"/>
    </row>
    <row r="346" spans="1:7">
      <c r="A346" s="577" t="str">
        <f>'[2]Switch board'!$A360</f>
        <v>SW143</v>
      </c>
      <c r="B346" s="425" t="str">
        <f>'[2]Switch board'!$B360</f>
        <v>STX8 1025 (1.5mm*2mm)</v>
      </c>
      <c r="C346" s="474">
        <v>100</v>
      </c>
      <c r="D346" s="474">
        <v>80</v>
      </c>
      <c r="E346" s="474">
        <v>25</v>
      </c>
      <c r="F346" s="865">
        <f>'[2]Switch board'!I360</f>
        <v>2428.66766666667</v>
      </c>
      <c r="G346" s="474"/>
    </row>
    <row r="347" spans="1:7">
      <c r="A347" s="577" t="str">
        <f>'[2]Switch board'!$A361</f>
        <v>SW144</v>
      </c>
      <c r="B347" s="425" t="str">
        <f>'[2]Switch board'!$B361</f>
        <v>TT1 04</v>
      </c>
      <c r="C347" s="331" t="s">
        <v>257</v>
      </c>
      <c r="D347" s="319" t="s">
        <v>258</v>
      </c>
      <c r="E347" s="474"/>
      <c r="F347" s="865">
        <f>'[2]Switch board'!I361</f>
        <v>40.8141176470588</v>
      </c>
      <c r="G347" s="474"/>
    </row>
    <row r="348" spans="1:7">
      <c r="A348" s="577" t="str">
        <f>'[2]Switch board'!$A362</f>
        <v>SW145</v>
      </c>
      <c r="B348" s="425" t="str">
        <f>'[2]Switch board'!$B362</f>
        <v>TT2 04</v>
      </c>
      <c r="C348" s="331" t="s">
        <v>259</v>
      </c>
      <c r="D348" s="319"/>
      <c r="E348" s="474"/>
      <c r="F348" s="865">
        <f>'[2]Switch board'!I362</f>
        <v>46.2398039215686</v>
      </c>
      <c r="G348" s="474"/>
    </row>
    <row r="349" spans="1:7">
      <c r="A349" s="577" t="str">
        <f>'[2]Switch board'!$A363</f>
        <v>SW146</v>
      </c>
      <c r="B349" s="425" t="str">
        <f>'[2]Switch board'!$B363</f>
        <v>TT2 05</v>
      </c>
      <c r="C349" s="331" t="s">
        <v>260</v>
      </c>
      <c r="D349" s="319"/>
      <c r="E349" s="474"/>
      <c r="F349" s="865">
        <f>'[2]Switch board'!I363</f>
        <v>53.7709803921569</v>
      </c>
      <c r="G349" s="474"/>
    </row>
    <row r="350" spans="1:7">
      <c r="A350" s="577" t="str">
        <f>'[2]Switch board'!$A364</f>
        <v>SW147</v>
      </c>
      <c r="B350" s="425" t="str">
        <f>'[2]Switch board'!$B364</f>
        <v>TT1 06</v>
      </c>
      <c r="C350" s="331" t="s">
        <v>261</v>
      </c>
      <c r="D350" s="319"/>
      <c r="E350" s="474"/>
      <c r="F350" s="865">
        <f>'[2]Switch board'!I364</f>
        <v>61.3021568627451</v>
      </c>
      <c r="G350" s="474"/>
    </row>
    <row r="351" customHeight="1" spans="1:7">
      <c r="A351" s="577" t="str">
        <f>'[2]Switch board'!$A365</f>
        <v>SW148</v>
      </c>
      <c r="B351" s="425" t="str">
        <f>'[2]Switch board'!$B365</f>
        <v>TB-AG-1115</v>
      </c>
      <c r="C351" s="27" t="s">
        <v>262</v>
      </c>
      <c r="D351" s="281" t="s">
        <v>263</v>
      </c>
      <c r="E351" s="474"/>
      <c r="F351" s="865">
        <f>'[2]Switch board'!I365</f>
        <v>10.1225490196078</v>
      </c>
      <c r="G351" s="474"/>
    </row>
    <row r="352" customHeight="1" spans="1:7">
      <c r="A352" s="577" t="str">
        <f>'[2]Switch board'!$A366</f>
        <v>SW149</v>
      </c>
      <c r="B352" s="425" t="str">
        <f>'[2]Switch board'!$B366</f>
        <v>TB-AG-1419</v>
      </c>
      <c r="C352" s="27" t="s">
        <v>264</v>
      </c>
      <c r="D352" s="281"/>
      <c r="E352" s="474"/>
      <c r="F352" s="865">
        <f>'[2]Switch board'!I366</f>
        <v>16.8439215686275</v>
      </c>
      <c r="G352" s="474"/>
    </row>
    <row r="353" spans="1:7">
      <c r="A353" s="577" t="str">
        <f>'[2]Switch board'!$A367</f>
        <v>SW150</v>
      </c>
      <c r="B353" s="425" t="str">
        <f>'[2]Switch board'!$B367</f>
        <v>TB-AG-1924</v>
      </c>
      <c r="C353" s="27" t="s">
        <v>265</v>
      </c>
      <c r="D353" s="281"/>
      <c r="E353" s="474"/>
      <c r="F353" s="865">
        <f>'[2]Switch board'!I367</f>
        <v>25.1039215686275</v>
      </c>
      <c r="G353" s="474"/>
    </row>
    <row r="354" spans="1:7">
      <c r="A354" s="577" t="str">
        <f>'[2]Switch board'!$A368</f>
        <v>SW151</v>
      </c>
      <c r="B354" s="425" t="str">
        <f>'[2]Switch board'!$B368</f>
        <v>TB-AG-1924-1</v>
      </c>
      <c r="C354" s="27" t="s">
        <v>266</v>
      </c>
      <c r="D354" s="281"/>
      <c r="E354" s="474"/>
      <c r="F354" s="865">
        <f>'[2]Switch board'!I368</f>
        <v>35.7933333333333</v>
      </c>
      <c r="G354" s="474"/>
    </row>
    <row r="355" spans="1:7">
      <c r="A355" s="577" t="str">
        <f>'[2]Switch board'!$A369</f>
        <v>SW152</v>
      </c>
      <c r="B355" s="425" t="str">
        <f>'[2]Switch board'!$B369</f>
        <v>TB-AG-2230</v>
      </c>
      <c r="C355" s="27" t="s">
        <v>267</v>
      </c>
      <c r="D355" s="281"/>
      <c r="E355" s="474"/>
      <c r="F355" s="865">
        <f>'[2]Switch board'!I369</f>
        <v>48.5882352941177</v>
      </c>
      <c r="G355" s="474"/>
    </row>
    <row r="356" spans="1:7">
      <c r="A356" s="577" t="str">
        <f>'[2]Switch board'!$A370</f>
        <v>SW153</v>
      </c>
      <c r="B356" s="425" t="str">
        <f>'[2]Switch board'!$B370</f>
        <v>TB-AG-3038</v>
      </c>
      <c r="C356" s="27" t="s">
        <v>268</v>
      </c>
      <c r="D356" s="281"/>
      <c r="E356" s="474"/>
      <c r="F356" s="865">
        <f>'[2]Switch board'!I370</f>
        <v>70.21</v>
      </c>
      <c r="G356" s="474"/>
    </row>
    <row r="357" spans="1:7">
      <c r="A357" s="577" t="str">
        <f>'[2]Switch board'!$A371</f>
        <v>SW154</v>
      </c>
      <c r="B357" s="425" t="str">
        <f>'[2]Switch board'!$B371</f>
        <v>TB-AG-3038-1</v>
      </c>
      <c r="C357" s="27" t="s">
        <v>269</v>
      </c>
      <c r="D357" s="281"/>
      <c r="E357" s="474"/>
      <c r="F357" s="865">
        <f>'[2]Switch board'!I371</f>
        <v>90.4550980392157</v>
      </c>
      <c r="G357" s="474"/>
    </row>
    <row r="358" spans="1:7">
      <c r="A358" s="577" t="str">
        <f>'[2]Switch board'!$A372</f>
        <v>SW155</v>
      </c>
      <c r="B358" s="425" t="str">
        <f>'[2]Switch board'!$B372</f>
        <v>MEP4540/18 plexiglass door</v>
      </c>
      <c r="C358" s="27" t="s">
        <v>270</v>
      </c>
      <c r="D358" s="376" t="s">
        <v>271</v>
      </c>
      <c r="E358" s="474"/>
      <c r="F358" s="865">
        <f>'[2]Switch board'!I372</f>
        <v>206.5</v>
      </c>
      <c r="G358" s="474"/>
    </row>
    <row r="359" spans="1:7">
      <c r="A359" s="577" t="str">
        <f>'[2]Switch board'!$A373</f>
        <v>SW156</v>
      </c>
      <c r="B359" s="425" t="str">
        <f>'[2]Switch board'!$B373</f>
        <v>MEP6060/20 plexiglass door</v>
      </c>
      <c r="C359" s="27" t="s">
        <v>272</v>
      </c>
      <c r="D359" s="378"/>
      <c r="E359" s="474"/>
      <c r="F359" s="865">
        <f>'[2]Switch board'!I373</f>
        <v>326.728888888889</v>
      </c>
      <c r="G359" s="474"/>
    </row>
    <row r="360" spans="1:7">
      <c r="A360" s="888"/>
      <c r="B360" s="836"/>
      <c r="C360" s="464"/>
      <c r="D360" s="279"/>
      <c r="F360" s="889"/>
    </row>
    <row r="361" spans="1:7">
      <c r="A361" s="888"/>
      <c r="B361" s="726"/>
      <c r="C361" s="464"/>
      <c r="D361" s="279"/>
      <c r="F361" s="889"/>
    </row>
    <row r="362" s="860" customFormat="1" spans="1:7">
      <c r="A362" s="890"/>
      <c r="B362" s="891"/>
      <c r="C362" s="892"/>
      <c r="D362" s="893"/>
      <c r="F362" s="894"/>
      <c r="G362" s="895"/>
    </row>
    <row r="363" s="860" customFormat="1" spans="1:7">
      <c r="A363" s="890"/>
      <c r="B363" s="895"/>
      <c r="C363" s="892"/>
      <c r="D363" s="892"/>
      <c r="F363" s="894"/>
      <c r="G363" s="895"/>
    </row>
    <row r="364" s="860" customFormat="1" spans="1:7">
      <c r="A364" s="890"/>
      <c r="B364" s="895"/>
      <c r="C364" s="892"/>
      <c r="D364" s="892"/>
      <c r="E364" s="891"/>
      <c r="F364" s="894"/>
      <c r="G364" s="895"/>
    </row>
    <row r="365" s="860" customFormat="1" spans="1:7">
      <c r="A365" s="890"/>
      <c r="B365" s="895"/>
      <c r="C365" s="892"/>
      <c r="D365" s="892"/>
      <c r="E365" s="891"/>
      <c r="F365" s="894"/>
      <c r="G365" s="895"/>
    </row>
    <row r="366" s="860" customFormat="1" spans="1:7">
      <c r="A366" s="890"/>
      <c r="B366" s="895"/>
      <c r="C366" s="892"/>
      <c r="D366" s="892"/>
      <c r="F366" s="894"/>
      <c r="G366" s="895"/>
    </row>
    <row r="367" s="860" customFormat="1" spans="1:7">
      <c r="A367" s="890"/>
      <c r="B367" s="895"/>
      <c r="C367" s="892"/>
      <c r="D367" s="892"/>
      <c r="E367" s="896"/>
      <c r="F367" s="894"/>
      <c r="G367" s="895"/>
    </row>
    <row r="368" s="860" customFormat="1" spans="1:7">
      <c r="A368" s="890"/>
      <c r="B368" s="895"/>
      <c r="C368" s="892"/>
      <c r="D368" s="892"/>
      <c r="E368" s="891"/>
      <c r="F368" s="894"/>
      <c r="G368" s="895"/>
    </row>
    <row r="369" s="860" customFormat="1" spans="1:7">
      <c r="A369" s="890"/>
      <c r="B369" s="895"/>
      <c r="C369" s="892"/>
      <c r="D369" s="892"/>
      <c r="E369" s="891"/>
      <c r="F369" s="894"/>
      <c r="G369" s="895"/>
    </row>
    <row r="370" s="860" customFormat="1" spans="1:7">
      <c r="A370" s="890"/>
      <c r="B370" s="895"/>
      <c r="C370" s="892"/>
      <c r="D370" s="892"/>
      <c r="F370" s="894"/>
      <c r="G370" s="895"/>
    </row>
    <row r="371" s="860" customFormat="1" spans="1:7">
      <c r="A371" s="890"/>
      <c r="B371" s="895"/>
      <c r="C371" s="892"/>
      <c r="D371" s="892"/>
      <c r="F371" s="894"/>
      <c r="G371" s="895"/>
    </row>
    <row r="372" s="860" customFormat="1" spans="1:7">
      <c r="A372" s="890"/>
      <c r="B372" s="895"/>
      <c r="C372" s="892"/>
      <c r="D372" s="892"/>
      <c r="E372" s="891"/>
      <c r="F372" s="894"/>
      <c r="G372" s="895"/>
    </row>
    <row r="373" s="860" customFormat="1" spans="1:7">
      <c r="A373" s="890"/>
      <c r="B373" s="895"/>
      <c r="C373" s="892"/>
      <c r="D373" s="892"/>
      <c r="E373" s="891"/>
      <c r="F373" s="894"/>
      <c r="G373" s="895"/>
    </row>
    <row r="374" s="860" customFormat="1" spans="1:7">
      <c r="A374" s="890"/>
      <c r="B374" s="895"/>
      <c r="C374" s="892"/>
      <c r="D374" s="892"/>
      <c r="E374" s="891"/>
      <c r="F374" s="894"/>
      <c r="G374" s="895"/>
    </row>
    <row r="375" s="860" customFormat="1" spans="1:7">
      <c r="A375" s="890"/>
      <c r="B375" s="895"/>
      <c r="C375" s="892"/>
      <c r="D375" s="892"/>
      <c r="E375" s="891"/>
      <c r="F375" s="894"/>
      <c r="G375" s="895"/>
    </row>
    <row r="376" s="860" customFormat="1" spans="1:7">
      <c r="A376" s="890"/>
      <c r="B376" s="895"/>
      <c r="C376" s="892"/>
      <c r="D376" s="892"/>
      <c r="E376" s="891"/>
      <c r="F376" s="894"/>
      <c r="G376" s="895"/>
    </row>
    <row r="377" s="860" customFormat="1" spans="1:7">
      <c r="A377" s="890"/>
      <c r="B377" s="895"/>
      <c r="C377" s="892"/>
      <c r="D377" s="892"/>
      <c r="F377" s="894"/>
      <c r="G377" s="895"/>
    </row>
    <row r="378" s="860" customFormat="1" spans="1:7">
      <c r="A378" s="890"/>
      <c r="B378" s="895"/>
      <c r="C378" s="891"/>
      <c r="D378" s="891"/>
      <c r="E378" s="891"/>
      <c r="F378" s="894"/>
      <c r="G378" s="895"/>
    </row>
    <row r="379" s="860" customFormat="1" spans="1:7">
      <c r="A379" s="890"/>
      <c r="B379" s="895"/>
      <c r="C379" s="891"/>
      <c r="D379" s="891"/>
      <c r="E379" s="891"/>
      <c r="F379" s="894"/>
      <c r="G379" s="895"/>
    </row>
    <row r="380" s="860" customFormat="1" spans="1:7">
      <c r="A380" s="890"/>
      <c r="B380" s="891"/>
      <c r="C380" s="891"/>
      <c r="D380" s="891"/>
      <c r="E380" s="891"/>
      <c r="F380" s="894"/>
      <c r="G380" s="895"/>
    </row>
    <row r="381" s="860" customFormat="1" spans="1:7">
      <c r="A381" s="890"/>
      <c r="B381" s="891"/>
      <c r="C381" s="891"/>
      <c r="D381" s="891"/>
      <c r="E381" s="891"/>
      <c r="F381" s="897"/>
    </row>
    <row r="382" s="860" customFormat="1" spans="1:7">
      <c r="A382" s="890"/>
      <c r="B382" s="891"/>
      <c r="C382" s="892"/>
      <c r="D382" s="893"/>
      <c r="E382" s="893"/>
      <c r="F382" s="898"/>
      <c r="G382" s="895"/>
    </row>
    <row r="383" s="860" customFormat="1" spans="1:7">
      <c r="A383" s="890"/>
      <c r="B383" s="895"/>
      <c r="C383" s="892"/>
      <c r="D383" s="892"/>
      <c r="E383" s="891"/>
      <c r="F383" s="897"/>
      <c r="G383" s="895"/>
    </row>
    <row r="384" s="860" customFormat="1" spans="1:7">
      <c r="A384" s="890"/>
      <c r="B384" s="895"/>
      <c r="C384" s="892"/>
      <c r="D384" s="892"/>
      <c r="E384" s="891"/>
      <c r="F384" s="897"/>
      <c r="G384" s="895"/>
    </row>
    <row r="385" s="860" customFormat="1" spans="1:8">
      <c r="A385" s="890"/>
      <c r="B385" s="895"/>
      <c r="C385" s="892"/>
      <c r="D385" s="892"/>
      <c r="E385" s="891"/>
      <c r="F385" s="897"/>
      <c r="G385" s="895"/>
    </row>
    <row r="386" s="860" customFormat="1" spans="1:8">
      <c r="A386" s="890"/>
      <c r="B386" s="895"/>
      <c r="C386" s="892"/>
      <c r="D386" s="892"/>
      <c r="E386" s="891"/>
      <c r="F386" s="897"/>
      <c r="G386" s="895"/>
    </row>
    <row r="387" s="860" customFormat="1" spans="1:8">
      <c r="A387" s="890"/>
      <c r="B387" s="895"/>
      <c r="C387" s="892"/>
      <c r="D387" s="892"/>
      <c r="E387" s="891"/>
      <c r="F387" s="897"/>
      <c r="G387" s="895"/>
    </row>
    <row r="388" s="860" customFormat="1" ht="11.25" spans="1:8">
      <c r="A388" s="2"/>
      <c r="B388" s="857"/>
      <c r="C388" s="857"/>
      <c r="D388" s="857"/>
      <c r="E388" s="857"/>
      <c r="F388" s="899" t="s">
        <v>273</v>
      </c>
      <c r="G388" s="633"/>
      <c r="H388" s="857"/>
    </row>
    <row r="389" ht="22.5" spans="1:8">
      <c r="A389" s="900" t="s">
        <v>274</v>
      </c>
      <c r="B389" s="901" t="s">
        <v>275</v>
      </c>
      <c r="C389" s="902" t="s">
        <v>276</v>
      </c>
      <c r="D389" s="903" t="s">
        <v>277</v>
      </c>
      <c r="E389" s="474" t="s">
        <v>278</v>
      </c>
      <c r="F389" s="500" t="s">
        <v>279</v>
      </c>
      <c r="G389" s="904" t="s">
        <v>280</v>
      </c>
    </row>
    <row r="390" spans="1:8">
      <c r="A390" s="905">
        <v>1</v>
      </c>
      <c r="B390" s="906" t="s">
        <v>281</v>
      </c>
      <c r="C390" s="902">
        <v>12</v>
      </c>
      <c r="D390" s="902" t="e">
        <f>#REF!</f>
        <v>#REF!</v>
      </c>
      <c r="E390" s="581" t="s">
        <v>282</v>
      </c>
      <c r="F390" s="907" t="e">
        <f t="shared" ref="F390:F394" si="0">D390</f>
        <v>#REF!</v>
      </c>
      <c r="G390" s="908" t="e">
        <f>#REF!</f>
        <v>#REF!</v>
      </c>
    </row>
    <row r="391" spans="1:8">
      <c r="A391" s="905">
        <v>1</v>
      </c>
      <c r="B391" s="906" t="s">
        <v>283</v>
      </c>
      <c r="C391" s="902">
        <v>13</v>
      </c>
      <c r="D391" s="902" t="e">
        <f>#REF!</f>
        <v>#REF!</v>
      </c>
      <c r="E391" s="907" t="e">
        <f>D391</f>
        <v>#REF!</v>
      </c>
      <c r="F391" s="907"/>
      <c r="G391" s="908">
        <f>F14*2</f>
        <v>235.584686995346</v>
      </c>
    </row>
    <row r="392" spans="1:8">
      <c r="A392" s="905">
        <v>1</v>
      </c>
      <c r="B392" s="906" t="s">
        <v>284</v>
      </c>
      <c r="C392" s="902">
        <v>24</v>
      </c>
      <c r="D392" s="902" t="e">
        <f>#REF!</f>
        <v>#REF!</v>
      </c>
      <c r="E392" s="907" t="e">
        <f>D392</f>
        <v>#REF!</v>
      </c>
      <c r="F392" s="907"/>
      <c r="G392" s="908" t="e">
        <f>#REF!</f>
        <v>#REF!</v>
      </c>
    </row>
    <row r="393" spans="1:8">
      <c r="A393" s="905">
        <v>1</v>
      </c>
      <c r="B393" s="909" t="s">
        <v>285</v>
      </c>
      <c r="C393" s="902">
        <v>27</v>
      </c>
      <c r="D393" s="902" t="e">
        <f>#REF!</f>
        <v>#REF!</v>
      </c>
      <c r="E393" s="474"/>
      <c r="F393" s="907" t="e">
        <f t="shared" si="0"/>
        <v>#REF!</v>
      </c>
      <c r="G393" s="319"/>
    </row>
    <row r="394" spans="1:8">
      <c r="A394" s="905">
        <v>3</v>
      </c>
      <c r="B394" s="910" t="s">
        <v>286</v>
      </c>
      <c r="C394" s="902">
        <f t="shared" ref="C394:C396" si="1">D394</f>
        <v>8.19964349376114</v>
      </c>
      <c r="D394" s="902">
        <f>F114*A394</f>
        <v>8.19964349376114</v>
      </c>
      <c r="E394" s="882">
        <f>F114</f>
        <v>2.73321449792038</v>
      </c>
      <c r="F394" s="907">
        <f t="shared" si="0"/>
        <v>8.19964349376114</v>
      </c>
      <c r="G394" s="319"/>
    </row>
    <row r="395" spans="1:8">
      <c r="A395" s="905">
        <v>1</v>
      </c>
      <c r="B395" s="910" t="s">
        <v>287</v>
      </c>
      <c r="C395" s="902" t="e">
        <f t="shared" si="1"/>
        <v>#REF!</v>
      </c>
      <c r="D395" s="902" t="e">
        <f>#REF!</f>
        <v>#REF!</v>
      </c>
      <c r="E395" s="907" t="e">
        <f>D395</f>
        <v>#REF!</v>
      </c>
      <c r="F395" s="907"/>
      <c r="G395" s="908" t="e">
        <f>#REF!</f>
        <v>#REF!</v>
      </c>
    </row>
    <row r="396" spans="1:8">
      <c r="A396" s="905">
        <v>1</v>
      </c>
      <c r="B396" s="910" t="s">
        <v>288</v>
      </c>
      <c r="C396" s="902" t="e">
        <f t="shared" si="1"/>
        <v>#REF!</v>
      </c>
      <c r="D396" s="902" t="e">
        <f>#REF!</f>
        <v>#REF!</v>
      </c>
      <c r="E396" s="907"/>
      <c r="F396" s="907" t="e">
        <f t="shared" ref="F396:F400" si="2">D396</f>
        <v>#REF!</v>
      </c>
      <c r="G396" s="908" t="e">
        <f>#REF!</f>
        <v>#REF!</v>
      </c>
    </row>
    <row r="397" spans="1:8">
      <c r="A397" s="905">
        <v>1</v>
      </c>
      <c r="B397" s="910" t="s">
        <v>289</v>
      </c>
      <c r="C397" s="902">
        <v>70</v>
      </c>
      <c r="D397" s="902">
        <v>70</v>
      </c>
      <c r="E397" s="474"/>
      <c r="F397" s="907">
        <v>100</v>
      </c>
      <c r="G397" s="319"/>
    </row>
    <row r="398" spans="1:8">
      <c r="A398" s="905">
        <v>2</v>
      </c>
      <c r="B398" s="910" t="s">
        <v>290</v>
      </c>
      <c r="C398" s="902">
        <f t="shared" ref="C398:C400" si="3">D398</f>
        <v>139.333333333333</v>
      </c>
      <c r="D398" s="902">
        <f>F166*A398</f>
        <v>139.333333333333</v>
      </c>
      <c r="E398" s="474">
        <f>F166</f>
        <v>69.6666666666667</v>
      </c>
      <c r="F398" s="907" t="e">
        <f>#REF!</f>
        <v>#REF!</v>
      </c>
      <c r="G398" s="319"/>
    </row>
    <row r="399" spans="1:8">
      <c r="A399" s="905">
        <v>3</v>
      </c>
      <c r="B399" s="910" t="s">
        <v>291</v>
      </c>
      <c r="C399" s="902">
        <f t="shared" si="3"/>
        <v>39</v>
      </c>
      <c r="D399" s="902">
        <f>F164*A399</f>
        <v>39</v>
      </c>
      <c r="E399" s="907">
        <f>D399</f>
        <v>39</v>
      </c>
      <c r="F399" s="907">
        <f t="shared" si="2"/>
        <v>39</v>
      </c>
      <c r="G399" s="319"/>
    </row>
    <row r="400" spans="1:8">
      <c r="A400" s="905">
        <v>1</v>
      </c>
      <c r="B400" s="910" t="s">
        <v>292</v>
      </c>
      <c r="C400" s="902" t="e">
        <f t="shared" si="3"/>
        <v>#REF!</v>
      </c>
      <c r="D400" s="902" t="e">
        <f>#REF!</f>
        <v>#REF!</v>
      </c>
      <c r="E400" s="907" t="e">
        <f>D400</f>
        <v>#REF!</v>
      </c>
      <c r="F400" s="907" t="e">
        <f t="shared" si="2"/>
        <v>#REF!</v>
      </c>
      <c r="G400" s="911" t="e">
        <f>#REF!</f>
        <v>#REF!</v>
      </c>
    </row>
    <row r="401" spans="1:7">
      <c r="A401" s="905">
        <v>1</v>
      </c>
      <c r="B401" s="910" t="s">
        <v>293</v>
      </c>
      <c r="C401" s="902">
        <f>F110</f>
        <v>84.1750841750842</v>
      </c>
      <c r="D401" s="902">
        <f>C401</f>
        <v>84.1750841750842</v>
      </c>
      <c r="E401" s="907">
        <f>D401</f>
        <v>84.1750841750842</v>
      </c>
      <c r="F401" s="907" t="e">
        <f>#REF!</f>
        <v>#REF!</v>
      </c>
      <c r="G401" s="319"/>
    </row>
    <row r="402" spans="1:7">
      <c r="A402" s="905">
        <v>1</v>
      </c>
      <c r="B402" s="912" t="s">
        <v>294</v>
      </c>
      <c r="C402" s="902">
        <f>F319</f>
        <v>147.611403508772</v>
      </c>
      <c r="D402" s="902">
        <f>F319</f>
        <v>147.611403508772</v>
      </c>
      <c r="E402" s="907">
        <f>F316</f>
        <v>120.681481481481</v>
      </c>
      <c r="F402" s="907">
        <f>F316</f>
        <v>120.681481481481</v>
      </c>
      <c r="G402" s="908" t="e">
        <f>#REF!</f>
        <v>#REF!</v>
      </c>
    </row>
    <row r="403" spans="1:7">
      <c r="A403" s="905">
        <v>1</v>
      </c>
      <c r="B403" s="912" t="s">
        <v>295</v>
      </c>
      <c r="C403" s="902">
        <f>D403</f>
        <v>138.333333333333</v>
      </c>
      <c r="D403" s="902">
        <f>F170</f>
        <v>138.333333333333</v>
      </c>
      <c r="E403" s="907">
        <f>D403</f>
        <v>138.333333333333</v>
      </c>
      <c r="F403" s="907">
        <f>D403</f>
        <v>138.333333333333</v>
      </c>
      <c r="G403" s="908">
        <f>F172</f>
        <v>366.666666666667</v>
      </c>
    </row>
    <row r="404" spans="1:7">
      <c r="A404" s="905">
        <v>1</v>
      </c>
      <c r="B404" s="912" t="s">
        <v>296</v>
      </c>
      <c r="C404" s="902">
        <v>250</v>
      </c>
      <c r="D404" s="902">
        <f>C404</f>
        <v>250</v>
      </c>
      <c r="E404" s="474">
        <v>250</v>
      </c>
      <c r="F404" s="907">
        <v>250</v>
      </c>
      <c r="G404" s="319">
        <v>450</v>
      </c>
    </row>
    <row r="405" spans="1:7">
      <c r="A405" s="913"/>
      <c r="B405" s="909" t="s">
        <v>297</v>
      </c>
      <c r="C405" s="914" t="e">
        <f>SUM(C390:C404)</f>
        <v>#REF!</v>
      </c>
      <c r="D405" s="914" t="e">
        <f>SUM(D390:D404)</f>
        <v>#REF!</v>
      </c>
      <c r="E405" s="907" t="e">
        <f>SUM(E391:E404)</f>
        <v>#REF!</v>
      </c>
      <c r="F405" s="907" t="e">
        <f>SUM(F390:F404)</f>
        <v>#REF!</v>
      </c>
      <c r="G405" s="908" t="e">
        <f>SUM(G390:G404)</f>
        <v>#REF!</v>
      </c>
    </row>
    <row r="406" spans="1:7">
      <c r="A406" s="913" t="s">
        <v>298</v>
      </c>
      <c r="B406" s="909" t="s">
        <v>299</v>
      </c>
      <c r="C406" s="907" t="e">
        <f>SUM(C390:C404)-C395-C398-C401+8-26</f>
        <v>#REF!</v>
      </c>
      <c r="D406" s="907" t="e">
        <f>SUM(D390:D404)-D395-D398-D401+8-26</f>
        <v>#REF!</v>
      </c>
      <c r="F406" s="857"/>
      <c r="G406" s="633"/>
    </row>
    <row r="407" spans="1:7">
      <c r="A407" s="915" t="s">
        <v>300</v>
      </c>
      <c r="B407" s="916">
        <v>600</v>
      </c>
      <c r="D407" s="915"/>
      <c r="E407" s="915"/>
      <c r="F407" s="857"/>
      <c r="G407" s="633"/>
    </row>
    <row r="408" spans="1:7">
      <c r="A408" s="915" t="s">
        <v>301</v>
      </c>
      <c r="B408" s="916"/>
      <c r="D408" s="915"/>
      <c r="E408" s="915"/>
      <c r="F408" s="857"/>
      <c r="G408" s="633"/>
    </row>
    <row r="409" spans="1:7">
      <c r="A409" s="915" t="s">
        <v>302</v>
      </c>
      <c r="B409" s="916">
        <v>27</v>
      </c>
      <c r="D409" s="915"/>
      <c r="E409" s="915"/>
      <c r="F409" s="857"/>
      <c r="G409" s="633"/>
    </row>
    <row r="410" spans="1:7">
      <c r="A410" s="915" t="s">
        <v>303</v>
      </c>
      <c r="B410" s="916">
        <v>165</v>
      </c>
      <c r="D410" s="915"/>
      <c r="E410" s="915"/>
      <c r="F410" s="857"/>
      <c r="G410" s="633"/>
    </row>
    <row r="411" spans="1:7">
      <c r="A411" s="913"/>
      <c r="B411" s="915"/>
      <c r="C411" s="915"/>
      <c r="D411" s="915"/>
      <c r="E411" s="915"/>
      <c r="F411" s="857"/>
      <c r="G411" s="633"/>
    </row>
    <row r="412" spans="1:7">
      <c r="A412" s="913"/>
      <c r="B412" s="915"/>
      <c r="C412" s="915"/>
      <c r="D412" s="915"/>
      <c r="E412" s="915"/>
      <c r="F412" s="915"/>
    </row>
    <row r="413" ht="22.5" spans="1:7">
      <c r="A413" s="900" t="s">
        <v>304</v>
      </c>
      <c r="B413" s="901" t="s">
        <v>275</v>
      </c>
      <c r="C413" s="902" t="s">
        <v>276</v>
      </c>
      <c r="D413" s="903" t="s">
        <v>277</v>
      </c>
      <c r="E413" s="903" t="s">
        <v>305</v>
      </c>
      <c r="F413" s="903" t="s">
        <v>306</v>
      </c>
      <c r="G413" s="917" t="s">
        <v>304</v>
      </c>
    </row>
    <row r="414" spans="1:7">
      <c r="A414" s="905">
        <v>1</v>
      </c>
      <c r="B414" s="906" t="s">
        <v>281</v>
      </c>
      <c r="C414" s="902">
        <v>24</v>
      </c>
      <c r="D414" s="902" t="e">
        <f>#REF!</f>
        <v>#REF!</v>
      </c>
      <c r="E414" s="907"/>
      <c r="F414" s="907"/>
      <c r="G414" s="909">
        <v>1</v>
      </c>
    </row>
    <row r="415" spans="1:7">
      <c r="A415" s="905">
        <v>1</v>
      </c>
      <c r="B415" s="906" t="s">
        <v>307</v>
      </c>
      <c r="C415" s="902">
        <v>13</v>
      </c>
      <c r="D415" s="902" t="e">
        <f>#REF!</f>
        <v>#REF!</v>
      </c>
      <c r="E415" s="907" t="e">
        <f t="shared" ref="E415:E420" si="4">D415</f>
        <v>#REF!</v>
      </c>
      <c r="F415" s="907">
        <f>F11*2</f>
        <v>130.458186884519</v>
      </c>
      <c r="G415" s="909">
        <v>1</v>
      </c>
    </row>
    <row r="416" spans="1:7">
      <c r="A416" s="905">
        <v>1</v>
      </c>
      <c r="B416" s="906" t="s">
        <v>308</v>
      </c>
      <c r="C416" s="902">
        <v>27</v>
      </c>
      <c r="D416" s="902" t="e">
        <f>#REF!</f>
        <v>#REF!</v>
      </c>
      <c r="E416" s="907" t="e">
        <f t="shared" si="4"/>
        <v>#REF!</v>
      </c>
      <c r="F416" s="907" t="e">
        <f>#REF!*2</f>
        <v>#REF!</v>
      </c>
      <c r="G416" s="909">
        <v>1</v>
      </c>
    </row>
    <row r="417" spans="1:7">
      <c r="A417" s="905">
        <v>1</v>
      </c>
      <c r="B417" s="906" t="s">
        <v>309</v>
      </c>
      <c r="C417" s="902">
        <f t="shared" ref="C417:C421" si="5">D417</f>
        <v>48.7634970393591</v>
      </c>
      <c r="D417" s="902">
        <f>A417*F25</f>
        <v>48.7634970393591</v>
      </c>
      <c r="E417" s="907"/>
      <c r="F417" s="907"/>
      <c r="G417" s="909">
        <v>1</v>
      </c>
    </row>
    <row r="418" spans="1:7">
      <c r="A418" s="905">
        <v>3</v>
      </c>
      <c r="B418" s="910" t="s">
        <v>286</v>
      </c>
      <c r="C418" s="902">
        <f>F114*A418</f>
        <v>8.19964349376114</v>
      </c>
      <c r="D418" s="902">
        <f>F114*3</f>
        <v>8.19964349376114</v>
      </c>
      <c r="E418" s="907">
        <f>F117</f>
        <v>2.73321449792038</v>
      </c>
      <c r="F418" s="907" t="e">
        <f>#REF!</f>
        <v>#REF!</v>
      </c>
      <c r="G418" s="909">
        <v>1</v>
      </c>
    </row>
    <row r="419" spans="1:7">
      <c r="A419" s="905">
        <v>1</v>
      </c>
      <c r="B419" s="910" t="str">
        <f>B395</f>
        <v>timer minute</v>
      </c>
      <c r="C419" s="902" t="e">
        <f t="shared" si="5"/>
        <v>#REF!</v>
      </c>
      <c r="D419" s="902" t="e">
        <f>#REF!</f>
        <v>#REF!</v>
      </c>
      <c r="E419" s="907" t="e">
        <f t="shared" si="4"/>
        <v>#REF!</v>
      </c>
      <c r="F419" s="907" t="e">
        <f>#REF!</f>
        <v>#REF!</v>
      </c>
      <c r="G419" s="909">
        <v>4</v>
      </c>
    </row>
    <row r="420" spans="1:7">
      <c r="A420" s="905">
        <v>1</v>
      </c>
      <c r="B420" s="910" t="s">
        <v>288</v>
      </c>
      <c r="C420" s="902" t="e">
        <f t="shared" si="5"/>
        <v>#REF!</v>
      </c>
      <c r="D420" s="902" t="e">
        <f>#REF!</f>
        <v>#REF!</v>
      </c>
      <c r="E420" s="907" t="e">
        <f t="shared" si="4"/>
        <v>#REF!</v>
      </c>
      <c r="F420" s="907" t="e">
        <f>#REF!</f>
        <v>#REF!</v>
      </c>
      <c r="G420" s="909">
        <v>1</v>
      </c>
    </row>
    <row r="421" spans="1:7">
      <c r="A421" s="905">
        <v>1</v>
      </c>
      <c r="B421" s="910" t="str">
        <f>B397</f>
        <v>digital DIXELL XR02</v>
      </c>
      <c r="C421" s="902">
        <f t="shared" si="5"/>
        <v>70</v>
      </c>
      <c r="D421" s="902">
        <f t="shared" ref="D421:D423" si="6">D397</f>
        <v>70</v>
      </c>
      <c r="E421" s="907"/>
      <c r="F421" s="907"/>
      <c r="G421" s="909">
        <v>1</v>
      </c>
    </row>
    <row r="422" spans="1:7">
      <c r="A422" s="905">
        <v>2</v>
      </c>
      <c r="B422" s="910" t="s">
        <v>290</v>
      </c>
      <c r="C422" s="902">
        <v>34</v>
      </c>
      <c r="D422" s="902">
        <f t="shared" si="6"/>
        <v>139.333333333333</v>
      </c>
      <c r="E422" s="902">
        <f>F166</f>
        <v>69.6666666666667</v>
      </c>
      <c r="F422" s="902" t="e">
        <f>#REF!</f>
        <v>#REF!</v>
      </c>
      <c r="G422" s="909">
        <v>1</v>
      </c>
    </row>
    <row r="423" spans="1:7">
      <c r="A423" s="905">
        <v>3</v>
      </c>
      <c r="B423" s="910" t="s">
        <v>291</v>
      </c>
      <c r="C423" s="902" t="e">
        <f>#REF!</f>
        <v>#REF!</v>
      </c>
      <c r="D423" s="902">
        <f t="shared" si="6"/>
        <v>39</v>
      </c>
      <c r="E423" s="902">
        <f t="shared" ref="E423:E425" si="7">D423</f>
        <v>39</v>
      </c>
      <c r="F423" s="902" t="e">
        <f>#REF!</f>
        <v>#REF!</v>
      </c>
      <c r="G423" s="909">
        <v>3</v>
      </c>
    </row>
    <row r="424" spans="1:7">
      <c r="A424" s="905">
        <v>1</v>
      </c>
      <c r="B424" s="910" t="s">
        <v>292</v>
      </c>
      <c r="C424" s="902" t="e">
        <f>#REF!</f>
        <v>#REF!</v>
      </c>
      <c r="D424" s="902" t="e">
        <f>#REF!</f>
        <v>#REF!</v>
      </c>
      <c r="E424" s="907" t="e">
        <f t="shared" si="7"/>
        <v>#REF!</v>
      </c>
      <c r="F424" s="907" t="e">
        <f>#REF!</f>
        <v>#REF!</v>
      </c>
      <c r="G424" s="909">
        <v>3</v>
      </c>
    </row>
    <row r="425" spans="1:7">
      <c r="A425" s="905">
        <v>1</v>
      </c>
      <c r="B425" s="910" t="s">
        <v>293</v>
      </c>
      <c r="C425" s="902">
        <f t="shared" ref="C425:C427" si="8">C401</f>
        <v>84.1750841750842</v>
      </c>
      <c r="D425" s="902">
        <f>C425</f>
        <v>84.1750841750842</v>
      </c>
      <c r="E425" s="907">
        <f t="shared" si="7"/>
        <v>84.1750841750842</v>
      </c>
      <c r="F425" s="907" t="e">
        <f>#REF!</f>
        <v>#REF!</v>
      </c>
      <c r="G425" s="909">
        <v>1</v>
      </c>
    </row>
    <row r="426" spans="1:7">
      <c r="A426" s="905">
        <v>1</v>
      </c>
      <c r="B426" s="912" t="s">
        <v>294</v>
      </c>
      <c r="C426" s="902">
        <f t="shared" si="8"/>
        <v>147.611403508772</v>
      </c>
      <c r="D426" s="902">
        <f>D402</f>
        <v>147.611403508772</v>
      </c>
      <c r="E426" s="907">
        <f>E402</f>
        <v>120.681481481481</v>
      </c>
      <c r="F426" s="907" t="e">
        <f>#REF!</f>
        <v>#REF!</v>
      </c>
      <c r="G426" s="909">
        <v>1</v>
      </c>
    </row>
    <row r="427" spans="1:7">
      <c r="A427" s="905">
        <v>1</v>
      </c>
      <c r="B427" s="912" t="s">
        <v>295</v>
      </c>
      <c r="C427" s="902">
        <f t="shared" si="8"/>
        <v>138.333333333333</v>
      </c>
      <c r="D427" s="902">
        <f>D403</f>
        <v>138.333333333333</v>
      </c>
      <c r="E427" s="902">
        <f>D427</f>
        <v>138.333333333333</v>
      </c>
      <c r="F427" s="902" t="e">
        <f>#REF!</f>
        <v>#REF!</v>
      </c>
      <c r="G427" s="909">
        <v>1</v>
      </c>
    </row>
    <row r="428" spans="1:7">
      <c r="A428" s="905">
        <v>1</v>
      </c>
      <c r="B428" s="912" t="s">
        <v>296</v>
      </c>
      <c r="C428" s="902">
        <v>265</v>
      </c>
      <c r="D428" s="902">
        <v>265</v>
      </c>
      <c r="E428" s="907">
        <v>250</v>
      </c>
      <c r="F428" s="907">
        <v>250</v>
      </c>
      <c r="G428" s="909">
        <v>1</v>
      </c>
    </row>
    <row r="429" spans="1:7">
      <c r="A429" s="913"/>
      <c r="B429" s="915" t="s">
        <v>297</v>
      </c>
      <c r="C429" s="907" t="e">
        <f>SUM(C414:C428)</f>
        <v>#REF!</v>
      </c>
      <c r="D429" s="907" t="e">
        <f>SUM(D414:D428)</f>
        <v>#REF!</v>
      </c>
      <c r="E429" s="907" t="e">
        <f>SUM(E414:E428)</f>
        <v>#REF!</v>
      </c>
      <c r="F429" s="907" t="e">
        <f>SUM(F414:F428)</f>
        <v>#REF!</v>
      </c>
      <c r="G429" s="909">
        <v>1</v>
      </c>
    </row>
    <row r="430" spans="1:7">
      <c r="A430" s="2"/>
      <c r="B430" s="857"/>
      <c r="F430" s="899"/>
      <c r="G430" s="857" t="s">
        <v>310</v>
      </c>
    </row>
    <row r="431" spans="1:7">
      <c r="A431" s="915" t="s">
        <v>300</v>
      </c>
      <c r="B431" s="916"/>
      <c r="C431" s="915"/>
      <c r="D431" s="915"/>
      <c r="E431" s="915"/>
      <c r="F431" s="857"/>
      <c r="G431" s="915" t="s">
        <v>300</v>
      </c>
    </row>
    <row r="432" spans="1:7">
      <c r="A432" s="915" t="s">
        <v>301</v>
      </c>
      <c r="B432" s="916"/>
      <c r="C432" s="915"/>
      <c r="D432" s="915"/>
      <c r="E432" s="915"/>
      <c r="F432" s="857"/>
      <c r="G432" s="915" t="s">
        <v>301</v>
      </c>
    </row>
    <row r="433" spans="1:7">
      <c r="A433" s="915" t="s">
        <v>302</v>
      </c>
      <c r="B433" s="916"/>
      <c r="C433" s="915"/>
      <c r="D433" s="915"/>
      <c r="E433" s="915"/>
      <c r="F433" s="857"/>
      <c r="G433" s="915" t="s">
        <v>302</v>
      </c>
    </row>
    <row r="434" spans="1:7">
      <c r="A434" s="915" t="s">
        <v>303</v>
      </c>
      <c r="B434" s="916"/>
      <c r="C434" s="915"/>
      <c r="D434" s="915"/>
      <c r="E434" s="915"/>
      <c r="F434" s="857"/>
      <c r="G434" s="915" t="s">
        <v>311</v>
      </c>
    </row>
    <row r="435" spans="1:7">
      <c r="A435" s="913"/>
      <c r="B435" s="915"/>
      <c r="C435" s="915"/>
      <c r="D435" s="915"/>
      <c r="E435" s="915"/>
      <c r="F435" s="857"/>
      <c r="G435" s="915"/>
    </row>
    <row r="436" spans="1:7">
      <c r="A436" s="913"/>
      <c r="B436" s="915"/>
      <c r="C436" s="915"/>
      <c r="D436" s="915"/>
      <c r="E436" s="915"/>
      <c r="F436" s="857"/>
      <c r="G436" s="918"/>
    </row>
    <row r="437" spans="1:7">
      <c r="A437" s="919" t="s">
        <v>312</v>
      </c>
      <c r="B437" s="920" t="s">
        <v>313</v>
      </c>
      <c r="C437" s="902" t="s">
        <v>314</v>
      </c>
      <c r="F437" s="921" t="s">
        <v>314</v>
      </c>
    </row>
    <row r="438" spans="1:7">
      <c r="A438" s="905">
        <v>1</v>
      </c>
      <c r="B438" s="909" t="s">
        <v>315</v>
      </c>
      <c r="C438" s="902" t="e">
        <f t="shared" ref="C438:C440" si="9">F438</f>
        <v>#REF!</v>
      </c>
      <c r="D438" s="915"/>
      <c r="F438" s="921" t="e">
        <f>#REF!*F10</f>
        <v>#REF!</v>
      </c>
      <c r="G438" s="915"/>
    </row>
    <row r="439" spans="1:7">
      <c r="A439" s="905">
        <v>1</v>
      </c>
      <c r="B439" s="909" t="s">
        <v>316</v>
      </c>
      <c r="C439" s="902" t="e">
        <f t="shared" si="9"/>
        <v>#REF!</v>
      </c>
      <c r="D439" s="915"/>
      <c r="F439" s="921" t="e">
        <f>#REF!*F10</f>
        <v>#REF!</v>
      </c>
      <c r="G439" s="915"/>
    </row>
    <row r="440" spans="1:7">
      <c r="A440" s="905">
        <v>2</v>
      </c>
      <c r="B440" s="909" t="s">
        <v>307</v>
      </c>
      <c r="C440" s="902" t="e">
        <f t="shared" si="9"/>
        <v>#REF!</v>
      </c>
      <c r="D440" s="915"/>
      <c r="F440" s="921" t="e">
        <f>#REF!*#REF!</f>
        <v>#REF!</v>
      </c>
      <c r="G440" s="915"/>
    </row>
    <row r="441" spans="1:7">
      <c r="A441" s="905">
        <v>2</v>
      </c>
      <c r="B441" s="906" t="s">
        <v>317</v>
      </c>
      <c r="C441" s="902" t="e">
        <f>F442</f>
        <v>#REF!</v>
      </c>
      <c r="D441" s="915"/>
      <c r="F441" s="921" t="e">
        <f>#REF!</f>
        <v>#REF!</v>
      </c>
      <c r="G441" s="915"/>
    </row>
    <row r="442" spans="1:7">
      <c r="A442" s="905">
        <v>2</v>
      </c>
      <c r="B442" s="906" t="s">
        <v>318</v>
      </c>
      <c r="C442" s="902" t="e">
        <f>F443</f>
        <v>#REF!</v>
      </c>
      <c r="D442" s="915"/>
      <c r="F442" s="921" t="e">
        <f>F29*#REF!</f>
        <v>#REF!</v>
      </c>
      <c r="G442" s="915"/>
    </row>
    <row r="443" spans="1:7">
      <c r="A443" s="905">
        <v>10</v>
      </c>
      <c r="B443" s="906" t="s">
        <v>286</v>
      </c>
      <c r="C443" s="902">
        <f>F114*A443</f>
        <v>27.3321449792038</v>
      </c>
      <c r="D443" s="915"/>
      <c r="F443" s="921" t="e">
        <f>F26*#REF!</f>
        <v>#REF!</v>
      </c>
      <c r="G443" s="915"/>
    </row>
    <row r="444" spans="1:7">
      <c r="A444" s="905">
        <v>1</v>
      </c>
      <c r="B444" s="906" t="s">
        <v>319</v>
      </c>
      <c r="C444" s="902">
        <f>F137</f>
        <v>18.9935828877005</v>
      </c>
      <c r="D444" s="915"/>
      <c r="F444" s="921" t="e">
        <f>F114*#REF!</f>
        <v>#REF!</v>
      </c>
      <c r="G444" s="915"/>
    </row>
    <row r="445" spans="1:7">
      <c r="A445" s="905">
        <v>1</v>
      </c>
      <c r="B445" s="906" t="str">
        <f>B421</f>
        <v>digital DIXELL XR02</v>
      </c>
      <c r="C445" s="902">
        <f>D397</f>
        <v>70</v>
      </c>
      <c r="D445" s="915"/>
      <c r="F445" s="921">
        <f>F137</f>
        <v>18.9935828877005</v>
      </c>
      <c r="G445" s="915"/>
    </row>
    <row r="446" spans="1:7">
      <c r="A446" s="905">
        <v>4</v>
      </c>
      <c r="B446" s="906" t="s">
        <v>320</v>
      </c>
      <c r="C446" s="902">
        <f>F167*A446</f>
        <v>306.666666666667</v>
      </c>
      <c r="D446" s="915"/>
      <c r="F446" s="921" t="e">
        <f>#REF!</f>
        <v>#REF!</v>
      </c>
      <c r="G446" s="915"/>
    </row>
    <row r="447" spans="1:7">
      <c r="A447" s="905">
        <v>7</v>
      </c>
      <c r="B447" s="906" t="s">
        <v>291</v>
      </c>
      <c r="C447" s="902">
        <f>A447*F164</f>
        <v>91</v>
      </c>
      <c r="D447" s="915"/>
      <c r="F447" s="921" t="e">
        <f>#REF!*F166</f>
        <v>#REF!</v>
      </c>
      <c r="G447" s="915"/>
    </row>
    <row r="448" spans="1:7">
      <c r="A448" s="905">
        <v>1</v>
      </c>
      <c r="B448" s="906" t="s">
        <v>321</v>
      </c>
      <c r="C448" s="902" t="e">
        <f>F449</f>
        <v>#REF!</v>
      </c>
      <c r="D448" s="915"/>
      <c r="F448" s="921">
        <f>C447</f>
        <v>91</v>
      </c>
      <c r="G448" s="915"/>
    </row>
    <row r="449" spans="1:7">
      <c r="A449" s="905">
        <v>1</v>
      </c>
      <c r="B449" s="906" t="s">
        <v>293</v>
      </c>
      <c r="C449" s="902">
        <f>E425</f>
        <v>84.1750841750842</v>
      </c>
      <c r="D449" s="915"/>
      <c r="F449" s="921" t="e">
        <f>#REF!</f>
        <v>#REF!</v>
      </c>
      <c r="G449" s="915"/>
    </row>
    <row r="450" spans="1:7">
      <c r="A450" s="905">
        <v>1</v>
      </c>
      <c r="B450" s="909" t="s">
        <v>322</v>
      </c>
      <c r="C450" s="902">
        <f>F326</f>
        <v>260.525925925926</v>
      </c>
      <c r="D450" s="915"/>
      <c r="F450" s="921" t="e">
        <f>#REF!</f>
        <v>#REF!</v>
      </c>
      <c r="G450" s="915"/>
    </row>
    <row r="451" spans="1:7">
      <c r="A451" s="905">
        <v>1</v>
      </c>
      <c r="B451" s="922" t="s">
        <v>323</v>
      </c>
      <c r="C451" s="902"/>
      <c r="D451" s="915"/>
      <c r="F451" s="921">
        <f>F328</f>
        <v>291.522222222222</v>
      </c>
      <c r="G451" s="915"/>
    </row>
    <row r="452" spans="1:7">
      <c r="A452" s="905">
        <v>3</v>
      </c>
      <c r="B452" s="909" t="s">
        <v>324</v>
      </c>
      <c r="C452" s="902" t="e">
        <f>F454</f>
        <v>#REF!</v>
      </c>
      <c r="D452" s="915"/>
      <c r="F452" s="921"/>
      <c r="G452" s="915"/>
    </row>
    <row r="453" spans="1:7">
      <c r="A453" s="905">
        <v>1</v>
      </c>
      <c r="B453" s="909" t="s">
        <v>295</v>
      </c>
      <c r="C453" s="902">
        <f>C427</f>
        <v>138.333333333333</v>
      </c>
      <c r="D453" s="915"/>
      <c r="F453" s="921">
        <f>C453</f>
        <v>138.333333333333</v>
      </c>
      <c r="G453" s="915"/>
    </row>
    <row r="454" spans="1:7">
      <c r="A454" s="905"/>
      <c r="B454" s="909" t="s">
        <v>296</v>
      </c>
      <c r="C454" s="902">
        <v>400</v>
      </c>
      <c r="D454" s="915"/>
      <c r="F454" s="921" t="e">
        <f>F106*#REF!</f>
        <v>#REF!</v>
      </c>
      <c r="G454" s="915"/>
    </row>
    <row r="455" spans="1:7">
      <c r="A455" s="905"/>
      <c r="B455" s="907" t="s">
        <v>297</v>
      </c>
      <c r="C455" s="907" t="e">
        <f>SUM(C438:C454)</f>
        <v>#REF!</v>
      </c>
      <c r="D455" s="915"/>
      <c r="F455" s="921">
        <v>420</v>
      </c>
      <c r="G455" s="915"/>
    </row>
    <row r="456" spans="1:7">
      <c r="A456" s="913"/>
      <c r="B456" s="915"/>
      <c r="F456" s="921" t="e">
        <f>SUM(F438:F455)</f>
        <v>#REF!</v>
      </c>
      <c r="G456" s="915"/>
    </row>
    <row r="457" spans="1:7">
      <c r="A457" s="913"/>
      <c r="B457" s="915"/>
      <c r="F457" s="923"/>
      <c r="G457" s="633"/>
    </row>
    <row r="458" spans="1:7">
      <c r="A458" s="913"/>
      <c r="B458" s="915"/>
      <c r="F458" s="915"/>
      <c r="G458" s="633"/>
    </row>
    <row r="459" spans="1:7">
      <c r="A459" s="919" t="s">
        <v>325</v>
      </c>
      <c r="B459" s="920" t="s">
        <v>313</v>
      </c>
      <c r="C459" s="902" t="s">
        <v>314</v>
      </c>
      <c r="F459" s="921" t="s">
        <v>314</v>
      </c>
    </row>
    <row r="460" spans="1:7">
      <c r="A460" s="924" t="s">
        <v>326</v>
      </c>
      <c r="B460" s="925" t="s">
        <v>327</v>
      </c>
      <c r="C460" s="902">
        <f t="shared" ref="C460:C462" si="10">F460</f>
        <v>60.162756087521</v>
      </c>
      <c r="D460" s="915"/>
      <c r="F460" s="921">
        <f>F10</f>
        <v>60.162756087521</v>
      </c>
    </row>
    <row r="461" spans="1:7">
      <c r="A461" s="926" t="s">
        <v>326</v>
      </c>
      <c r="B461" s="909" t="s">
        <v>328</v>
      </c>
      <c r="C461" s="902">
        <f t="shared" si="10"/>
        <v>60.162756087521</v>
      </c>
      <c r="D461" s="915"/>
      <c r="F461" s="921">
        <f>F460</f>
        <v>60.162756087521</v>
      </c>
    </row>
    <row r="462" spans="1:7">
      <c r="A462" s="926">
        <v>2</v>
      </c>
      <c r="B462" s="909" t="s">
        <v>329</v>
      </c>
      <c r="C462" s="902" t="e">
        <f t="shared" si="10"/>
        <v>#REF!</v>
      </c>
      <c r="D462" s="915"/>
      <c r="F462" s="921" t="e">
        <f>F14*#REF!</f>
        <v>#REF!</v>
      </c>
    </row>
    <row r="463" spans="1:7">
      <c r="A463" s="926">
        <v>2</v>
      </c>
      <c r="B463" s="906" t="s">
        <v>330</v>
      </c>
      <c r="C463" s="902" t="e">
        <f t="shared" ref="C463:C466" si="11">F464</f>
        <v>#REF!</v>
      </c>
      <c r="D463" s="915"/>
      <c r="F463" s="921">
        <f>F14</f>
        <v>117.792343497673</v>
      </c>
    </row>
    <row r="464" spans="1:7">
      <c r="A464" s="926">
        <v>2</v>
      </c>
      <c r="B464" s="906" t="s">
        <v>331</v>
      </c>
      <c r="C464" s="902" t="e">
        <f t="shared" si="11"/>
        <v>#REF!</v>
      </c>
      <c r="F464" s="921" t="e">
        <f>F31*#REF!</f>
        <v>#REF!</v>
      </c>
    </row>
    <row r="465" spans="1:7">
      <c r="A465" s="926">
        <v>10</v>
      </c>
      <c r="B465" s="906" t="s">
        <v>286</v>
      </c>
      <c r="C465" s="902">
        <f t="shared" ref="C465:C468" si="12">C443</f>
        <v>27.3321449792038</v>
      </c>
      <c r="D465" s="915"/>
      <c r="F465" s="921" t="e">
        <f>F26*#REF!</f>
        <v>#REF!</v>
      </c>
    </row>
    <row r="466" spans="1:7">
      <c r="A466" s="926" t="s">
        <v>332</v>
      </c>
      <c r="B466" s="906" t="s">
        <v>319</v>
      </c>
      <c r="C466" s="902">
        <f t="shared" si="11"/>
        <v>18.9935828877005</v>
      </c>
      <c r="D466" s="915"/>
      <c r="F466" s="921" t="e">
        <f>F114*#REF!</f>
        <v>#REF!</v>
      </c>
    </row>
    <row r="467" spans="1:7">
      <c r="A467" s="926" t="s">
        <v>332</v>
      </c>
      <c r="B467" s="906" t="str">
        <f>B445</f>
        <v>digital DIXELL XR02</v>
      </c>
      <c r="C467" s="902">
        <f t="shared" si="12"/>
        <v>70</v>
      </c>
      <c r="D467" s="915"/>
      <c r="F467" s="921">
        <f t="shared" ref="F467:F473" si="13">F445</f>
        <v>18.9935828877005</v>
      </c>
    </row>
    <row r="468" spans="1:7">
      <c r="A468" s="926">
        <v>4</v>
      </c>
      <c r="B468" s="906" t="s">
        <v>333</v>
      </c>
      <c r="C468" s="902">
        <f t="shared" si="12"/>
        <v>306.666666666667</v>
      </c>
      <c r="D468" s="915"/>
      <c r="F468" s="921" t="e">
        <f t="shared" si="13"/>
        <v>#REF!</v>
      </c>
    </row>
    <row r="469" spans="1:7">
      <c r="A469" s="926">
        <v>7</v>
      </c>
      <c r="B469" s="906" t="s">
        <v>334</v>
      </c>
      <c r="C469" s="902" t="e">
        <f t="shared" ref="C469:C472" si="14">F470</f>
        <v>#REF!</v>
      </c>
      <c r="D469" s="915"/>
      <c r="F469" s="921" t="e">
        <f>#REF!*F167</f>
        <v>#REF!</v>
      </c>
    </row>
    <row r="470" spans="1:7">
      <c r="A470" s="926" t="s">
        <v>332</v>
      </c>
      <c r="B470" s="906" t="s">
        <v>321</v>
      </c>
      <c r="C470" s="902" t="e">
        <f t="shared" si="14"/>
        <v>#REF!</v>
      </c>
      <c r="D470" s="915"/>
      <c r="F470" s="921" t="e">
        <f>#REF!*F165</f>
        <v>#REF!</v>
      </c>
    </row>
    <row r="471" spans="1:7">
      <c r="A471" s="926" t="s">
        <v>332</v>
      </c>
      <c r="B471" s="906" t="s">
        <v>293</v>
      </c>
      <c r="C471" s="902" t="e">
        <f t="shared" si="14"/>
        <v>#REF!</v>
      </c>
      <c r="D471" s="915"/>
      <c r="F471" s="921" t="e">
        <f t="shared" si="13"/>
        <v>#REF!</v>
      </c>
    </row>
    <row r="472" spans="1:7">
      <c r="A472" s="926" t="s">
        <v>332</v>
      </c>
      <c r="B472" s="909" t="s">
        <v>322</v>
      </c>
      <c r="C472" s="902">
        <f t="shared" si="14"/>
        <v>291.522222222222</v>
      </c>
      <c r="D472" s="915"/>
      <c r="F472" s="921" t="e">
        <f t="shared" si="13"/>
        <v>#REF!</v>
      </c>
    </row>
    <row r="473" spans="1:7">
      <c r="A473" s="926" t="s">
        <v>332</v>
      </c>
      <c r="B473" s="922" t="s">
        <v>335</v>
      </c>
      <c r="C473" s="902"/>
      <c r="D473" s="915"/>
      <c r="F473" s="921">
        <f t="shared" si="13"/>
        <v>291.522222222222</v>
      </c>
    </row>
    <row r="474" spans="1:7">
      <c r="A474" s="926">
        <v>3</v>
      </c>
      <c r="B474" s="909" t="s">
        <v>324</v>
      </c>
      <c r="C474" s="902" t="e">
        <f>F476</f>
        <v>#REF!</v>
      </c>
      <c r="D474" s="915"/>
      <c r="F474" s="921">
        <f>C473</f>
        <v>0</v>
      </c>
    </row>
    <row r="475" spans="1:7">
      <c r="A475" s="926">
        <v>1</v>
      </c>
      <c r="B475" s="909" t="s">
        <v>336</v>
      </c>
      <c r="C475" s="902">
        <f>F475</f>
        <v>170</v>
      </c>
      <c r="D475" s="915"/>
      <c r="F475" s="921">
        <f>F171</f>
        <v>170</v>
      </c>
    </row>
    <row r="476" spans="1:7">
      <c r="A476" s="926">
        <v>1</v>
      </c>
      <c r="B476" s="909" t="s">
        <v>296</v>
      </c>
      <c r="C476" s="902">
        <v>440</v>
      </c>
      <c r="D476" s="915"/>
      <c r="F476" s="921" t="e">
        <f>F454</f>
        <v>#REF!</v>
      </c>
    </row>
    <row r="477" spans="1:7">
      <c r="A477" s="926"/>
      <c r="B477" s="909" t="s">
        <v>297</v>
      </c>
      <c r="C477" s="907" t="e">
        <f>SUM(C460:C476)</f>
        <v>#REF!</v>
      </c>
      <c r="D477" s="915"/>
      <c r="F477" s="921">
        <v>470</v>
      </c>
    </row>
    <row r="478" spans="1:7">
      <c r="A478" s="2"/>
      <c r="B478" s="857"/>
      <c r="F478" s="921" t="e">
        <f>SUM(F460:F477)</f>
        <v>#REF!</v>
      </c>
      <c r="G478" s="915"/>
    </row>
    <row r="479" spans="1:7">
      <c r="A479" s="2"/>
      <c r="B479" s="857"/>
      <c r="F479" s="915"/>
      <c r="G479" s="916"/>
    </row>
    <row r="480" spans="1:7">
      <c r="A480" s="2"/>
      <c r="B480" s="857"/>
      <c r="F480" s="915"/>
      <c r="G480" s="916"/>
    </row>
    <row r="481" spans="1:7">
      <c r="A481" s="2"/>
      <c r="B481" s="857"/>
      <c r="F481" s="915"/>
      <c r="G481" s="916"/>
    </row>
    <row r="482" spans="1:7">
      <c r="A482" s="2"/>
      <c r="B482" s="857"/>
      <c r="F482" s="915"/>
      <c r="G482" s="916"/>
    </row>
    <row r="483" spans="1:7">
      <c r="A483" s="2"/>
      <c r="B483" s="857"/>
      <c r="F483" s="915"/>
      <c r="G483" s="916"/>
    </row>
    <row r="484" spans="1:7">
      <c r="A484" s="913"/>
      <c r="B484" s="915"/>
      <c r="C484" s="915"/>
      <c r="F484" s="857"/>
      <c r="G484" s="633"/>
    </row>
    <row r="485" spans="1:7">
      <c r="A485" s="2"/>
      <c r="B485" s="857"/>
      <c r="F485" s="915"/>
      <c r="G485" s="633"/>
    </row>
    <row r="486" spans="1:7">
      <c r="A486" s="919" t="s">
        <v>337</v>
      </c>
      <c r="B486" s="920" t="s">
        <v>313</v>
      </c>
      <c r="C486" s="902" t="s">
        <v>314</v>
      </c>
      <c r="F486" s="921" t="s">
        <v>314</v>
      </c>
    </row>
    <row r="487" spans="1:7">
      <c r="A487" s="905" t="s">
        <v>326</v>
      </c>
      <c r="B487" s="909" t="s">
        <v>327</v>
      </c>
      <c r="C487" s="902">
        <f t="shared" ref="C487:C489" si="15">F487</f>
        <v>60.162756087521</v>
      </c>
      <c r="D487" s="915"/>
      <c r="F487" s="921">
        <f t="shared" ref="F487:F495" si="16">F460</f>
        <v>60.162756087521</v>
      </c>
    </row>
    <row r="488" spans="1:7">
      <c r="A488" s="905" t="s">
        <v>326</v>
      </c>
      <c r="B488" s="909" t="s">
        <v>328</v>
      </c>
      <c r="C488" s="902">
        <f t="shared" si="15"/>
        <v>60.162756087521</v>
      </c>
      <c r="D488" s="915"/>
      <c r="F488" s="921">
        <f t="shared" si="16"/>
        <v>60.162756087521</v>
      </c>
    </row>
    <row r="489" spans="1:7">
      <c r="A489" s="905">
        <v>2</v>
      </c>
      <c r="B489" s="909" t="s">
        <v>329</v>
      </c>
      <c r="C489" s="902" t="e">
        <f t="shared" si="15"/>
        <v>#REF!</v>
      </c>
      <c r="D489" s="915"/>
      <c r="F489" s="921" t="e">
        <f>F463*#REF!</f>
        <v>#REF!</v>
      </c>
    </row>
    <row r="490" spans="1:7">
      <c r="A490" s="905">
        <v>2</v>
      </c>
      <c r="B490" s="906" t="s">
        <v>338</v>
      </c>
      <c r="C490" s="902" t="e">
        <f t="shared" ref="C490:C493" si="17">F491</f>
        <v>#REF!</v>
      </c>
      <c r="D490" s="915"/>
      <c r="F490" s="921">
        <f>F16</f>
        <v>217.85250625376</v>
      </c>
    </row>
    <row r="491" spans="1:7">
      <c r="A491" s="905">
        <v>2</v>
      </c>
      <c r="B491" s="906" t="s">
        <v>331</v>
      </c>
      <c r="C491" s="902" t="e">
        <f t="shared" si="17"/>
        <v>#REF!</v>
      </c>
      <c r="F491" s="921" t="e">
        <f>F32*#REF!</f>
        <v>#REF!</v>
      </c>
    </row>
    <row r="492" spans="1:7">
      <c r="A492" s="905">
        <v>10</v>
      </c>
      <c r="B492" s="906" t="s">
        <v>286</v>
      </c>
      <c r="C492" s="902">
        <f>C465</f>
        <v>27.3321449792038</v>
      </c>
      <c r="D492" s="915"/>
      <c r="F492" s="921" t="e">
        <f t="shared" si="16"/>
        <v>#REF!</v>
      </c>
    </row>
    <row r="493" spans="1:7">
      <c r="A493" s="905" t="s">
        <v>332</v>
      </c>
      <c r="B493" s="906" t="s">
        <v>319</v>
      </c>
      <c r="C493" s="902">
        <f t="shared" si="17"/>
        <v>18.9935828877005</v>
      </c>
      <c r="D493" s="915"/>
      <c r="F493" s="921" t="e">
        <f t="shared" si="16"/>
        <v>#REF!</v>
      </c>
    </row>
    <row r="494" spans="1:7">
      <c r="A494" s="905" t="s">
        <v>332</v>
      </c>
      <c r="B494" s="906" t="str">
        <f>B467</f>
        <v>digital DIXELL XR02</v>
      </c>
      <c r="C494" s="902">
        <f>C467</f>
        <v>70</v>
      </c>
      <c r="D494" s="915"/>
      <c r="F494" s="921">
        <f t="shared" si="16"/>
        <v>18.9935828877005</v>
      </c>
    </row>
    <row r="495" spans="1:7">
      <c r="A495" s="905">
        <v>4</v>
      </c>
      <c r="B495" s="906" t="s">
        <v>339</v>
      </c>
      <c r="C495" s="902">
        <f>A495*F167</f>
        <v>306.666666666667</v>
      </c>
      <c r="D495" s="915"/>
      <c r="F495" s="921" t="e">
        <f t="shared" si="16"/>
        <v>#REF!</v>
      </c>
    </row>
    <row r="496" spans="1:7">
      <c r="A496" s="905">
        <v>7</v>
      </c>
      <c r="B496" s="906" t="s">
        <v>340</v>
      </c>
      <c r="C496" s="902" t="e">
        <f t="shared" ref="C496:C500" si="18">F497</f>
        <v>#REF!</v>
      </c>
      <c r="D496" s="915"/>
      <c r="F496" s="921" t="e">
        <f>F167*#REF!</f>
        <v>#REF!</v>
      </c>
    </row>
    <row r="497" spans="1:7">
      <c r="A497" s="905" t="s">
        <v>332</v>
      </c>
      <c r="B497" s="906" t="s">
        <v>321</v>
      </c>
      <c r="C497" s="902" t="e">
        <f t="shared" si="18"/>
        <v>#REF!</v>
      </c>
      <c r="D497" s="915"/>
      <c r="F497" s="921" t="e">
        <f t="shared" ref="F497:F499" si="19">F470</f>
        <v>#REF!</v>
      </c>
    </row>
    <row r="498" spans="1:7">
      <c r="A498" s="905" t="s">
        <v>332</v>
      </c>
      <c r="B498" s="906" t="s">
        <v>293</v>
      </c>
      <c r="C498" s="902" t="e">
        <f t="shared" si="18"/>
        <v>#REF!</v>
      </c>
      <c r="D498" s="915"/>
      <c r="F498" s="921" t="e">
        <f t="shared" si="19"/>
        <v>#REF!</v>
      </c>
    </row>
    <row r="499" spans="1:7">
      <c r="A499" s="905" t="s">
        <v>332</v>
      </c>
      <c r="B499" s="909" t="s">
        <v>341</v>
      </c>
      <c r="C499" s="902">
        <f t="shared" si="18"/>
        <v>291.522222222222</v>
      </c>
      <c r="D499" s="915"/>
      <c r="F499" s="921" t="e">
        <f t="shared" si="19"/>
        <v>#REF!</v>
      </c>
    </row>
    <row r="500" spans="1:7">
      <c r="A500" s="905">
        <v>1</v>
      </c>
      <c r="B500" s="922" t="s">
        <v>335</v>
      </c>
      <c r="C500" s="902">
        <f t="shared" si="18"/>
        <v>0</v>
      </c>
      <c r="D500" s="915"/>
      <c r="F500" s="921">
        <f>F328</f>
        <v>291.522222222222</v>
      </c>
    </row>
    <row r="501" spans="1:7">
      <c r="A501" s="905">
        <v>3</v>
      </c>
      <c r="B501" s="909" t="s">
        <v>324</v>
      </c>
      <c r="C501" s="902" t="e">
        <f>F503</f>
        <v>#REF!</v>
      </c>
      <c r="D501" s="915"/>
      <c r="F501" s="921">
        <f>F474</f>
        <v>0</v>
      </c>
    </row>
    <row r="502" spans="1:7">
      <c r="A502" s="905">
        <v>1</v>
      </c>
      <c r="B502" s="909" t="s">
        <v>342</v>
      </c>
      <c r="C502" s="902">
        <f>F502</f>
        <v>366.666666666667</v>
      </c>
      <c r="D502" s="915"/>
      <c r="F502" s="921">
        <f>F172</f>
        <v>366.666666666667</v>
      </c>
    </row>
    <row r="503" spans="1:7">
      <c r="A503" s="905">
        <v>1</v>
      </c>
      <c r="B503" s="909" t="s">
        <v>296</v>
      </c>
      <c r="C503" s="902">
        <v>490</v>
      </c>
      <c r="D503" s="915"/>
      <c r="F503" s="921" t="e">
        <f>F476</f>
        <v>#REF!</v>
      </c>
    </row>
    <row r="504" spans="1:7">
      <c r="A504" s="905"/>
      <c r="B504" s="909" t="s">
        <v>297</v>
      </c>
      <c r="C504" s="907" t="e">
        <f>SUM(C487:C503)</f>
        <v>#REF!</v>
      </c>
      <c r="D504" s="915"/>
      <c r="F504" s="921">
        <v>520</v>
      </c>
    </row>
    <row r="505" spans="1:7">
      <c r="A505" s="913"/>
      <c r="B505" s="915"/>
      <c r="F505" s="921" t="e">
        <f>SUM(F487:F504)</f>
        <v>#REF!</v>
      </c>
    </row>
    <row r="506" spans="1:7">
      <c r="A506" s="913"/>
      <c r="B506" s="915"/>
      <c r="F506" s="915"/>
      <c r="G506" s="633"/>
    </row>
    <row r="507" spans="1:7">
      <c r="A507" s="913"/>
      <c r="B507" s="915"/>
      <c r="F507" s="915"/>
      <c r="G507" s="633"/>
    </row>
    <row r="508" spans="1:7">
      <c r="A508" s="919" t="s">
        <v>343</v>
      </c>
      <c r="B508" s="920" t="s">
        <v>313</v>
      </c>
      <c r="C508" s="902" t="s">
        <v>314</v>
      </c>
      <c r="F508" s="921" t="s">
        <v>314</v>
      </c>
    </row>
    <row r="509" spans="1:7">
      <c r="A509" s="905" t="s">
        <v>326</v>
      </c>
      <c r="B509" s="909" t="s">
        <v>327</v>
      </c>
      <c r="C509" s="902">
        <f t="shared" ref="C509:C511" si="20">F509</f>
        <v>60.162756087521</v>
      </c>
      <c r="D509" s="915"/>
      <c r="F509" s="921">
        <f t="shared" ref="F509:F523" si="21">F487</f>
        <v>60.162756087521</v>
      </c>
    </row>
    <row r="510" spans="1:7">
      <c r="A510" s="905" t="s">
        <v>326</v>
      </c>
      <c r="B510" s="909" t="s">
        <v>328</v>
      </c>
      <c r="C510" s="902">
        <f t="shared" si="20"/>
        <v>60.162756087521</v>
      </c>
      <c r="D510" s="915"/>
      <c r="F510" s="921">
        <f t="shared" si="21"/>
        <v>60.162756087521</v>
      </c>
    </row>
    <row r="511" spans="1:7">
      <c r="A511" s="905">
        <v>2</v>
      </c>
      <c r="B511" s="909" t="s">
        <v>344</v>
      </c>
      <c r="C511" s="902">
        <f t="shared" si="20"/>
        <v>276.115385833254</v>
      </c>
      <c r="D511" s="915"/>
      <c r="F511" s="921">
        <f>F17</f>
        <v>276.115385833254</v>
      </c>
    </row>
    <row r="512" spans="1:7">
      <c r="A512" s="905">
        <v>2</v>
      </c>
      <c r="B512" s="906" t="s">
        <v>345</v>
      </c>
      <c r="C512" s="902" t="e">
        <f t="shared" ref="C512:C515" si="22">F513</f>
        <v>#REF!</v>
      </c>
      <c r="F512" s="921">
        <f>F16</f>
        <v>217.85250625376</v>
      </c>
    </row>
    <row r="513" spans="1:7">
      <c r="A513" s="905">
        <v>2</v>
      </c>
      <c r="B513" s="906" t="s">
        <v>331</v>
      </c>
      <c r="C513" s="902" t="e">
        <f t="shared" si="22"/>
        <v>#REF!</v>
      </c>
      <c r="F513" s="921" t="e">
        <f>F34*#REF!</f>
        <v>#REF!</v>
      </c>
    </row>
    <row r="514" spans="1:7">
      <c r="A514" s="905">
        <v>10</v>
      </c>
      <c r="B514" s="906" t="s">
        <v>286</v>
      </c>
      <c r="C514" s="902">
        <f>C492</f>
        <v>27.3321449792038</v>
      </c>
      <c r="D514" s="915"/>
      <c r="F514" s="921" t="e">
        <f t="shared" si="21"/>
        <v>#REF!</v>
      </c>
    </row>
    <row r="515" spans="1:7">
      <c r="A515" s="905" t="s">
        <v>332</v>
      </c>
      <c r="B515" s="906" t="s">
        <v>319</v>
      </c>
      <c r="C515" s="902">
        <f t="shared" si="22"/>
        <v>18.9935828877005</v>
      </c>
      <c r="D515" s="915"/>
      <c r="F515" s="921" t="e">
        <f t="shared" si="21"/>
        <v>#REF!</v>
      </c>
    </row>
    <row r="516" spans="1:7">
      <c r="A516" s="905" t="s">
        <v>332</v>
      </c>
      <c r="B516" s="906" t="str">
        <f>B494</f>
        <v>digital DIXELL XR02</v>
      </c>
      <c r="C516" s="902">
        <f>C494</f>
        <v>70</v>
      </c>
      <c r="D516" s="915"/>
      <c r="F516" s="921">
        <f t="shared" si="21"/>
        <v>18.9935828877005</v>
      </c>
    </row>
    <row r="517" spans="1:7">
      <c r="A517" s="905">
        <v>4</v>
      </c>
      <c r="B517" s="906" t="s">
        <v>346</v>
      </c>
      <c r="C517" s="902">
        <f>C495+4</f>
        <v>310.666666666667</v>
      </c>
      <c r="D517" s="915"/>
      <c r="F517" s="921" t="e">
        <f t="shared" si="21"/>
        <v>#REF!</v>
      </c>
    </row>
    <row r="518" spans="1:7">
      <c r="A518" s="905">
        <v>7</v>
      </c>
      <c r="B518" s="906" t="s">
        <v>334</v>
      </c>
      <c r="C518" s="902" t="e">
        <f t="shared" ref="C518:C524" si="23">F519</f>
        <v>#REF!</v>
      </c>
      <c r="D518" s="915"/>
      <c r="F518" s="921" t="e">
        <f t="shared" si="21"/>
        <v>#REF!</v>
      </c>
    </row>
    <row r="519" spans="1:7">
      <c r="A519" s="905" t="s">
        <v>332</v>
      </c>
      <c r="B519" s="906" t="s">
        <v>321</v>
      </c>
      <c r="C519" s="902" t="e">
        <f t="shared" si="23"/>
        <v>#REF!</v>
      </c>
      <c r="D519" s="915"/>
      <c r="F519" s="921" t="e">
        <f t="shared" si="21"/>
        <v>#REF!</v>
      </c>
    </row>
    <row r="520" spans="1:7">
      <c r="A520" s="905" t="s">
        <v>332</v>
      </c>
      <c r="B520" s="906" t="s">
        <v>293</v>
      </c>
      <c r="C520" s="902" t="e">
        <f t="shared" si="23"/>
        <v>#REF!</v>
      </c>
      <c r="D520" s="915"/>
      <c r="F520" s="921" t="e">
        <f t="shared" si="21"/>
        <v>#REF!</v>
      </c>
    </row>
    <row r="521" spans="1:7">
      <c r="A521" s="905" t="s">
        <v>332</v>
      </c>
      <c r="B521" s="909" t="s">
        <v>341</v>
      </c>
      <c r="C521" s="902">
        <f t="shared" si="23"/>
        <v>291.522222222222</v>
      </c>
      <c r="D521" s="915"/>
      <c r="F521" s="921" t="e">
        <f t="shared" si="21"/>
        <v>#REF!</v>
      </c>
    </row>
    <row r="522" spans="1:7">
      <c r="A522" s="905">
        <v>1</v>
      </c>
      <c r="B522" s="922" t="s">
        <v>335</v>
      </c>
      <c r="C522" s="902">
        <f t="shared" si="23"/>
        <v>0</v>
      </c>
      <c r="D522" s="915"/>
      <c r="F522" s="921">
        <f t="shared" si="21"/>
        <v>291.522222222222</v>
      </c>
    </row>
    <row r="523" spans="1:7">
      <c r="A523" s="905">
        <v>3</v>
      </c>
      <c r="B523" s="909" t="s">
        <v>324</v>
      </c>
      <c r="C523" s="902" t="e">
        <f t="shared" si="23"/>
        <v>#REF!</v>
      </c>
      <c r="D523" s="915"/>
      <c r="F523" s="921">
        <f t="shared" si="21"/>
        <v>0</v>
      </c>
    </row>
    <row r="524" spans="1:7">
      <c r="A524" s="905">
        <v>1</v>
      </c>
      <c r="B524" s="909" t="s">
        <v>342</v>
      </c>
      <c r="C524" s="902">
        <f t="shared" si="23"/>
        <v>366.666666666667</v>
      </c>
      <c r="D524" s="915"/>
      <c r="F524" s="921" t="e">
        <f>F503</f>
        <v>#REF!</v>
      </c>
    </row>
    <row r="525" spans="1:7">
      <c r="A525" s="905">
        <v>1</v>
      </c>
      <c r="B525" s="909" t="s">
        <v>296</v>
      </c>
      <c r="C525" s="902">
        <v>530</v>
      </c>
      <c r="D525" s="915"/>
      <c r="F525" s="921">
        <f>F502</f>
        <v>366.666666666667</v>
      </c>
    </row>
    <row r="526" spans="1:7">
      <c r="A526" s="905"/>
      <c r="B526" s="907" t="s">
        <v>297</v>
      </c>
      <c r="C526" s="907" t="e">
        <f>SUM(C509:C525)</f>
        <v>#REF!</v>
      </c>
      <c r="D526" s="915"/>
      <c r="F526" s="921">
        <v>560</v>
      </c>
    </row>
    <row r="527" spans="1:7">
      <c r="A527" s="857"/>
      <c r="B527" s="857"/>
      <c r="F527" s="921" t="e">
        <f>SUM(F509:F526)</f>
        <v>#REF!</v>
      </c>
      <c r="G527" s="915"/>
    </row>
    <row r="528" spans="1:7">
      <c r="A528" s="913"/>
      <c r="B528" s="915"/>
      <c r="F528" s="923"/>
      <c r="G528" s="633"/>
    </row>
    <row r="529" spans="1:7">
      <c r="A529" s="913"/>
      <c r="B529" s="915"/>
      <c r="F529" s="923"/>
      <c r="G529" s="633"/>
    </row>
    <row r="530" spans="1:7">
      <c r="A530" s="919" t="s">
        <v>312</v>
      </c>
      <c r="B530" s="920" t="s">
        <v>347</v>
      </c>
      <c r="C530" s="902" t="s">
        <v>314</v>
      </c>
      <c r="F530" s="921" t="s">
        <v>314</v>
      </c>
    </row>
    <row r="531" spans="1:7">
      <c r="A531" s="927">
        <v>1</v>
      </c>
      <c r="B531" s="906" t="s">
        <v>315</v>
      </c>
      <c r="C531" s="902" t="e">
        <f t="shared" ref="C531:C533" si="24">F531</f>
        <v>#REF!</v>
      </c>
      <c r="F531" s="921" t="e">
        <f t="shared" ref="F531:F534" si="25">F438</f>
        <v>#REF!</v>
      </c>
    </row>
    <row r="532" spans="1:7">
      <c r="A532" s="905">
        <v>1</v>
      </c>
      <c r="B532" s="906" t="s">
        <v>316</v>
      </c>
      <c r="C532" s="902" t="e">
        <f t="shared" si="24"/>
        <v>#REF!</v>
      </c>
      <c r="F532" s="921" t="e">
        <f t="shared" si="25"/>
        <v>#REF!</v>
      </c>
    </row>
    <row r="533" spans="1:7">
      <c r="A533" s="905">
        <v>3</v>
      </c>
      <c r="B533" s="906" t="s">
        <v>348</v>
      </c>
      <c r="C533" s="902" t="e">
        <f t="shared" si="24"/>
        <v>#REF!</v>
      </c>
      <c r="F533" s="921" t="e">
        <f>F441*#REF!</f>
        <v>#REF!</v>
      </c>
    </row>
    <row r="534" spans="1:7">
      <c r="A534" s="905">
        <v>2</v>
      </c>
      <c r="B534" s="906" t="s">
        <v>309</v>
      </c>
      <c r="C534" s="902" t="e">
        <f t="shared" ref="C534:C537" si="26">F535</f>
        <v>#REF!</v>
      </c>
      <c r="F534" s="921" t="e">
        <f t="shared" si="25"/>
        <v>#REF!</v>
      </c>
    </row>
    <row r="535" spans="1:7">
      <c r="A535" s="905">
        <v>1</v>
      </c>
      <c r="B535" s="906" t="s">
        <v>330</v>
      </c>
      <c r="C535" s="902">
        <f t="shared" si="26"/>
        <v>62.6959247648903</v>
      </c>
      <c r="F535" s="921" t="e">
        <f>F443</f>
        <v>#REF!</v>
      </c>
    </row>
    <row r="536" spans="1:7">
      <c r="A536" s="905">
        <v>7</v>
      </c>
      <c r="B536" s="906" t="s">
        <v>286</v>
      </c>
      <c r="C536" s="902" t="e">
        <f t="shared" si="26"/>
        <v>#REF!</v>
      </c>
      <c r="F536" s="921">
        <f>F31</f>
        <v>62.6959247648903</v>
      </c>
    </row>
    <row r="537" spans="1:7">
      <c r="A537" s="905" t="s">
        <v>332</v>
      </c>
      <c r="B537" s="906" t="s">
        <v>319</v>
      </c>
      <c r="C537" s="902">
        <f t="shared" si="26"/>
        <v>18.9935828877005</v>
      </c>
      <c r="F537" s="921" t="e">
        <f>F114*#REF!</f>
        <v>#REF!</v>
      </c>
    </row>
    <row r="538" spans="1:7">
      <c r="A538" s="905" t="s">
        <v>332</v>
      </c>
      <c r="B538" s="906" t="str">
        <f>B516</f>
        <v>digital DIXELL XR02</v>
      </c>
      <c r="C538" s="902">
        <f>C516</f>
        <v>70</v>
      </c>
      <c r="F538" s="921">
        <f t="shared" ref="F538:F543" si="27">F445</f>
        <v>18.9935828877005</v>
      </c>
    </row>
    <row r="539" spans="1:7">
      <c r="A539" s="905">
        <v>3</v>
      </c>
      <c r="B539" s="906" t="s">
        <v>349</v>
      </c>
      <c r="C539" s="902">
        <f>A539*F166</f>
        <v>209</v>
      </c>
      <c r="F539" s="921" t="e">
        <f t="shared" si="27"/>
        <v>#REF!</v>
      </c>
    </row>
    <row r="540" spans="1:7">
      <c r="A540" s="905">
        <v>4</v>
      </c>
      <c r="B540" s="906" t="s">
        <v>334</v>
      </c>
      <c r="C540" s="902">
        <f>A540*F164</f>
        <v>52</v>
      </c>
      <c r="F540" s="921" t="e">
        <f>#REF!*F166</f>
        <v>#REF!</v>
      </c>
    </row>
    <row r="541" spans="1:7">
      <c r="A541" s="905" t="s">
        <v>332</v>
      </c>
      <c r="B541" s="906" t="s">
        <v>321</v>
      </c>
      <c r="C541" s="902" t="e">
        <f t="shared" ref="C541:C543" si="28">F542</f>
        <v>#REF!</v>
      </c>
      <c r="F541" s="921" t="e">
        <f>#REF!*F164</f>
        <v>#REF!</v>
      </c>
    </row>
    <row r="542" spans="1:7">
      <c r="A542" s="905">
        <v>1</v>
      </c>
      <c r="B542" s="906" t="s">
        <v>293</v>
      </c>
      <c r="C542" s="902" t="e">
        <f t="shared" si="28"/>
        <v>#REF!</v>
      </c>
      <c r="F542" s="921" t="e">
        <f t="shared" si="27"/>
        <v>#REF!</v>
      </c>
    </row>
    <row r="543" spans="1:7">
      <c r="A543" s="905">
        <v>1</v>
      </c>
      <c r="B543" s="906" t="s">
        <v>341</v>
      </c>
      <c r="C543" s="902">
        <f t="shared" si="28"/>
        <v>291.522222222222</v>
      </c>
      <c r="F543" s="921" t="e">
        <f t="shared" si="27"/>
        <v>#REF!</v>
      </c>
    </row>
    <row r="544" spans="1:7">
      <c r="A544" s="905">
        <v>1</v>
      </c>
      <c r="B544" s="922" t="s">
        <v>323</v>
      </c>
      <c r="C544" s="902"/>
      <c r="F544" s="921">
        <f>F328</f>
        <v>291.522222222222</v>
      </c>
    </row>
    <row r="545" spans="1:6">
      <c r="A545" s="905">
        <v>3</v>
      </c>
      <c r="B545" s="906" t="s">
        <v>350</v>
      </c>
      <c r="C545" s="902">
        <f>F546</f>
        <v>6</v>
      </c>
      <c r="F545" s="921"/>
    </row>
    <row r="546" spans="1:6">
      <c r="A546" s="905">
        <v>3</v>
      </c>
      <c r="B546" s="906" t="s">
        <v>324</v>
      </c>
      <c r="C546" s="902" t="e">
        <f>F547</f>
        <v>#REF!</v>
      </c>
      <c r="F546" s="921">
        <v>6</v>
      </c>
    </row>
    <row r="547" spans="1:6">
      <c r="A547" s="905">
        <v>1</v>
      </c>
      <c r="B547" s="906" t="s">
        <v>351</v>
      </c>
      <c r="C547" s="902">
        <f>F549</f>
        <v>163</v>
      </c>
      <c r="F547" s="921" t="e">
        <f>F106*#REF!</f>
        <v>#REF!</v>
      </c>
    </row>
    <row r="548" spans="1:6">
      <c r="A548" s="905">
        <v>1</v>
      </c>
      <c r="B548" s="909" t="s">
        <v>295</v>
      </c>
      <c r="C548" s="902">
        <f>F170</f>
        <v>138.333333333333</v>
      </c>
      <c r="F548" s="921">
        <f>C548</f>
        <v>138.333333333333</v>
      </c>
    </row>
    <row r="549" spans="1:6">
      <c r="A549" s="905">
        <v>1</v>
      </c>
      <c r="B549" s="906" t="s">
        <v>296</v>
      </c>
      <c r="C549" s="902">
        <v>500</v>
      </c>
      <c r="F549" s="921">
        <v>163</v>
      </c>
    </row>
    <row r="550" spans="1:6">
      <c r="A550" s="905"/>
      <c r="B550" s="907" t="s">
        <v>297</v>
      </c>
      <c r="C550" s="907" t="e">
        <f>SUM(C531:C549)</f>
        <v>#REF!</v>
      </c>
      <c r="F550" s="921">
        <v>530</v>
      </c>
    </row>
    <row r="551" spans="1:6">
      <c r="A551" s="913"/>
      <c r="B551" s="915"/>
      <c r="F551" s="921" t="e">
        <f>SUM(F531:F550)</f>
        <v>#REF!</v>
      </c>
    </row>
    <row r="552" spans="1:6">
      <c r="A552" s="913"/>
      <c r="B552" s="915"/>
      <c r="F552" s="857"/>
    </row>
    <row r="553" spans="1:6">
      <c r="A553" s="913"/>
      <c r="B553" s="915"/>
      <c r="F553" s="857"/>
    </row>
    <row r="554" spans="1:6">
      <c r="A554" s="2"/>
      <c r="B554" s="857"/>
      <c r="F554" s="923"/>
    </row>
    <row r="555" spans="1:6">
      <c r="A555" s="919" t="s">
        <v>325</v>
      </c>
      <c r="B555" s="920" t="s">
        <v>347</v>
      </c>
      <c r="C555" s="902" t="s">
        <v>314</v>
      </c>
      <c r="F555" s="921" t="s">
        <v>314</v>
      </c>
    </row>
    <row r="556" spans="1:6">
      <c r="A556" s="927">
        <v>1</v>
      </c>
      <c r="B556" s="925" t="s">
        <v>327</v>
      </c>
      <c r="C556" s="902">
        <f t="shared" ref="C556:C558" si="29">F556</f>
        <v>60.162756087521</v>
      </c>
      <c r="F556" s="921">
        <f t="shared" ref="F556:F559" si="30">F460</f>
        <v>60.162756087521</v>
      </c>
    </row>
    <row r="557" spans="1:6">
      <c r="A557" s="905">
        <v>1</v>
      </c>
      <c r="B557" s="909" t="s">
        <v>328</v>
      </c>
      <c r="C557" s="902">
        <f t="shared" si="29"/>
        <v>60.162756087521</v>
      </c>
      <c r="F557" s="921">
        <f t="shared" si="30"/>
        <v>60.162756087521</v>
      </c>
    </row>
    <row r="558" spans="1:6">
      <c r="A558" s="905">
        <v>3</v>
      </c>
      <c r="B558" s="928" t="s">
        <v>329</v>
      </c>
      <c r="C558" s="902" t="e">
        <f t="shared" si="29"/>
        <v>#REF!</v>
      </c>
      <c r="F558" s="921" t="e">
        <f>F463*#REF!</f>
        <v>#REF!</v>
      </c>
    </row>
    <row r="559" spans="1:6">
      <c r="A559" s="905">
        <v>2</v>
      </c>
      <c r="B559" s="906" t="s">
        <v>331</v>
      </c>
      <c r="C559" s="902" t="e">
        <f t="shared" ref="C559:C562" si="31">F560</f>
        <v>#REF!</v>
      </c>
      <c r="F559" s="921">
        <f t="shared" si="30"/>
        <v>117.792343497673</v>
      </c>
    </row>
    <row r="560" spans="1:6">
      <c r="A560" s="905">
        <v>1</v>
      </c>
      <c r="B560" s="906" t="s">
        <v>352</v>
      </c>
      <c r="C560" s="902">
        <f t="shared" si="31"/>
        <v>138.057692916627</v>
      </c>
      <c r="F560" s="921" t="e">
        <f>F465</f>
        <v>#REF!</v>
      </c>
    </row>
    <row r="561" spans="1:6">
      <c r="A561" s="905">
        <v>5</v>
      </c>
      <c r="B561" s="906" t="s">
        <v>286</v>
      </c>
      <c r="C561" s="902" t="e">
        <f t="shared" si="31"/>
        <v>#REF!</v>
      </c>
      <c r="F561" s="921">
        <f>F34</f>
        <v>138.057692916627</v>
      </c>
    </row>
    <row r="562" spans="1:6">
      <c r="A562" s="905" t="s">
        <v>332</v>
      </c>
      <c r="B562" s="906" t="s">
        <v>319</v>
      </c>
      <c r="C562" s="902">
        <f t="shared" si="31"/>
        <v>18.9935828877005</v>
      </c>
      <c r="F562" s="921" t="e">
        <f t="shared" ref="F562:F569" si="32">F537</f>
        <v>#REF!</v>
      </c>
    </row>
    <row r="563" spans="1:6">
      <c r="A563" s="905" t="s">
        <v>332</v>
      </c>
      <c r="B563" s="906" t="str">
        <f>B538</f>
        <v>digital DIXELL XR02</v>
      </c>
      <c r="C563" s="902">
        <f>C538</f>
        <v>70</v>
      </c>
      <c r="F563" s="921">
        <f t="shared" si="32"/>
        <v>18.9935828877005</v>
      </c>
    </row>
    <row r="564" spans="1:6">
      <c r="A564" s="905">
        <v>4</v>
      </c>
      <c r="B564" s="906" t="s">
        <v>349</v>
      </c>
      <c r="C564" s="902" t="e">
        <f t="shared" ref="C564:C568" si="33">F565</f>
        <v>#REF!</v>
      </c>
      <c r="F564" s="921" t="e">
        <f t="shared" si="32"/>
        <v>#REF!</v>
      </c>
    </row>
    <row r="565" spans="1:6">
      <c r="A565" s="905">
        <v>4</v>
      </c>
      <c r="B565" s="906" t="s">
        <v>334</v>
      </c>
      <c r="C565" s="902" t="e">
        <f t="shared" si="33"/>
        <v>#REF!</v>
      </c>
      <c r="F565" s="921" t="e">
        <f t="shared" si="32"/>
        <v>#REF!</v>
      </c>
    </row>
    <row r="566" spans="1:6">
      <c r="A566" s="905" t="s">
        <v>332</v>
      </c>
      <c r="B566" s="906" t="s">
        <v>321</v>
      </c>
      <c r="C566" s="902" t="e">
        <f t="shared" si="33"/>
        <v>#REF!</v>
      </c>
      <c r="F566" s="921" t="e">
        <f t="shared" si="32"/>
        <v>#REF!</v>
      </c>
    </row>
    <row r="567" spans="1:6">
      <c r="A567" s="905">
        <v>1</v>
      </c>
      <c r="B567" s="906" t="s">
        <v>293</v>
      </c>
      <c r="C567" s="902" t="e">
        <f t="shared" si="33"/>
        <v>#REF!</v>
      </c>
      <c r="F567" s="921" t="e">
        <f t="shared" si="32"/>
        <v>#REF!</v>
      </c>
    </row>
    <row r="568" spans="1:6">
      <c r="A568" s="905">
        <v>1</v>
      </c>
      <c r="B568" s="906" t="s">
        <v>341</v>
      </c>
      <c r="C568" s="902">
        <f t="shared" si="33"/>
        <v>291.522222222222</v>
      </c>
      <c r="F568" s="921" t="e">
        <f t="shared" si="32"/>
        <v>#REF!</v>
      </c>
    </row>
    <row r="569" spans="1:6">
      <c r="A569" s="905">
        <v>1</v>
      </c>
      <c r="B569" s="922" t="s">
        <v>335</v>
      </c>
      <c r="C569" s="902"/>
      <c r="F569" s="921">
        <f t="shared" si="32"/>
        <v>291.522222222222</v>
      </c>
    </row>
    <row r="570" spans="1:6">
      <c r="A570" s="905">
        <v>3</v>
      </c>
      <c r="B570" s="906" t="s">
        <v>350</v>
      </c>
      <c r="C570" s="902">
        <f>F571</f>
        <v>6</v>
      </c>
      <c r="F570" s="921"/>
    </row>
    <row r="571" spans="1:6">
      <c r="A571" s="905">
        <v>3</v>
      </c>
      <c r="B571" s="906" t="s">
        <v>324</v>
      </c>
      <c r="C571" s="902" t="e">
        <f>F572</f>
        <v>#REF!</v>
      </c>
      <c r="F571" s="921">
        <f>F546</f>
        <v>6</v>
      </c>
    </row>
    <row r="572" spans="1:6">
      <c r="A572" s="905">
        <v>1</v>
      </c>
      <c r="B572" s="906" t="s">
        <v>353</v>
      </c>
      <c r="C572" s="902">
        <f>F574</f>
        <v>190</v>
      </c>
      <c r="F572" s="921" t="e">
        <f>F547</f>
        <v>#REF!</v>
      </c>
    </row>
    <row r="573" spans="1:6">
      <c r="A573" s="905">
        <v>1</v>
      </c>
      <c r="B573" s="909" t="s">
        <v>336</v>
      </c>
      <c r="C573" s="902">
        <f>F171</f>
        <v>170</v>
      </c>
      <c r="F573" s="921">
        <f>C573</f>
        <v>170</v>
      </c>
    </row>
    <row r="574" spans="1:6">
      <c r="A574" s="905">
        <v>1</v>
      </c>
      <c r="B574" s="909" t="s">
        <v>296</v>
      </c>
      <c r="C574" s="902">
        <v>520</v>
      </c>
      <c r="F574" s="921">
        <v>190</v>
      </c>
    </row>
    <row r="575" spans="1:6">
      <c r="A575" s="905"/>
      <c r="B575" s="907" t="s">
        <v>297</v>
      </c>
      <c r="C575" s="907" t="e">
        <f>SUM(C556:C574)</f>
        <v>#REF!</v>
      </c>
      <c r="F575" s="921">
        <v>550</v>
      </c>
    </row>
    <row r="576" spans="1:6">
      <c r="A576" s="913"/>
      <c r="B576" s="915"/>
      <c r="F576" s="921" t="e">
        <f>SUM(F556:F575)</f>
        <v>#REF!</v>
      </c>
    </row>
    <row r="577" spans="1:6">
      <c r="A577" s="913"/>
      <c r="B577" s="915"/>
      <c r="F577" s="929"/>
    </row>
    <row r="578" spans="1:6">
      <c r="A578" s="913"/>
      <c r="B578" s="915"/>
      <c r="F578" s="929"/>
    </row>
    <row r="579" spans="1:6">
      <c r="A579" s="2"/>
      <c r="B579" s="857"/>
      <c r="F579" s="929"/>
    </row>
    <row r="580" spans="1:6">
      <c r="A580" s="2"/>
      <c r="B580" s="857"/>
      <c r="F580" s="929"/>
    </row>
    <row r="581" spans="1:6">
      <c r="A581" s="919" t="s">
        <v>337</v>
      </c>
      <c r="B581" s="920" t="s">
        <v>347</v>
      </c>
      <c r="C581" s="902" t="s">
        <v>314</v>
      </c>
      <c r="F581" s="921" t="s">
        <v>314</v>
      </c>
    </row>
    <row r="582" spans="1:6">
      <c r="A582" s="927">
        <v>1</v>
      </c>
      <c r="B582" s="909" t="s">
        <v>327</v>
      </c>
      <c r="C582" s="902">
        <f t="shared" ref="C582:C584" si="34">F582</f>
        <v>60.162756087521</v>
      </c>
      <c r="F582" s="921">
        <f>F556</f>
        <v>60.162756087521</v>
      </c>
    </row>
    <row r="583" spans="1:6">
      <c r="A583" s="905">
        <v>1</v>
      </c>
      <c r="B583" s="909" t="s">
        <v>328</v>
      </c>
      <c r="C583" s="902">
        <f t="shared" si="34"/>
        <v>60.162756087521</v>
      </c>
      <c r="F583" s="921">
        <f>F582</f>
        <v>60.162756087521</v>
      </c>
    </row>
    <row r="584" spans="1:6">
      <c r="A584" s="905">
        <v>3</v>
      </c>
      <c r="B584" s="909" t="s">
        <v>354</v>
      </c>
      <c r="C584" s="902" t="e">
        <f t="shared" si="34"/>
        <v>#REF!</v>
      </c>
      <c r="F584" s="921" t="e">
        <f>F18*#REF!</f>
        <v>#REF!</v>
      </c>
    </row>
    <row r="585" spans="1:6">
      <c r="A585" s="905">
        <v>2</v>
      </c>
      <c r="B585" s="906" t="s">
        <v>331</v>
      </c>
      <c r="C585" s="902" t="e">
        <f t="shared" ref="C585:C588" si="35">F586</f>
        <v>#REF!</v>
      </c>
      <c r="F585" s="921">
        <f>F17</f>
        <v>276.115385833254</v>
      </c>
    </row>
    <row r="586" spans="1:6">
      <c r="A586" s="905">
        <v>1</v>
      </c>
      <c r="B586" s="906" t="s">
        <v>355</v>
      </c>
      <c r="C586" s="902">
        <f t="shared" si="35"/>
        <v>164.655964029005</v>
      </c>
      <c r="F586" s="921" t="e">
        <f t="shared" ref="F586:F594" si="36">F560</f>
        <v>#REF!</v>
      </c>
    </row>
    <row r="587" spans="1:6">
      <c r="A587" s="905">
        <v>5</v>
      </c>
      <c r="B587" s="906" t="s">
        <v>286</v>
      </c>
      <c r="C587" s="902" t="e">
        <f t="shared" si="35"/>
        <v>#REF!</v>
      </c>
      <c r="F587" s="921">
        <f>F35</f>
        <v>164.655964029005</v>
      </c>
    </row>
    <row r="588" spans="1:6">
      <c r="A588" s="905" t="s">
        <v>332</v>
      </c>
      <c r="B588" s="906" t="s">
        <v>319</v>
      </c>
      <c r="C588" s="902">
        <f t="shared" si="35"/>
        <v>18.9935828877005</v>
      </c>
      <c r="F588" s="921" t="e">
        <f t="shared" si="36"/>
        <v>#REF!</v>
      </c>
    </row>
    <row r="589" spans="1:6">
      <c r="A589" s="905" t="s">
        <v>332</v>
      </c>
      <c r="B589" s="906" t="str">
        <f>B563</f>
        <v>digital DIXELL XR02</v>
      </c>
      <c r="C589" s="902">
        <f>C563</f>
        <v>70</v>
      </c>
      <c r="F589" s="921">
        <f t="shared" si="36"/>
        <v>18.9935828877005</v>
      </c>
    </row>
    <row r="590" spans="1:6">
      <c r="A590" s="905">
        <v>4</v>
      </c>
      <c r="B590" s="906" t="s">
        <v>349</v>
      </c>
      <c r="C590" s="902" t="e">
        <f t="shared" ref="C590:C593" si="37">F591</f>
        <v>#REF!</v>
      </c>
      <c r="F590" s="921" t="e">
        <f t="shared" si="36"/>
        <v>#REF!</v>
      </c>
    </row>
    <row r="591" spans="1:6">
      <c r="A591" s="905">
        <v>4</v>
      </c>
      <c r="B591" s="906" t="s">
        <v>356</v>
      </c>
      <c r="C591" s="902" t="e">
        <f t="shared" si="37"/>
        <v>#REF!</v>
      </c>
      <c r="F591" s="921" t="e">
        <f t="shared" si="36"/>
        <v>#REF!</v>
      </c>
    </row>
    <row r="592" spans="1:6">
      <c r="A592" s="905" t="s">
        <v>332</v>
      </c>
      <c r="B592" s="906" t="s">
        <v>321</v>
      </c>
      <c r="C592" s="902" t="e">
        <f t="shared" si="37"/>
        <v>#REF!</v>
      </c>
      <c r="F592" s="921" t="e">
        <f t="shared" si="36"/>
        <v>#REF!</v>
      </c>
    </row>
    <row r="593" spans="1:6">
      <c r="A593" s="905">
        <v>1</v>
      </c>
      <c r="B593" s="906" t="s">
        <v>293</v>
      </c>
      <c r="C593" s="902" t="e">
        <f t="shared" si="37"/>
        <v>#REF!</v>
      </c>
      <c r="F593" s="921" t="e">
        <f t="shared" si="36"/>
        <v>#REF!</v>
      </c>
    </row>
    <row r="594" spans="1:6">
      <c r="A594" s="905">
        <v>1</v>
      </c>
      <c r="B594" s="906" t="s">
        <v>357</v>
      </c>
      <c r="C594" s="902">
        <f>F331</f>
        <v>366.877777777778</v>
      </c>
      <c r="F594" s="921" t="e">
        <f t="shared" si="36"/>
        <v>#REF!</v>
      </c>
    </row>
    <row r="595" spans="1:6">
      <c r="A595" s="905">
        <v>1</v>
      </c>
      <c r="B595" s="922" t="s">
        <v>335</v>
      </c>
      <c r="C595" s="902">
        <f t="shared" ref="C595:C597" si="38">F596</f>
        <v>0</v>
      </c>
      <c r="F595" s="921">
        <f>C594</f>
        <v>366.877777777778</v>
      </c>
    </row>
    <row r="596" spans="1:6">
      <c r="A596" s="905">
        <v>3</v>
      </c>
      <c r="B596" s="906" t="s">
        <v>350</v>
      </c>
      <c r="C596" s="902">
        <f t="shared" si="38"/>
        <v>6</v>
      </c>
      <c r="F596" s="921">
        <f t="shared" ref="F596:F598" si="39">F570</f>
        <v>0</v>
      </c>
    </row>
    <row r="597" spans="1:6">
      <c r="A597" s="905">
        <v>3</v>
      </c>
      <c r="B597" s="906" t="s">
        <v>324</v>
      </c>
      <c r="C597" s="902" t="e">
        <f t="shared" si="38"/>
        <v>#REF!</v>
      </c>
      <c r="F597" s="921">
        <f t="shared" si="39"/>
        <v>6</v>
      </c>
    </row>
    <row r="598" spans="1:6">
      <c r="A598" s="905">
        <v>1</v>
      </c>
      <c r="B598" s="906" t="s">
        <v>353</v>
      </c>
      <c r="C598" s="902">
        <f>F600</f>
        <v>310</v>
      </c>
      <c r="F598" s="921" t="e">
        <f t="shared" si="39"/>
        <v>#REF!</v>
      </c>
    </row>
    <row r="599" spans="1:6">
      <c r="A599" s="905">
        <v>1</v>
      </c>
      <c r="B599" s="909" t="s">
        <v>342</v>
      </c>
      <c r="C599" s="902">
        <f>C524</f>
        <v>366.666666666667</v>
      </c>
      <c r="F599" s="921">
        <f>C599</f>
        <v>366.666666666667</v>
      </c>
    </row>
    <row r="600" spans="1:6">
      <c r="A600" s="905">
        <v>1</v>
      </c>
      <c r="B600" s="906" t="s">
        <v>296</v>
      </c>
      <c r="C600" s="902">
        <v>550</v>
      </c>
      <c r="F600" s="921">
        <v>310</v>
      </c>
    </row>
    <row r="601" spans="1:6">
      <c r="A601" s="905"/>
      <c r="B601" s="907" t="s">
        <v>297</v>
      </c>
      <c r="C601" s="907" t="e">
        <f>SUM(C582:C600)</f>
        <v>#REF!</v>
      </c>
      <c r="F601" s="921">
        <v>580</v>
      </c>
    </row>
    <row r="602" spans="1:6">
      <c r="A602" s="913"/>
      <c r="B602" s="915"/>
      <c r="C602" s="915"/>
      <c r="D602" s="915"/>
      <c r="F602" s="908" t="e">
        <f>SUM(F582:F601)</f>
        <v>#REF!</v>
      </c>
    </row>
    <row r="603" spans="1:6">
      <c r="A603" s="2"/>
      <c r="B603" s="857"/>
      <c r="F603" s="857"/>
    </row>
  </sheetData>
  <mergeCells count="55">
    <mergeCell ref="C9:C21"/>
    <mergeCell ref="C22:C36"/>
    <mergeCell ref="C37:C45"/>
    <mergeCell ref="C46:C60"/>
    <mergeCell ref="C74:C79"/>
    <mergeCell ref="C80:C97"/>
    <mergeCell ref="C98:C99"/>
    <mergeCell ref="C109:C112"/>
    <mergeCell ref="C114:C117"/>
    <mergeCell ref="C137:C145"/>
    <mergeCell ref="C148:C157"/>
    <mergeCell ref="C158:C163"/>
    <mergeCell ref="C164:C174"/>
    <mergeCell ref="C245:C246"/>
    <mergeCell ref="C247:C248"/>
    <mergeCell ref="C249:C254"/>
    <mergeCell ref="C255:C258"/>
    <mergeCell ref="C259:C264"/>
    <mergeCell ref="C265:C272"/>
    <mergeCell ref="C273:C278"/>
    <mergeCell ref="C279:C288"/>
    <mergeCell ref="C290:C298"/>
    <mergeCell ref="C309:C312"/>
    <mergeCell ref="D244:D246"/>
    <mergeCell ref="D347:D350"/>
    <mergeCell ref="D351:D357"/>
    <mergeCell ref="D358:D359"/>
    <mergeCell ref="G9:G21"/>
    <mergeCell ref="G22:G36"/>
    <mergeCell ref="G37:G45"/>
    <mergeCell ref="G46:G60"/>
    <mergeCell ref="G80:G97"/>
    <mergeCell ref="G98:G99"/>
    <mergeCell ref="G100:G103"/>
    <mergeCell ref="G104:G105"/>
    <mergeCell ref="G106:G108"/>
    <mergeCell ref="G111:G112"/>
    <mergeCell ref="G114:G117"/>
    <mergeCell ref="G119:G123"/>
    <mergeCell ref="G124:G128"/>
    <mergeCell ref="G129:G132"/>
    <mergeCell ref="G134:G135"/>
    <mergeCell ref="G138:G140"/>
    <mergeCell ref="G143:G147"/>
    <mergeCell ref="G148:G157"/>
    <mergeCell ref="G158:G163"/>
    <mergeCell ref="G164:G174"/>
    <mergeCell ref="G177:G179"/>
    <mergeCell ref="G182:G184"/>
    <mergeCell ref="G190:G191"/>
    <mergeCell ref="G192:G193"/>
    <mergeCell ref="G194:G195"/>
    <mergeCell ref="G238:G296"/>
    <mergeCell ref="G297:G335"/>
    <mergeCell ref="G336:G337"/>
  </mergeCells>
  <pageMargins left="0.7" right="0.7" top="0.75" bottom="0.75" header="0.3" footer="0.3"/>
  <pageSetup paperSize="9" orientation="portrait" horizontalDpi="180" verticalDpi="180"/>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I34"/>
  <sheetViews>
    <sheetView workbookViewId="0">
      <pane xSplit="2" ySplit="8" topLeftCell="C9" activePane="bottomRight" state="frozen"/>
      <selection/>
      <selection pane="topRight"/>
      <selection pane="bottomLeft"/>
      <selection pane="bottomRight" activeCell="A2" sqref="A2"/>
    </sheetView>
  </sheetViews>
  <sheetFormatPr defaultColWidth="9" defaultRowHeight="12"/>
  <cols>
    <col min="1" max="1" width="15.8571428571429" style="291" customWidth="1"/>
    <col min="2" max="2" width="44.8571428571429" style="291" customWidth="1"/>
    <col min="3" max="3" width="32" style="291" customWidth="1"/>
    <col min="4" max="4" width="16.4285714285714" style="291" customWidth="1"/>
    <col min="5" max="5" width="17.2857142857143" style="291" customWidth="1"/>
    <col min="6" max="7" width="9.14285714285714" style="291"/>
    <col min="8" max="8" width="11.1428571428571" style="291" customWidth="1"/>
    <col min="9" max="16379" width="9.14285714285714" style="291"/>
    <col min="16380" max="16384" width="9" style="291"/>
  </cols>
  <sheetData>
    <row r="1" customFormat="1" ht="15" spans="1:8">
      <c r="A1" t="str">
        <f>'Switch board'!A1</f>
        <v>DATE :28.7.26</v>
      </c>
    </row>
    <row r="2" customFormat="1" ht="15"/>
    <row r="3" customFormat="1" ht="15" hidden="1"/>
    <row r="4" customFormat="1" ht="15" hidden="1"/>
    <row r="5" customFormat="1" ht="15"/>
    <row r="6" customFormat="1" ht="15"/>
    <row r="7" customFormat="1" ht="15"/>
    <row r="8" ht="30" customHeight="1" spans="1:8">
      <c r="A8" s="519" t="str">
        <f>'[2]aluminium plate'!$A9</f>
        <v>ITEM</v>
      </c>
      <c r="B8" s="841" t="str">
        <f>'[2]aluminium plate'!$B9</f>
        <v>SIZE</v>
      </c>
      <c r="C8" s="842" t="str">
        <f>'[2]aluminium plate'!C9</f>
        <v>DESCRIPTION</v>
      </c>
      <c r="D8" s="843" t="str">
        <f>'[2]aluminium plate'!J9</f>
        <v>(RM) </v>
      </c>
      <c r="E8" s="345" t="s">
        <v>358</v>
      </c>
    </row>
    <row r="9" spans="1:8">
      <c r="A9" s="519" t="str">
        <f>'[2]aluminium plate'!$A12</f>
        <v>AL001</v>
      </c>
      <c r="B9" s="841" t="str">
        <f>'[2]aluminium plate'!$B12</f>
        <v>96" (l) X 40" (w) ALUMINIUM  PLATE </v>
      </c>
      <c r="C9" s="844" t="str">
        <f>'[2]aluminium plate'!C12</f>
        <v>40" X 96" ALUMINIUM  PLATE </v>
      </c>
      <c r="D9" s="845">
        <f>'[2]aluminium plate'!J12</f>
        <v>2186.46153846154</v>
      </c>
      <c r="E9" s="345"/>
      <c r="H9" s="846"/>
    </row>
    <row r="10" spans="1:8">
      <c r="A10" s="519" t="str">
        <f>'[2]aluminium plate'!$A13</f>
        <v>AL002</v>
      </c>
      <c r="B10" s="841" t="str">
        <f>'[2]aluminium plate'!$B13</f>
        <v>96" (l) X 20" (w) ALUMINIUM  PLATE </v>
      </c>
      <c r="C10" s="844" t="str">
        <f>'[2]aluminium plate'!C13</f>
        <v>20" X 96" ALUMINIUM  PLATE </v>
      </c>
      <c r="D10" s="845">
        <f>'[2]aluminium plate'!J13</f>
        <v>1247.07692307692</v>
      </c>
      <c r="E10" s="345"/>
      <c r="H10" s="846"/>
    </row>
    <row r="11" spans="1:8">
      <c r="A11" s="519" t="str">
        <f>'[2]aluminium plate'!$A14</f>
        <v>AL003</v>
      </c>
      <c r="B11" s="841" t="str">
        <f>'[2]aluminium plate'!$B14</f>
        <v>43" (l) X 30" (w) ALUMINIUM PLATE</v>
      </c>
      <c r="C11" s="844" t="str">
        <f>'[2]aluminium plate'!C14</f>
        <v>30" X 43" ALUMINIUM  PLATE </v>
      </c>
      <c r="D11" s="845">
        <f>'[2]aluminium plate'!J14</f>
        <v>1018.41692307692</v>
      </c>
      <c r="E11" s="345"/>
      <c r="H11" s="846"/>
    </row>
    <row r="12" spans="1:8">
      <c r="A12" s="519" t="str">
        <f>'[2]aluminium plate'!$A15</f>
        <v>AL004</v>
      </c>
      <c r="B12" s="841" t="str">
        <f>'[2]aluminium plate'!$B15</f>
        <v>67" (l)X 30" (w) ALUMINIUM PLATE</v>
      </c>
      <c r="C12" s="844" t="str">
        <f>'[2]aluminium plate'!C15</f>
        <v>30" X 67" ALUMINIUM  PLATE </v>
      </c>
      <c r="D12" s="845">
        <f>'[2]aluminium plate'!J15</f>
        <v>1366.74923076923</v>
      </c>
      <c r="E12" s="345"/>
      <c r="H12" s="846"/>
    </row>
    <row r="13" spans="1:8">
      <c r="A13" s="519">
        <f>'[2]aluminium plate'!$A16</f>
        <v>0</v>
      </c>
      <c r="B13" s="841" t="str">
        <f>'[2]aluminium plate'!$B16</f>
        <v>SEMI CONTACT FREZZER 300KGS</v>
      </c>
      <c r="C13" s="844" t="str">
        <f>'[2]aluminium plate'!C16</f>
        <v>7TRAY,8PCS PLATE (30" x 43")</v>
      </c>
      <c r="D13" s="845">
        <f>'[2]aluminium plate'!J16</f>
        <v>21996.8856429089</v>
      </c>
      <c r="E13" s="345"/>
      <c r="H13" s="846"/>
    </row>
    <row r="14" spans="1:8">
      <c r="A14" s="519">
        <f>'[2]aluminium plate'!$A17</f>
        <v>0</v>
      </c>
      <c r="B14" s="841" t="str">
        <f>'[2]aluminium plate'!$B17</f>
        <v>SEMI CONTACT FREZZER 400KGS</v>
      </c>
      <c r="C14" s="844" t="str">
        <f>'[2]aluminium plate'!C17</f>
        <v>9TRAY,10PCS PLATE (30" x 43")</v>
      </c>
      <c r="D14" s="845">
        <f>'[2]aluminium plate'!J17</f>
        <v>25031.4528223961</v>
      </c>
      <c r="E14" s="345"/>
      <c r="H14" s="846"/>
    </row>
    <row r="15" spans="1:8">
      <c r="A15" s="519">
        <f>'[2]aluminium plate'!$A18</f>
        <v>0</v>
      </c>
      <c r="B15" s="841" t="str">
        <f>'[2]aluminium plate'!$B18</f>
        <v>SEMI CONTACT FREZZER 500KGS</v>
      </c>
      <c r="C15" s="844" t="str">
        <f>'[2]aluminium plate'!C18</f>
        <v>11TRAY,12PCS PLATE (30" x 43")</v>
      </c>
      <c r="D15" s="845">
        <f>'[2]aluminium plate'!J18</f>
        <v>28681.4046172679</v>
      </c>
      <c r="E15" s="345"/>
      <c r="H15" s="846"/>
    </row>
    <row r="16" spans="1:8">
      <c r="A16" s="519">
        <f>'[2]aluminium plate'!$A19</f>
        <v>0</v>
      </c>
      <c r="B16" s="841" t="str">
        <f>'[2]aluminium plate'!$B19</f>
        <v>SEMI CONTACT FREZZER 800KGS</v>
      </c>
      <c r="C16" s="844" t="str">
        <f>'[2]aluminium plate'!C19</f>
        <v>11TRAY,12PCS PLATE (30" x 67")</v>
      </c>
      <c r="D16" s="845">
        <f>'[2]aluminium plate'!J19</f>
        <v>35020.1873733354</v>
      </c>
      <c r="E16" s="345"/>
      <c r="H16" s="846"/>
    </row>
    <row r="17" ht="24" spans="1:9">
      <c r="A17" s="519">
        <f>'[2]aluminium plate'!$A20</f>
        <v>0</v>
      </c>
      <c r="B17" s="841" t="str">
        <f>'[2]aluminium plate'!$B20</f>
        <v>SEMI CONTACT FREZZER 1500KGS</v>
      </c>
      <c r="C17" s="844" t="str">
        <f>'[2]aluminium plate'!C20</f>
        <v>12TRAY ,13PCS PLATE (40" x 96") 144pcs ice tray 14"*17"</v>
      </c>
      <c r="D17" s="845">
        <f>'[2]aluminium plate'!J20</f>
        <v>50830.8920396594</v>
      </c>
      <c r="E17" s="345"/>
      <c r="G17" s="847"/>
      <c r="H17" s="846"/>
    </row>
    <row r="18" ht="26.25" customHeight="1" spans="1:9">
      <c r="A18" s="519" t="str">
        <f>'[2]aluminium plate'!$A21</f>
        <v>AL005.3</v>
      </c>
      <c r="B18" s="848" t="str">
        <f>'[2]aluminium plate'!$B21</f>
        <v>SEMI CONTACT FREZZER 300KGS COMPLETE SET (7racks)</v>
      </c>
      <c r="C18" s="844" t="str">
        <f>'[2]aluminium plate'!C21</f>
        <v>1SET ZFI36 Copeland C/W CU125QC (8hp)</v>
      </c>
      <c r="D18" s="849">
        <f>'[2]aluminium plate'!J21</f>
        <v>42936.7265250965</v>
      </c>
      <c r="E18" s="345"/>
      <c r="G18" s="847"/>
      <c r="H18" s="846"/>
    </row>
    <row r="19" ht="24" spans="1:9">
      <c r="A19" s="519" t="str">
        <f>'[2]aluminium plate'!$A22</f>
        <v>AL005.4</v>
      </c>
      <c r="B19" s="848" t="str">
        <f>'[2]aluminium plate'!$B22</f>
        <v>SEMI CONTACT FREZZER 400KGS COMPLETE SET (9racks)</v>
      </c>
      <c r="C19" s="844" t="str">
        <f>'[2]aluminium plate'!C22</f>
        <v>1SET ZFI39 Copeland C/W CU144QC (10hp)</v>
      </c>
      <c r="D19" s="849">
        <f>'[2]aluminium plate'!J22</f>
        <v>48062.8444921724</v>
      </c>
      <c r="E19" s="345"/>
      <c r="G19" s="847"/>
      <c r="H19" s="846"/>
    </row>
    <row r="20" ht="24" spans="1:9">
      <c r="A20" s="519" t="str">
        <f>'[2]aluminium plate'!$A23</f>
        <v>AL006</v>
      </c>
      <c r="B20" s="848" t="str">
        <f>'[2]aluminium plate'!$B23</f>
        <v>SEMI CONTACT FREZZER 500KGS COMPLETE SET (11racks)</v>
      </c>
      <c r="C20" s="844" t="str">
        <f>'[2]aluminium plate'!C23</f>
        <v>ZFI50 COPELAND (12hp) C/W CU160QC</v>
      </c>
      <c r="D20" s="849">
        <f>'[2]aluminium plate'!J23</f>
        <v>53960.2481796397</v>
      </c>
      <c r="E20" s="345"/>
      <c r="G20" s="847"/>
      <c r="H20" s="846"/>
    </row>
    <row r="21" ht="24" spans="1:9">
      <c r="A21" s="519" t="str">
        <f>'[2]aluminium plate'!$A24</f>
        <v>AL007</v>
      </c>
      <c r="B21" s="848" t="str">
        <f>'[2]aluminium plate'!$B24</f>
        <v>SEMI CONTACT FREZZER 800KGS COMPLETE SET (11racks)</v>
      </c>
      <c r="C21" s="844" t="str">
        <f>'[2]aluminium plate'!C24</f>
        <v>1SET ZFI68 COPELAND (18HP) CW CU200QC (20AMP)</v>
      </c>
      <c r="D21" s="849">
        <f>'[2]aluminium plate'!J24</f>
        <v>66330.9886007115</v>
      </c>
      <c r="E21" s="345"/>
      <c r="G21" s="847"/>
      <c r="H21" s="846"/>
    </row>
    <row r="22" ht="24" spans="1:9">
      <c r="A22" s="519" t="str">
        <f>'[2]aluminium plate'!$A25</f>
        <v>AL008</v>
      </c>
      <c r="B22" s="848" t="str">
        <f>'[2]aluminium plate'!$B25</f>
        <v>SEMI CONTACT FREZZER 1500KGS COMPLETE SET (12racks)</v>
      </c>
      <c r="C22" s="844" t="str">
        <f>'[2]aluminium plate'!C25</f>
        <v>C/W B6F-30.2Y C/W CU350QC (35hp)</v>
      </c>
      <c r="D22" s="849">
        <f>'[2]aluminium plate'!J25</f>
        <v>102301.314660528</v>
      </c>
      <c r="E22" s="345"/>
      <c r="G22" s="847"/>
      <c r="H22" s="846"/>
    </row>
    <row r="23" s="399" customFormat="1" ht="39.75" customHeight="1" spans="1:9">
      <c r="A23" s="271" t="str">
        <f>'[2]aluminium plate'!$A26</f>
        <v>AL008.1</v>
      </c>
      <c r="B23" s="850" t="str">
        <f>'[2]aluminium plate'!$B26</f>
        <v>SEMI BLAST FREZZER 350KGS C/W 2pcs s/s trolley 32rack</v>
      </c>
      <c r="C23" s="132" t="str">
        <f>'[2]aluminium plate'!C26</f>
        <v>SSC-500 cabinet cw ZFI50 (12HP)</v>
      </c>
      <c r="D23" s="851">
        <f>'[2]aluminium plate'!J26</f>
        <v>46449.498387442</v>
      </c>
      <c r="E23" s="852"/>
      <c r="G23" s="853"/>
      <c r="H23" s="854"/>
    </row>
    <row r="24" s="399" customFormat="1" ht="48" customHeight="1" spans="1:9">
      <c r="A24" s="271" t="str">
        <f>'[2]aluminium plate'!$A27</f>
        <v>AL008.2</v>
      </c>
      <c r="B24" s="850" t="str">
        <f>'[2]aluminium plate'!$B27</f>
        <v>SEMI BLAST FREZZER 500KGS C/W 3pcs s/s trolley 48rack</v>
      </c>
      <c r="C24" s="132" t="str">
        <f>'[2]aluminium plate'!C27</f>
        <v>SSC-800 cabinet cw zfi68 (18hp)</v>
      </c>
      <c r="D24" s="851">
        <f>'[2]aluminium plate'!J27</f>
        <v>55695.6814936675</v>
      </c>
      <c r="E24" s="852"/>
      <c r="G24" s="853"/>
      <c r="H24" s="854"/>
    </row>
    <row r="25" ht="49" customHeight="1" spans="1:9">
      <c r="A25" s="519" t="str">
        <f>'[2]aluminium plate'!$A28</f>
        <v>AL009</v>
      </c>
      <c r="B25" s="848" t="str">
        <f>'[2]aluminium plate'!$B28</f>
        <v>110102 S/STEEL RACK 15TIER (150kgs)(466L*620W*1710H)80mm </v>
      </c>
      <c r="C25" s="844">
        <f>'[2]aluminium plate'!C28</f>
        <v>0</v>
      </c>
      <c r="D25" s="849">
        <f>'[2]aluminium plate'!J28</f>
        <v>559.95855995856</v>
      </c>
      <c r="E25" s="407"/>
      <c r="G25" s="847"/>
      <c r="H25" s="846"/>
    </row>
    <row r="26" ht="32" customHeight="1" spans="1:9">
      <c r="A26" s="519" t="str">
        <f>'[2]aluminium plate'!$A29</f>
        <v>AL010</v>
      </c>
      <c r="B26" s="848" t="str">
        <f>'[2]aluminium plate'!$B29</f>
        <v>110202 S/STEEL RACK 16TIER(160kgs) (466L*620W*1710H)80mm</v>
      </c>
      <c r="C26" s="844"/>
      <c r="D26" s="849">
        <f>'[2]aluminium plate'!J29</f>
        <v>571.872571872572</v>
      </c>
      <c r="E26" s="410"/>
      <c r="G26" s="847"/>
      <c r="H26" s="846"/>
    </row>
    <row r="27" ht="24" spans="1:9">
      <c r="A27" s="519" t="str">
        <f>'[2]aluminium plate'!$A30</f>
        <v>AL011</v>
      </c>
      <c r="B27" s="848" t="str">
        <f>'[2]aluminium plate'!$B30</f>
        <v>HLB1035 ALUMINIUM PAN WITH HOLE 60*40*2.8cm*1mm</v>
      </c>
      <c r="C27" s="844"/>
      <c r="D27" s="849">
        <f>'[2]aluminium plate'!J30</f>
        <v>33.1520331520332</v>
      </c>
      <c r="E27" s="407"/>
      <c r="G27" s="847"/>
      <c r="H27" s="846"/>
    </row>
    <row r="28" ht="24" spans="1:9">
      <c r="A28" s="519" t="str">
        <f>'[2]aluminium plate'!$A31</f>
        <v>AL011.1</v>
      </c>
      <c r="B28" s="848" t="str">
        <f>'[2]aluminium plate'!$B31</f>
        <v>HLB3041 S/STELL 304 PAN WITH HOLE 60*40*2.5cm*1mm</v>
      </c>
      <c r="C28" s="844">
        <f>'[2]aluminium plate'!C31</f>
        <v>0</v>
      </c>
      <c r="D28" s="849">
        <f>'[2]aluminium plate'!J31</f>
        <v>49.7280497280497</v>
      </c>
      <c r="E28" s="408"/>
      <c r="G28" s="847"/>
      <c r="H28" s="846"/>
    </row>
    <row r="29" ht="12.75" spans="1:9">
      <c r="A29" s="519" t="str">
        <f>'[2]aluminium plate'!$A32</f>
        <v>AL011.2</v>
      </c>
      <c r="B29" s="848" t="str">
        <f>'[2]aluminium plate'!$B32</f>
        <v>HLB1031 ALUMINIUM PAN  60*40*2.8cm*1mm</v>
      </c>
      <c r="C29" s="844"/>
      <c r="D29" s="849">
        <f>'[2]aluminium plate'!J32</f>
        <v>33.1520331520332</v>
      </c>
      <c r="E29" s="404"/>
      <c r="G29" s="847"/>
      <c r="H29" s="846"/>
    </row>
    <row r="30" ht="15" customHeight="1" spans="1:9">
      <c r="A30" s="519" t="str">
        <f>'[2]aluminium plate'!$A33</f>
        <v>AL012</v>
      </c>
      <c r="B30" s="848" t="str">
        <f>'[2]aluminium plate'!$B33</f>
        <v>HLB1040 ALUMINIUM PAN 46*33*2.7CM</v>
      </c>
      <c r="C30" s="844"/>
      <c r="D30" s="849">
        <f>'[2]aluminium plate'!J33</f>
        <v>22.7920227920228</v>
      </c>
      <c r="E30" s="404"/>
      <c r="G30" s="847"/>
      <c r="H30" s="855"/>
      <c r="I30" s="855"/>
    </row>
    <row r="31" ht="15" customHeight="1" spans="1:9">
      <c r="A31" s="519" t="str">
        <f>'[2]aluminium plate'!$A34</f>
        <v>AL012.1</v>
      </c>
      <c r="B31" s="848" t="str">
        <f>'[2]aluminium plate'!$B34</f>
        <v>HLB3040 S/STELL 304 PAN 60*40*2.5cm*1mm</v>
      </c>
      <c r="C31" s="844"/>
      <c r="D31" s="849">
        <f>'[2]aluminium plate'!J34</f>
        <v>49.2100492100492</v>
      </c>
      <c r="E31" s="404"/>
      <c r="G31" s="847"/>
      <c r="H31" s="855"/>
      <c r="I31" s="855"/>
    </row>
    <row r="32" ht="12.75" spans="1:9">
      <c r="A32" s="347"/>
      <c r="B32" s="856"/>
      <c r="C32" s="857"/>
      <c r="D32" s="858"/>
      <c r="E32" s="859"/>
      <c r="H32" s="855"/>
      <c r="I32" s="855"/>
    </row>
    <row r="33" spans="1:1">
      <c r="A33" s="290" t="s">
        <v>359</v>
      </c>
    </row>
    <row r="34" spans="1:1">
      <c r="A34" s="346" t="s">
        <v>360</v>
      </c>
    </row>
  </sheetData>
  <mergeCells count="3">
    <mergeCell ref="E25:E26"/>
    <mergeCell ref="E27:E28"/>
    <mergeCell ref="E29:E31"/>
  </mergeCells>
  <pageMargins left="0.7" right="0.7" top="0.75" bottom="0.75" header="0.3" footer="0.3"/>
  <pageSetup paperSize="9" orientation="portrait"/>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theme="9" tint="0.6"/>
  </sheetPr>
  <dimension ref="A1:AQ258"/>
  <sheetViews>
    <sheetView tabSelected="1" zoomScale="130" zoomScaleNormal="130" workbookViewId="0">
      <pane xSplit="2" ySplit="5" topLeftCell="C96" activePane="bottomRight" state="frozen"/>
      <selection/>
      <selection pane="topRight"/>
      <selection pane="bottomLeft"/>
      <selection pane="bottomRight" activeCell="T116" sqref="T116:X117"/>
    </sheetView>
  </sheetViews>
  <sheetFormatPr defaultColWidth="9.14285714285714" defaultRowHeight="11.25"/>
  <cols>
    <col min="1" max="1" width="15.8571428571429" style="423" customWidth="1"/>
    <col min="2" max="2" width="43" style="423" customWidth="1"/>
    <col min="3" max="3" width="16.8571428571429" style="423" customWidth="1"/>
    <col min="4" max="4" width="13.7142857142857" style="423" customWidth="1"/>
    <col min="5" max="5" width="16.352380952381" style="423" customWidth="1"/>
    <col min="6" max="6" width="9.74285714285714" style="423" customWidth="1"/>
    <col min="7" max="7" width="15.4666666666667" style="775" customWidth="1"/>
    <col min="8" max="8" width="11" style="775" customWidth="1"/>
    <col min="9" max="9" width="17.1333333333333" style="423" customWidth="1"/>
    <col min="10" max="10" width="12.6285714285714" style="776" customWidth="1"/>
    <col min="11" max="11" width="12.1428571428571" style="776" customWidth="1"/>
    <col min="12" max="12" width="17.2857142857143" style="777" customWidth="1"/>
    <col min="13" max="13" width="12.952380952381" style="777" customWidth="1"/>
    <col min="14" max="14" width="13" style="777" hidden="1" customWidth="1"/>
    <col min="15" max="15" width="12.3809523809524" style="777" customWidth="1"/>
    <col min="16" max="16" width="13" style="777" hidden="1" customWidth="1"/>
    <col min="17" max="19" width="12.4285714285714" style="777" hidden="1" customWidth="1"/>
    <col min="20" max="20" width="12.8571428571429" style="777" customWidth="1"/>
    <col min="21" max="21" width="11.4285714285714" style="777" customWidth="1"/>
    <col min="22" max="22" width="10.4285714285714" style="777" customWidth="1"/>
    <col min="23" max="23" width="13.2857142857143" style="424" customWidth="1"/>
    <col min="24" max="24" width="11.4285714285714" style="424" customWidth="1"/>
    <col min="25" max="25" width="23.5714285714286" style="424" customWidth="1"/>
    <col min="26" max="26" width="11" style="423" customWidth="1"/>
    <col min="27" max="27" width="13" style="423" customWidth="1"/>
    <col min="28" max="28" width="12.5714285714286" style="423" customWidth="1"/>
    <col min="29" max="29" width="11" style="423" customWidth="1"/>
    <col min="30" max="30" width="12.8571428571429" style="423" customWidth="1"/>
    <col min="31" max="31" width="10.7142857142857" style="423" customWidth="1"/>
    <col min="32" max="32" width="7.42857142857143" style="423" customWidth="1"/>
    <col min="33" max="33" width="12.7142857142857" style="423" customWidth="1"/>
    <col min="34" max="35" width="10.7142857142857" style="423" customWidth="1"/>
    <col min="36" max="16384" width="9.14285714285714" style="423"/>
  </cols>
  <sheetData>
    <row r="1" customFormat="1" ht="15" spans="1:43">
      <c r="A1" t="str">
        <f>'ALUMINIUM PLATE'!A1</f>
        <v>DATE :28.7.26</v>
      </c>
    </row>
    <row r="2" customFormat="1" ht="15"/>
    <row r="3" customFormat="1" ht="15" spans="1:43">
      <c r="T3" s="778" t="s">
        <v>361</v>
      </c>
      <c r="U3" s="778" t="s">
        <v>362</v>
      </c>
      <c r="V3" s="778" t="s">
        <v>363</v>
      </c>
    </row>
    <row r="4" customFormat="1" ht="15" spans="1:43">
      <c r="T4" s="778"/>
      <c r="U4" s="778"/>
      <c r="V4" s="778"/>
    </row>
    <row r="5" ht="33" customHeight="1" spans="1:43">
      <c r="A5" s="577" t="str">
        <f>'[2]ALL NEW COMP'!A8</f>
        <v>ITEM CODE</v>
      </c>
      <c r="B5" s="577" t="str">
        <f>'[2]ALL NEW COMP'!B8</f>
        <v>MODEL</v>
      </c>
      <c r="C5" s="281" t="s">
        <v>97</v>
      </c>
      <c r="D5" s="306" t="s">
        <v>364</v>
      </c>
      <c r="E5" s="306" t="s">
        <v>365</v>
      </c>
      <c r="F5" s="98" t="s">
        <v>366</v>
      </c>
      <c r="G5" s="709" t="s">
        <v>367</v>
      </c>
      <c r="H5" s="779" t="str">
        <f>'[2]ALL NEW COMP'!$O8</f>
        <v>RM</v>
      </c>
      <c r="I5" s="704" t="s">
        <v>368</v>
      </c>
      <c r="J5" s="563" t="str">
        <f>'[1]ALL NEW COMP'!S8</f>
        <v>CU QC MODEL</v>
      </c>
      <c r="K5" s="780" t="str">
        <f>'[2]ALL NEW COMP'!W8</f>
        <v>Condensing unit (RM)</v>
      </c>
      <c r="L5" s="781" t="str">
        <f>'[2]ALL NEW COMP'!$Z$8</f>
        <v>Model QC unit</v>
      </c>
      <c r="M5" s="780" t="str">
        <f>'[2]ALL NEW COMP'!AB8</f>
        <v>C/W Condenser sets BCU,TCU</v>
      </c>
      <c r="N5" s="782" t="str">
        <f>'[2]ALL NEW COMP'!$AC8</f>
        <v>BCU COST</v>
      </c>
      <c r="O5" s="780" t="s">
        <v>369</v>
      </c>
      <c r="P5" s="782" t="str">
        <f>'[2]ALL NEW COMP'!$AE8</f>
        <v>ACC OF REF</v>
      </c>
      <c r="Q5" s="783" t="str">
        <f>'[2]ALL NEW COMP'!$AJ8</f>
        <v>COST C/W BCU-00</v>
      </c>
      <c r="R5" s="783" t="str">
        <f>'[2]ALL NEW COMP'!AH8</f>
        <v>COST BCU Cond for coldroom (RM)-2</v>
      </c>
      <c r="S5" s="783" t="str">
        <f>'[2]ALL NEW COMP'!AI8</f>
        <v>COST BCU Cond for showcase(RM)-1</v>
      </c>
      <c r="T5" s="784" t="str">
        <f>'[2]ALL NEW COMP'!AK8</f>
        <v>BCU Condensing unit coldroom (RM)-02</v>
      </c>
      <c r="U5" s="785" t="str">
        <f>'[2]ALL NEW COMP'!AL8</f>
        <v>BCU Condensing unit showcase(RM)-01</v>
      </c>
      <c r="V5" s="785" t="str">
        <f>'[2]ALL NEW COMP'!AM8</f>
        <v>BCU Condensing unit normal (RM)-00</v>
      </c>
      <c r="W5" s="563" t="str">
        <f>'[1]ALL NEW COMP'!$AG8</f>
        <v>HTC MODEL</v>
      </c>
      <c r="X5" s="786" t="str">
        <f>'[2]ALL NEW COMP'!$AQ8</f>
        <v>HTC cond (RM) </v>
      </c>
      <c r="Y5" s="173" t="s">
        <v>0</v>
      </c>
      <c r="Z5" s="490"/>
      <c r="AA5" s="490"/>
      <c r="AB5" s="490"/>
      <c r="AJ5" s="787"/>
      <c r="AK5" s="787"/>
      <c r="AL5" s="787"/>
      <c r="AM5" s="787"/>
      <c r="AN5" s="787"/>
      <c r="AO5" s="788"/>
      <c r="AP5" s="787"/>
      <c r="AQ5" s="787"/>
    </row>
    <row r="6" spans="1:43">
      <c r="A6" s="425" t="str">
        <f>'[2]ALL NEW COMP'!A11</f>
        <v>ALL002</v>
      </c>
      <c r="B6" s="577" t="str">
        <f>'[2]ALL NEW COMP'!B11</f>
        <v>MT22 MANEUROP COMP 2HP (1ph)</v>
      </c>
      <c r="C6" s="31" t="s">
        <v>370</v>
      </c>
      <c r="D6" s="319">
        <f>'[2]ALL NEW COMP'!D11</f>
        <v>2</v>
      </c>
      <c r="E6" s="319" t="str">
        <f>'[2]ALL NEW COMP'!E11</f>
        <v>(V01,06)</v>
      </c>
      <c r="F6" s="319">
        <f>'[2]ALL NEW COMP'!F11</f>
        <v>24</v>
      </c>
      <c r="G6" s="789" t="str">
        <f>'[2]ALL NEW COMP'!G11</f>
        <v>3200 btu</v>
      </c>
      <c r="H6" s="427">
        <f>'[2]ALL NEW COMP'!O11</f>
        <v>2351.38159965035</v>
      </c>
      <c r="I6" s="790" t="s">
        <v>371</v>
      </c>
      <c r="J6" s="791" t="str">
        <f>'[2]ALL NEW COMP'!T11</f>
        <v>CU - 32  QC</v>
      </c>
      <c r="K6" s="427">
        <f>'[2]ALL NEW COMP'!W11</f>
        <v>4718.29510215709</v>
      </c>
      <c r="L6" s="792"/>
      <c r="M6" s="616">
        <f>'[2]ALL NEW COMP'!AB11</f>
        <v>0</v>
      </c>
      <c r="N6" s="782">
        <f>'[2]ALL NEW COMP'!$AC11</f>
        <v>0</v>
      </c>
      <c r="O6" s="497"/>
      <c r="P6" s="782">
        <f>'[2]ALL NEW COMP'!$AE11</f>
        <v>0</v>
      </c>
      <c r="Q6" s="783">
        <f>'[2]ALL NEW COMP'!$AJ11</f>
        <v>0</v>
      </c>
      <c r="R6" s="783"/>
      <c r="S6" s="783"/>
      <c r="T6" s="427">
        <f>'[2]ALL NEW COMP'!AK11</f>
        <v>0</v>
      </c>
      <c r="U6" s="427">
        <f>'[2]ALL NEW COMP'!AL11</f>
        <v>0</v>
      </c>
      <c r="V6" s="427">
        <f>'[2]ALL NEW COMP'!AM11</f>
        <v>0</v>
      </c>
      <c r="W6" s="563">
        <f>'[2]ALL NEW COMP'!$AN11</f>
        <v>0</v>
      </c>
      <c r="X6" s="616">
        <f>'[2]ALL NEW COMP'!$AQ11</f>
        <v>0</v>
      </c>
      <c r="Y6" s="445"/>
      <c r="Z6" s="777"/>
      <c r="AB6" s="405"/>
      <c r="AJ6" s="793"/>
      <c r="AK6" s="793"/>
      <c r="AL6" s="793"/>
      <c r="AM6" s="793"/>
      <c r="AN6" s="793"/>
      <c r="AO6" s="788"/>
      <c r="AP6" s="787"/>
      <c r="AQ6" s="787"/>
    </row>
    <row r="7" spans="1:43">
      <c r="A7" s="425" t="str">
        <f>'[2]ALL NEW COMP'!A12</f>
        <v>ALL003</v>
      </c>
      <c r="B7" s="577" t="str">
        <f>'[2]ALL NEW COMP'!B12</f>
        <v>MT22 MANEUROP COMP 2HP</v>
      </c>
      <c r="C7" s="31"/>
      <c r="D7" s="319">
        <f>'[2]ALL NEW COMP'!D12</f>
        <v>2</v>
      </c>
      <c r="E7" s="319" t="str">
        <f>'[2]ALL NEW COMP'!E12</f>
        <v>(V01,06)</v>
      </c>
      <c r="F7" s="319">
        <f>'[2]ALL NEW COMP'!F12</f>
        <v>24</v>
      </c>
      <c r="G7" s="789" t="str">
        <f>'[2]ALL NEW COMP'!G12</f>
        <v>3200 btu</v>
      </c>
      <c r="H7" s="427">
        <f>'[2]ALL NEW COMP'!O12</f>
        <v>2167.43771853147</v>
      </c>
      <c r="I7" s="790"/>
      <c r="J7" s="791" t="str">
        <f>'[2]ALL NEW COMP'!T12</f>
        <v>CU - 32  QC</v>
      </c>
      <c r="K7" s="427">
        <f>'[2]ALL NEW COMP'!W12</f>
        <v>4534.35122103819</v>
      </c>
      <c r="L7" s="792"/>
      <c r="M7" s="616">
        <f>'[2]ALL NEW COMP'!AB12</f>
        <v>0</v>
      </c>
      <c r="N7" s="782">
        <f>'[2]ALL NEW COMP'!$AC12</f>
        <v>0</v>
      </c>
      <c r="O7" s="497"/>
      <c r="P7" s="782">
        <f>'[2]ALL NEW COMP'!$AE12</f>
        <v>0</v>
      </c>
      <c r="Q7" s="783">
        <f>'[2]ALL NEW COMP'!$AJ12</f>
        <v>0</v>
      </c>
      <c r="R7" s="783"/>
      <c r="S7" s="783"/>
      <c r="T7" s="427">
        <f>'[2]ALL NEW COMP'!AK12</f>
        <v>0</v>
      </c>
      <c r="U7" s="427">
        <f>'[2]ALL NEW COMP'!AL12</f>
        <v>0</v>
      </c>
      <c r="V7" s="427">
        <f>'[2]ALL NEW COMP'!AM12</f>
        <v>0</v>
      </c>
      <c r="W7" s="563">
        <f>'[2]ALL NEW COMP'!$AN12</f>
        <v>0</v>
      </c>
      <c r="X7" s="616">
        <f>'[2]ALL NEW COMP'!$AQ12</f>
        <v>0</v>
      </c>
      <c r="Y7" s="445"/>
      <c r="Z7" s="777"/>
      <c r="AB7" s="405"/>
      <c r="AJ7" s="793"/>
      <c r="AK7" s="793"/>
      <c r="AL7" s="793"/>
      <c r="AM7" s="793"/>
      <c r="AN7" s="793"/>
      <c r="AO7" s="788"/>
      <c r="AP7" s="787"/>
      <c r="AQ7" s="787"/>
    </row>
    <row r="8" spans="1:43">
      <c r="A8" s="425" t="str">
        <f>'[2]ALL NEW COMP'!A13</f>
        <v>ALL004</v>
      </c>
      <c r="B8" s="577" t="str">
        <f>'[2]ALL NEW COMP'!B13</f>
        <v>MT28 MANEUROP COMP 2HP (1ph)</v>
      </c>
      <c r="C8" s="31"/>
      <c r="D8" s="319">
        <f>'[2]ALL NEW COMP'!D13</f>
        <v>2.3</v>
      </c>
      <c r="E8" s="319" t="str">
        <f>'[2]ALL NEW COMP'!E13</f>
        <v>(V01,06)</v>
      </c>
      <c r="F8" s="319">
        <f>'[2]ALL NEW COMP'!F13</f>
        <v>24</v>
      </c>
      <c r="G8" s="789" t="str">
        <f>'[2]ALL NEW COMP'!G13</f>
        <v>5768 btu</v>
      </c>
      <c r="H8" s="427">
        <f>'[2]ALL NEW COMP'!O13</f>
        <v>2700.77093531469</v>
      </c>
      <c r="I8" s="790"/>
      <c r="J8" s="791" t="str">
        <f>'[2]ALL NEW COMP'!T13</f>
        <v>CU - 36  QC</v>
      </c>
      <c r="K8" s="427">
        <f>'[2]ALL NEW COMP'!W13</f>
        <v>5233.5821210017</v>
      </c>
      <c r="L8" s="792"/>
      <c r="M8" s="616">
        <f>'[2]ALL NEW COMP'!AB13</f>
        <v>0</v>
      </c>
      <c r="N8" s="782">
        <f>'[2]ALL NEW COMP'!$AC13</f>
        <v>0</v>
      </c>
      <c r="O8" s="497"/>
      <c r="P8" s="782">
        <f>'[2]ALL NEW COMP'!$AE13</f>
        <v>0</v>
      </c>
      <c r="Q8" s="783">
        <f>'[2]ALL NEW COMP'!$AJ13</f>
        <v>0</v>
      </c>
      <c r="R8" s="783"/>
      <c r="S8" s="783"/>
      <c r="T8" s="427">
        <f>'[2]ALL NEW COMP'!AK13</f>
        <v>0</v>
      </c>
      <c r="U8" s="427">
        <f>'[2]ALL NEW COMP'!AL13</f>
        <v>0</v>
      </c>
      <c r="V8" s="427">
        <f>'[2]ALL NEW COMP'!AM13</f>
        <v>0</v>
      </c>
      <c r="W8" s="563">
        <f>'[2]ALL NEW COMP'!$AN13</f>
        <v>0</v>
      </c>
      <c r="X8" s="616">
        <f>'[2]ALL NEW COMP'!$AQ13</f>
        <v>0</v>
      </c>
      <c r="Y8" s="445"/>
      <c r="Z8" s="777"/>
      <c r="AB8" s="15"/>
      <c r="AJ8" s="793"/>
      <c r="AK8" s="793"/>
      <c r="AL8" s="793"/>
      <c r="AM8" s="793"/>
      <c r="AN8" s="793"/>
      <c r="AO8" s="788"/>
      <c r="AP8" s="787"/>
      <c r="AQ8" s="787"/>
    </row>
    <row r="9" spans="1:43">
      <c r="A9" s="425" t="str">
        <f>'[2]ALL NEW COMP'!A14</f>
        <v>ALL005</v>
      </c>
      <c r="B9" s="577" t="str">
        <f>'[2]ALL NEW COMP'!B14</f>
        <v>MT28 MANEUROP COMP 2HP</v>
      </c>
      <c r="C9" s="31"/>
      <c r="D9" s="319">
        <f>'[2]ALL NEW COMP'!D14</f>
        <v>2.3</v>
      </c>
      <c r="E9" s="319" t="str">
        <f>'[2]ALL NEW COMP'!E14</f>
        <v>(V01,06)</v>
      </c>
      <c r="F9" s="319">
        <f>'[2]ALL NEW COMP'!F14</f>
        <v>24</v>
      </c>
      <c r="G9" s="789" t="str">
        <f>'[2]ALL NEW COMP'!G14</f>
        <v>5768 btu</v>
      </c>
      <c r="H9" s="427">
        <f>'[2]ALL NEW COMP'!O14</f>
        <v>2521.23142482517</v>
      </c>
      <c r="I9" s="790"/>
      <c r="J9" s="791" t="str">
        <f>'[2]ALL NEW COMP'!T14</f>
        <v>CU - 36  QC</v>
      </c>
      <c r="K9" s="427">
        <f>'[2]ALL NEW COMP'!W14</f>
        <v>5054.04261051217</v>
      </c>
      <c r="L9" s="792"/>
      <c r="M9" s="616">
        <f>'[2]ALL NEW COMP'!AB14</f>
        <v>0</v>
      </c>
      <c r="N9" s="782">
        <f>'[2]ALL NEW COMP'!$AC14</f>
        <v>0</v>
      </c>
      <c r="O9" s="497"/>
      <c r="P9" s="782">
        <f>'[2]ALL NEW COMP'!$AE14</f>
        <v>0</v>
      </c>
      <c r="Q9" s="783">
        <f>'[2]ALL NEW COMP'!$AJ14</f>
        <v>0</v>
      </c>
      <c r="R9" s="783"/>
      <c r="S9" s="783"/>
      <c r="T9" s="427">
        <f>'[2]ALL NEW COMP'!AK14</f>
        <v>0</v>
      </c>
      <c r="U9" s="427">
        <f>'[2]ALL NEW COMP'!AL14</f>
        <v>0</v>
      </c>
      <c r="V9" s="427">
        <f>'[2]ALL NEW COMP'!AM14</f>
        <v>0</v>
      </c>
      <c r="W9" s="563">
        <f>'[2]ALL NEW COMP'!$AN14</f>
        <v>0</v>
      </c>
      <c r="X9" s="616">
        <f>'[2]ALL NEW COMP'!$AQ14</f>
        <v>0</v>
      </c>
      <c r="Y9" s="445"/>
      <c r="Z9" s="777"/>
      <c r="AJ9" s="793"/>
      <c r="AK9" s="793"/>
      <c r="AL9" s="793"/>
      <c r="AM9" s="793"/>
      <c r="AN9" s="793"/>
      <c r="AO9" s="788"/>
      <c r="AP9" s="787"/>
      <c r="AQ9" s="787"/>
    </row>
    <row r="10" spans="1:43">
      <c r="A10" s="425" t="str">
        <f>'[2]ALL NEW COMP'!A15</f>
        <v>ALL006</v>
      </c>
      <c r="B10" s="577" t="str">
        <f>'[2]ALL NEW COMP'!B15</f>
        <v>MT32 MANEUROP COMP 2.5HP (1ph)</v>
      </c>
      <c r="C10" s="31"/>
      <c r="D10" s="319">
        <f>'[2]ALL NEW COMP'!D15</f>
        <v>2.5</v>
      </c>
      <c r="E10" s="319" t="str">
        <f>'[2]ALL NEW COMP'!E15</f>
        <v> (V06,09)</v>
      </c>
      <c r="F10" s="319">
        <f>'[2]ALL NEW COMP'!F15</f>
        <v>24</v>
      </c>
      <c r="G10" s="789" t="str">
        <f>'[2]ALL NEW COMP'!G15</f>
        <v>6143 btu</v>
      </c>
      <c r="H10" s="427">
        <f>'[2]ALL NEW COMP'!O15</f>
        <v>2782.80685096154</v>
      </c>
      <c r="I10" s="790"/>
      <c r="J10" s="791" t="str">
        <f>'[2]ALL NEW COMP'!T15</f>
        <v>CU - 36  QC</v>
      </c>
      <c r="K10" s="427">
        <f>'[2]ALL NEW COMP'!W15</f>
        <v>5315.61803664854</v>
      </c>
      <c r="L10" s="792"/>
      <c r="M10" s="616">
        <f>'[2]ALL NEW COMP'!AB15</f>
        <v>0</v>
      </c>
      <c r="N10" s="782">
        <f>'[2]ALL NEW COMP'!$AC15</f>
        <v>0</v>
      </c>
      <c r="O10" s="497"/>
      <c r="P10" s="782">
        <f>'[2]ALL NEW COMP'!$AE15</f>
        <v>0</v>
      </c>
      <c r="Q10" s="783">
        <f>'[2]ALL NEW COMP'!$AJ15</f>
        <v>0</v>
      </c>
      <c r="R10" s="783"/>
      <c r="S10" s="783"/>
      <c r="T10" s="427">
        <f>'[2]ALL NEW COMP'!AK15</f>
        <v>0</v>
      </c>
      <c r="U10" s="427">
        <f>'[2]ALL NEW COMP'!AL15</f>
        <v>0</v>
      </c>
      <c r="V10" s="427">
        <f>'[2]ALL NEW COMP'!AM15</f>
        <v>0</v>
      </c>
      <c r="W10" s="563">
        <f>'[2]ALL NEW COMP'!$AN15</f>
        <v>0</v>
      </c>
      <c r="X10" s="616">
        <f>'[2]ALL NEW COMP'!$AQ15</f>
        <v>0</v>
      </c>
      <c r="Y10" s="445"/>
      <c r="Z10" s="777"/>
      <c r="AJ10" s="793"/>
      <c r="AK10" s="793"/>
      <c r="AL10" s="793"/>
      <c r="AM10" s="793"/>
      <c r="AN10" s="793"/>
      <c r="AO10" s="788"/>
      <c r="AP10" s="787"/>
      <c r="AQ10" s="787"/>
    </row>
    <row r="11" spans="1:43">
      <c r="A11" s="425" t="str">
        <f>'[2]ALL NEW COMP'!A16</f>
        <v>ALL007</v>
      </c>
      <c r="B11" s="577" t="str">
        <f>'[2]ALL NEW COMP'!B16</f>
        <v>MT32 MANEUROP COMP 2.5HP</v>
      </c>
      <c r="C11" s="31"/>
      <c r="D11" s="319">
        <f>'[2]ALL NEW COMP'!D16</f>
        <v>2.5</v>
      </c>
      <c r="E11" s="319" t="str">
        <f>'[2]ALL NEW COMP'!E16</f>
        <v> (V06,09)</v>
      </c>
      <c r="F11" s="319">
        <f>'[2]ALL NEW COMP'!F16</f>
        <v>24</v>
      </c>
      <c r="G11" s="789" t="str">
        <f>'[2]ALL NEW COMP'!G16</f>
        <v>6143 btu</v>
      </c>
      <c r="H11" s="427">
        <f>'[2]ALL NEW COMP'!O16</f>
        <v>2659.72992788462</v>
      </c>
      <c r="I11" s="790"/>
      <c r="J11" s="791" t="str">
        <f>'[2]ALL NEW COMP'!T16</f>
        <v>CU - 36  QC</v>
      </c>
      <c r="K11" s="427">
        <f>'[2]ALL NEW COMP'!W16</f>
        <v>5192.54111357162</v>
      </c>
      <c r="L11" s="792"/>
      <c r="M11" s="616">
        <f>'[2]ALL NEW COMP'!AB16</f>
        <v>0</v>
      </c>
      <c r="N11" s="782">
        <f>'[2]ALL NEW COMP'!$AC16</f>
        <v>0</v>
      </c>
      <c r="O11" s="497"/>
      <c r="P11" s="782">
        <f>'[2]ALL NEW COMP'!$AE16</f>
        <v>0</v>
      </c>
      <c r="Q11" s="783">
        <f>'[2]ALL NEW COMP'!$AJ16</f>
        <v>0</v>
      </c>
      <c r="R11" s="783"/>
      <c r="S11" s="783"/>
      <c r="T11" s="427">
        <f>'[2]ALL NEW COMP'!AK16</f>
        <v>0</v>
      </c>
      <c r="U11" s="427">
        <f>'[2]ALL NEW COMP'!AL16</f>
        <v>0</v>
      </c>
      <c r="V11" s="427">
        <f>'[2]ALL NEW COMP'!AM16</f>
        <v>0</v>
      </c>
      <c r="W11" s="563">
        <f>'[2]ALL NEW COMP'!$AN16</f>
        <v>0</v>
      </c>
      <c r="X11" s="616">
        <f>'[2]ALL NEW COMP'!$AQ16</f>
        <v>0</v>
      </c>
      <c r="Y11" s="445"/>
      <c r="Z11" s="777"/>
      <c r="AJ11" s="793"/>
      <c r="AK11" s="793"/>
      <c r="AL11" s="793"/>
      <c r="AM11" s="793"/>
      <c r="AN11" s="793"/>
      <c r="AO11" s="788"/>
      <c r="AP11" s="787"/>
      <c r="AQ11" s="787"/>
    </row>
    <row r="12" spans="1:43">
      <c r="A12" s="425" t="str">
        <f>'[2]ALL NEW COMP'!A18</f>
        <v>ALL009</v>
      </c>
      <c r="B12" s="577" t="str">
        <f>'[2]ALL NEW COMP'!B18</f>
        <v>MT36 MANEUROP COMP 3HP</v>
      </c>
      <c r="C12" s="31"/>
      <c r="D12" s="319">
        <f>'[2]ALL NEW COMP'!D18</f>
        <v>3</v>
      </c>
      <c r="E12" s="319" t="str">
        <f>'[2]ALL NEW COMP'!E18</f>
        <v> (V06,09)</v>
      </c>
      <c r="F12" s="319">
        <f>'[2]ALL NEW COMP'!F18</f>
        <v>24</v>
      </c>
      <c r="G12" s="789" t="str">
        <f>'[2]ALL NEW COMP'!G18</f>
        <v>7780 btu</v>
      </c>
      <c r="H12" s="427">
        <f>'[2]ALL NEW COMP'!O18</f>
        <v>2688.53884396853</v>
      </c>
      <c r="I12" s="790"/>
      <c r="J12" s="791" t="str">
        <f>'[2]ALL NEW COMP'!T18</f>
        <v>CU - 40  QC</v>
      </c>
      <c r="K12" s="427">
        <f>'[2]ALL NEW COMP'!W18</f>
        <v>5350.43229859143</v>
      </c>
      <c r="L12" s="792"/>
      <c r="M12" s="616">
        <f>'[2]ALL NEW COMP'!AB18</f>
        <v>0</v>
      </c>
      <c r="N12" s="782">
        <f>'[2]ALL NEW COMP'!$AC18</f>
        <v>0</v>
      </c>
      <c r="O12" s="497"/>
      <c r="P12" s="782">
        <f>'[2]ALL NEW COMP'!$AE18</f>
        <v>0</v>
      </c>
      <c r="Q12" s="783">
        <f>'[2]ALL NEW COMP'!$AJ18</f>
        <v>0</v>
      </c>
      <c r="R12" s="783"/>
      <c r="S12" s="783"/>
      <c r="T12" s="427">
        <f>'[2]ALL NEW COMP'!AK18</f>
        <v>0</v>
      </c>
      <c r="U12" s="427">
        <f>'[2]ALL NEW COMP'!AL18</f>
        <v>0</v>
      </c>
      <c r="V12" s="427">
        <f>'[2]ALL NEW COMP'!AM18</f>
        <v>0</v>
      </c>
      <c r="W12" s="563">
        <f>'[2]ALL NEW COMP'!$AN18</f>
        <v>0</v>
      </c>
      <c r="X12" s="616">
        <f>'[2]ALL NEW COMP'!$AQ18</f>
        <v>0</v>
      </c>
      <c r="Y12" s="445"/>
      <c r="Z12" s="777"/>
      <c r="AJ12" s="793"/>
      <c r="AK12" s="793"/>
      <c r="AL12" s="793"/>
      <c r="AM12" s="793"/>
      <c r="AN12" s="793"/>
      <c r="AO12" s="788"/>
      <c r="AP12" s="787"/>
      <c r="AQ12" s="787"/>
    </row>
    <row r="13" spans="1:43">
      <c r="A13" s="425" t="str">
        <f>'[2]ALL NEW COMP'!A19</f>
        <v>ALL010</v>
      </c>
      <c r="B13" s="577" t="str">
        <f>'[2]ALL NEW COMP'!B19</f>
        <v>MT40 MANEUROP COMP 3.5HP</v>
      </c>
      <c r="C13" s="31"/>
      <c r="D13" s="319">
        <f>'[2]ALL NEW COMP'!D19</f>
        <v>3.5</v>
      </c>
      <c r="E13" s="319" t="str">
        <f>'[2]ALL NEW COMP'!E19</f>
        <v> (V06,09)</v>
      </c>
      <c r="F13" s="319">
        <f>'[2]ALL NEW COMP'!F19</f>
        <v>24</v>
      </c>
      <c r="G13" s="789" t="str">
        <f>'[2]ALL NEW COMP'!G19</f>
        <v>8294 btu</v>
      </c>
      <c r="H13" s="427" t="str">
        <f>'[2]ALL NEW COMP'!O19</f>
        <v>~</v>
      </c>
      <c r="I13" s="790"/>
      <c r="J13" s="791" t="str">
        <f>'[2]ALL NEW COMP'!T19</f>
        <v>CU - 50  QC</v>
      </c>
      <c r="K13" s="427">
        <f>'[2]ALL NEW COMP'!W19</f>
        <v>5546.70592245751</v>
      </c>
      <c r="L13" s="792"/>
      <c r="M13" s="616">
        <f>'[2]ALL NEW COMP'!AB19</f>
        <v>0</v>
      </c>
      <c r="N13" s="782">
        <f>'[2]ALL NEW COMP'!$AC19</f>
        <v>0</v>
      </c>
      <c r="O13" s="497"/>
      <c r="P13" s="782">
        <f>'[2]ALL NEW COMP'!$AE19</f>
        <v>0</v>
      </c>
      <c r="Q13" s="783">
        <f>'[2]ALL NEW COMP'!$AJ19</f>
        <v>0</v>
      </c>
      <c r="R13" s="783"/>
      <c r="S13" s="783"/>
      <c r="T13" s="427">
        <f>'[2]ALL NEW COMP'!AK19</f>
        <v>0</v>
      </c>
      <c r="U13" s="427">
        <f>'[2]ALL NEW COMP'!AL19</f>
        <v>0</v>
      </c>
      <c r="V13" s="427">
        <f>'[2]ALL NEW COMP'!AM19</f>
        <v>0</v>
      </c>
      <c r="W13" s="563">
        <f>'[2]ALL NEW COMP'!$AN19</f>
        <v>0</v>
      </c>
      <c r="X13" s="616">
        <f>'[2]ALL NEW COMP'!$AQ19</f>
        <v>0</v>
      </c>
      <c r="Y13" s="445"/>
      <c r="Z13" s="777"/>
      <c r="AJ13" s="793"/>
      <c r="AK13" s="793"/>
      <c r="AL13" s="793"/>
      <c r="AM13" s="793"/>
      <c r="AN13" s="793"/>
      <c r="AO13" s="788"/>
      <c r="AP13" s="787"/>
      <c r="AQ13" s="787"/>
    </row>
    <row r="14" spans="1:43">
      <c r="A14" s="425" t="str">
        <f>'[2]ALL NEW COMP'!A20</f>
        <v>ALL010.1</v>
      </c>
      <c r="B14" s="577" t="str">
        <f>'[2]ALL NEW COMP'!B20</f>
        <v>MT44 MANEUROP COMP 4HP</v>
      </c>
      <c r="C14" s="31"/>
      <c r="D14" s="319">
        <f>'[2]ALL NEW COMP'!D20</f>
        <v>4</v>
      </c>
      <c r="E14" s="319" t="str">
        <f>'[2]ALL NEW COMP'!E20</f>
        <v>(V04,07)</v>
      </c>
      <c r="F14" s="319">
        <f>'[2]ALL NEW COMP'!F20</f>
        <v>24</v>
      </c>
      <c r="G14" s="789" t="str">
        <f>'[2]ALL NEW COMP'!G20</f>
        <v>9600 btu</v>
      </c>
      <c r="H14" s="427">
        <f>'[2]ALL NEW COMP'!O20</f>
        <v>2935.15652316434</v>
      </c>
      <c r="I14" s="790"/>
      <c r="J14" s="791" t="str">
        <f>'[2]ALL NEW COMP'!T20</f>
        <v>CU - 64B QC</v>
      </c>
      <c r="K14" s="427">
        <f>'[2]ALL NEW COMP'!W20</f>
        <v>6338.31556754273</v>
      </c>
      <c r="L14" s="792"/>
      <c r="M14" s="616">
        <f>'[2]ALL NEW COMP'!AB20</f>
        <v>0</v>
      </c>
      <c r="N14" s="782">
        <f>'[2]ALL NEW COMP'!$AC20</f>
        <v>0</v>
      </c>
      <c r="O14" s="497"/>
      <c r="P14" s="782">
        <f>'[2]ALL NEW COMP'!$AE20</f>
        <v>0</v>
      </c>
      <c r="Q14" s="783">
        <f>'[2]ALL NEW COMP'!$AJ20</f>
        <v>0</v>
      </c>
      <c r="R14" s="783"/>
      <c r="S14" s="783"/>
      <c r="T14" s="427">
        <f>'[2]ALL NEW COMP'!AK20</f>
        <v>0</v>
      </c>
      <c r="U14" s="427">
        <f>'[2]ALL NEW COMP'!AL20</f>
        <v>0</v>
      </c>
      <c r="V14" s="427">
        <f>'[2]ALL NEW COMP'!AM20</f>
        <v>0</v>
      </c>
      <c r="W14" s="563">
        <f>'[2]ALL NEW COMP'!$AN20</f>
        <v>0</v>
      </c>
      <c r="X14" s="616">
        <f>'[2]ALL NEW COMP'!$AQ20</f>
        <v>0</v>
      </c>
      <c r="Y14" s="445"/>
      <c r="Z14" s="777"/>
      <c r="AJ14" s="793"/>
      <c r="AK14" s="793"/>
      <c r="AL14" s="793"/>
      <c r="AM14" s="793"/>
      <c r="AN14" s="793"/>
      <c r="AO14" s="788"/>
      <c r="AP14" s="787"/>
      <c r="AQ14" s="787"/>
    </row>
    <row r="15" spans="1:43">
      <c r="A15" s="425" t="str">
        <f>'[2]ALL NEW COMP'!A21</f>
        <v>ALL011</v>
      </c>
      <c r="B15" s="577" t="str">
        <f>'[2]ALL NEW COMP'!B21</f>
        <v>MT50 MANEUROP COMP 4HP</v>
      </c>
      <c r="C15" s="31"/>
      <c r="D15" s="319">
        <f>'[2]ALL NEW COMP'!D21</f>
        <v>4</v>
      </c>
      <c r="E15" s="319" t="str">
        <f>'[2]ALL NEW COMP'!E21</f>
        <v>(V04,07)</v>
      </c>
      <c r="F15" s="319">
        <f>'[2]ALL NEW COMP'!F21</f>
        <v>12</v>
      </c>
      <c r="G15" s="789" t="str">
        <f>'[2]ALL NEW COMP'!G21</f>
        <v>9932 btu</v>
      </c>
      <c r="H15" s="427" t="str">
        <f>'[2]ALL NEW COMP'!O21</f>
        <v>~</v>
      </c>
      <c r="I15" s="790"/>
      <c r="J15" s="791" t="str">
        <f>'[2]ALL NEW COMP'!T21</f>
        <v>CU - 64B QC</v>
      </c>
      <c r="K15" s="427">
        <f>'[2]ALL NEW COMP'!W21</f>
        <v>6612.68619691336</v>
      </c>
      <c r="L15" s="792"/>
      <c r="M15" s="616">
        <f>'[2]ALL NEW COMP'!AB21</f>
        <v>0</v>
      </c>
      <c r="N15" s="782">
        <f>'[2]ALL NEW COMP'!$AC21</f>
        <v>0</v>
      </c>
      <c r="O15" s="497"/>
      <c r="P15" s="782">
        <f>'[2]ALL NEW COMP'!$AE21</f>
        <v>0</v>
      </c>
      <c r="Q15" s="783">
        <f>'[2]ALL NEW COMP'!$AJ21</f>
        <v>0</v>
      </c>
      <c r="R15" s="783"/>
      <c r="S15" s="783"/>
      <c r="T15" s="427">
        <f>'[2]ALL NEW COMP'!AK21</f>
        <v>0</v>
      </c>
      <c r="U15" s="427">
        <f>'[2]ALL NEW COMP'!AL21</f>
        <v>0</v>
      </c>
      <c r="V15" s="427">
        <f>'[2]ALL NEW COMP'!AM21</f>
        <v>0</v>
      </c>
      <c r="W15" s="563">
        <f>'[2]ALL NEW COMP'!$AN21</f>
        <v>0</v>
      </c>
      <c r="X15" s="616">
        <f>'[2]ALL NEW COMP'!$AQ21</f>
        <v>0</v>
      </c>
      <c r="Y15" s="445"/>
      <c r="Z15" s="777"/>
      <c r="AJ15" s="793"/>
      <c r="AK15" s="793"/>
      <c r="AL15" s="793"/>
      <c r="AM15" s="793"/>
      <c r="AN15" s="793"/>
      <c r="AO15" s="788"/>
      <c r="AP15" s="787"/>
      <c r="AQ15" s="787"/>
    </row>
    <row r="16" spans="1:43">
      <c r="A16" s="425" t="str">
        <f>'[2]ALL NEW COMP'!A22</f>
        <v>ALL012</v>
      </c>
      <c r="B16" s="577" t="str">
        <f>'[2]ALL NEW COMP'!B22</f>
        <v>MT64 MANEUROP COMP 5HP</v>
      </c>
      <c r="C16" s="31"/>
      <c r="D16" s="319">
        <f>'[2]ALL NEW COMP'!D22</f>
        <v>5</v>
      </c>
      <c r="E16" s="319" t="str">
        <f>'[2]ALL NEW COMP'!E22</f>
        <v> (V04,07)</v>
      </c>
      <c r="F16" s="319">
        <f>'[2]ALL NEW COMP'!F22</f>
        <v>12</v>
      </c>
      <c r="G16" s="789" t="str">
        <f>'[2]ALL NEW COMP'!G22</f>
        <v>11843 btu</v>
      </c>
      <c r="H16" s="427" t="str">
        <f>'[2]ALL NEW COMP'!O22</f>
        <v>~</v>
      </c>
      <c r="I16" s="790"/>
      <c r="J16" s="791" t="str">
        <f>'[2]ALL NEW COMP'!T22</f>
        <v>CU - 72 QC</v>
      </c>
      <c r="K16" s="427">
        <f>'[2]ALL NEW COMP'!W22</f>
        <v>7143.05778015503</v>
      </c>
      <c r="L16" s="792"/>
      <c r="M16" s="616">
        <f>'[2]ALL NEW COMP'!AB22</f>
        <v>0</v>
      </c>
      <c r="N16" s="782">
        <f>'[2]ALL NEW COMP'!$AC22</f>
        <v>0</v>
      </c>
      <c r="O16" s="497"/>
      <c r="P16" s="782">
        <f>'[2]ALL NEW COMP'!$AE22</f>
        <v>0</v>
      </c>
      <c r="Q16" s="783">
        <f>'[2]ALL NEW COMP'!$AJ22</f>
        <v>0</v>
      </c>
      <c r="R16" s="783"/>
      <c r="S16" s="783"/>
      <c r="T16" s="427">
        <f>'[2]ALL NEW COMP'!AK22</f>
        <v>0</v>
      </c>
      <c r="U16" s="427">
        <f>'[2]ALL NEW COMP'!AL22</f>
        <v>0</v>
      </c>
      <c r="V16" s="427">
        <f>'[2]ALL NEW COMP'!AM22</f>
        <v>0</v>
      </c>
      <c r="W16" s="563" t="str">
        <f>'[2]ALL NEW COMP'!$AN22</f>
        <v>HTC-5</v>
      </c>
      <c r="X16" s="616">
        <f>'[2]ALL NEW COMP'!$AQ22</f>
        <v>7208.62947957694</v>
      </c>
      <c r="Y16" s="445"/>
      <c r="Z16" s="777"/>
      <c r="AJ16" s="793"/>
      <c r="AK16" s="793"/>
      <c r="AL16" s="793"/>
      <c r="AM16" s="793"/>
      <c r="AN16" s="793"/>
      <c r="AO16" s="788"/>
      <c r="AP16" s="787"/>
      <c r="AQ16" s="787"/>
    </row>
    <row r="17" spans="1:43">
      <c r="A17" s="425" t="str">
        <f>'[2]ALL NEW COMP'!A23</f>
        <v>ALL013</v>
      </c>
      <c r="B17" s="577" t="str">
        <f>'[2]ALL NEW COMP'!B23</f>
        <v>MT72 MANEUROP COMP 6HP</v>
      </c>
      <c r="C17" s="31"/>
      <c r="D17" s="319">
        <f>'[2]ALL NEW COMP'!D23</f>
        <v>6</v>
      </c>
      <c r="E17" s="319" t="str">
        <f>'[2]ALL NEW COMP'!E23</f>
        <v> (V04,07)</v>
      </c>
      <c r="F17" s="319">
        <f>'[2]ALL NEW COMP'!F23</f>
        <v>12</v>
      </c>
      <c r="G17" s="789" t="str">
        <f>'[2]ALL NEW COMP'!G23</f>
        <v>13200 btu</v>
      </c>
      <c r="H17" s="427">
        <f>'[2]ALL NEW COMP'!O23</f>
        <v>3734.33055160985</v>
      </c>
      <c r="I17" s="790"/>
      <c r="J17" s="791" t="str">
        <f>'[2]ALL NEW COMP'!T23</f>
        <v>CU - 90 QC</v>
      </c>
      <c r="K17" s="427">
        <f>'[2]ALL NEW COMP'!W23</f>
        <v>7945.3477020805</v>
      </c>
      <c r="L17" s="792"/>
      <c r="M17" s="616">
        <f>'[2]ALL NEW COMP'!AB23</f>
        <v>0</v>
      </c>
      <c r="N17" s="782">
        <f>'[2]ALL NEW COMP'!$AC23</f>
        <v>0</v>
      </c>
      <c r="O17" s="497"/>
      <c r="P17" s="782">
        <f>'[2]ALL NEW COMP'!$AE23</f>
        <v>0</v>
      </c>
      <c r="Q17" s="783">
        <f>'[2]ALL NEW COMP'!$AJ23</f>
        <v>0</v>
      </c>
      <c r="R17" s="783"/>
      <c r="S17" s="783"/>
      <c r="T17" s="427">
        <f>'[2]ALL NEW COMP'!AK23</f>
        <v>0</v>
      </c>
      <c r="U17" s="427">
        <f>'[2]ALL NEW COMP'!AL23</f>
        <v>0</v>
      </c>
      <c r="V17" s="427">
        <f>'[2]ALL NEW COMP'!AM23</f>
        <v>0</v>
      </c>
      <c r="W17" s="563">
        <f>'[2]ALL NEW COMP'!$AN23</f>
        <v>0</v>
      </c>
      <c r="X17" s="616">
        <f>'[2]ALL NEW COMP'!$AQ23</f>
        <v>0</v>
      </c>
      <c r="Y17" s="445"/>
      <c r="Z17" s="777"/>
      <c r="AJ17" s="793"/>
      <c r="AK17" s="793"/>
      <c r="AL17" s="793"/>
      <c r="AM17" s="793"/>
      <c r="AN17" s="793"/>
      <c r="AO17" s="788"/>
      <c r="AP17" s="787"/>
      <c r="AQ17" s="787"/>
    </row>
    <row r="18" spans="1:43">
      <c r="A18" s="425" t="str">
        <f>'[2]ALL NEW COMP'!A24</f>
        <v>ALL014</v>
      </c>
      <c r="B18" s="577" t="str">
        <f>'[2]ALL NEW COMP'!B24</f>
        <v>MT80 MANEUROP COMP 6.5HP</v>
      </c>
      <c r="C18" s="31"/>
      <c r="D18" s="319">
        <f>'[2]ALL NEW COMP'!D24</f>
        <v>6.5</v>
      </c>
      <c r="E18" s="319" t="str">
        <f>'[2]ALL NEW COMP'!E24</f>
        <v>(V02,04)</v>
      </c>
      <c r="F18" s="319">
        <f>'[2]ALL NEW COMP'!F24</f>
        <v>12</v>
      </c>
      <c r="G18" s="789" t="str">
        <f>'[2]ALL NEW COMP'!G24</f>
        <v>14983 btu</v>
      </c>
      <c r="H18" s="427" t="str">
        <f>'[2]ALL NEW COMP'!O24</f>
        <v>~</v>
      </c>
      <c r="I18" s="790"/>
      <c r="J18" s="791" t="str">
        <f>'[2]ALL NEW COMP'!T24</f>
        <v>CU - 90 QC</v>
      </c>
      <c r="K18" s="427">
        <f>'[2]ALL NEW COMP'!W24</f>
        <v>9181.41446344413</v>
      </c>
      <c r="L18" s="792"/>
      <c r="M18" s="616">
        <f>'[2]ALL NEW COMP'!AB24</f>
        <v>0</v>
      </c>
      <c r="N18" s="782">
        <f>'[2]ALL NEW COMP'!$AC24</f>
        <v>0</v>
      </c>
      <c r="O18" s="497"/>
      <c r="P18" s="782">
        <f>'[2]ALL NEW COMP'!$AE24</f>
        <v>0</v>
      </c>
      <c r="Q18" s="783">
        <f>'[2]ALL NEW COMP'!$AJ24</f>
        <v>0</v>
      </c>
      <c r="R18" s="783"/>
      <c r="S18" s="783"/>
      <c r="T18" s="427">
        <f>'[2]ALL NEW COMP'!AK24</f>
        <v>0</v>
      </c>
      <c r="U18" s="427">
        <f>'[2]ALL NEW COMP'!AL24</f>
        <v>0</v>
      </c>
      <c r="V18" s="427">
        <f>'[2]ALL NEW COMP'!AM24</f>
        <v>0</v>
      </c>
      <c r="W18" s="563">
        <f>'[2]ALL NEW COMP'!$AN24</f>
        <v>0</v>
      </c>
      <c r="X18" s="616">
        <f>'[2]ALL NEW COMP'!$AQ24</f>
        <v>0</v>
      </c>
      <c r="Y18" s="445"/>
      <c r="Z18" s="777"/>
      <c r="AJ18" s="793"/>
      <c r="AK18" s="793"/>
      <c r="AL18" s="793"/>
      <c r="AM18" s="793"/>
      <c r="AN18" s="793"/>
      <c r="AO18" s="788"/>
      <c r="AP18" s="787"/>
      <c r="AQ18" s="787"/>
    </row>
    <row r="19" spans="1:43">
      <c r="A19" s="425" t="str">
        <f>'[2]ALL NEW COMP'!A25</f>
        <v>ALL015</v>
      </c>
      <c r="B19" s="577" t="str">
        <f>'[2]ALL NEW COMP'!B25</f>
        <v>MT100 MANEUROP COMP 8.5HP</v>
      </c>
      <c r="C19" s="31"/>
      <c r="D19" s="319">
        <f>'[2]ALL NEW COMP'!D25</f>
        <v>8.5</v>
      </c>
      <c r="E19" s="319" t="str">
        <f>'[2]ALL NEW COMP'!E25</f>
        <v>(V05,02)</v>
      </c>
      <c r="F19" s="319">
        <f>'[2]ALL NEW COMP'!F25</f>
        <v>6</v>
      </c>
      <c r="G19" s="789" t="str">
        <f>'[2]ALL NEW COMP'!G25</f>
        <v>18293 btu</v>
      </c>
      <c r="H19" s="427" t="str">
        <f>'[2]ALL NEW COMP'!O25</f>
        <v>~</v>
      </c>
      <c r="I19" s="790"/>
      <c r="J19" s="791" t="str">
        <f>'[2]ALL NEW COMP'!T25</f>
        <v>CU - 125 QC</v>
      </c>
      <c r="K19" s="427">
        <f>'[2]ALL NEW COMP'!W25</f>
        <v>12206.3654253993</v>
      </c>
      <c r="L19" s="792"/>
      <c r="M19" s="616">
        <f>'[2]ALL NEW COMP'!AB25</f>
        <v>0</v>
      </c>
      <c r="N19" s="782">
        <f>'[2]ALL NEW COMP'!$AC25</f>
        <v>0</v>
      </c>
      <c r="O19" s="497"/>
      <c r="P19" s="782">
        <f>'[2]ALL NEW COMP'!$AE25</f>
        <v>0</v>
      </c>
      <c r="Q19" s="783">
        <f>'[2]ALL NEW COMP'!$AJ25</f>
        <v>0</v>
      </c>
      <c r="R19" s="783"/>
      <c r="S19" s="783"/>
      <c r="T19" s="427">
        <f>'[2]ALL NEW COMP'!AK25</f>
        <v>0</v>
      </c>
      <c r="U19" s="427">
        <f>'[2]ALL NEW COMP'!AL25</f>
        <v>0</v>
      </c>
      <c r="V19" s="427">
        <f>'[2]ALL NEW COMP'!AM25</f>
        <v>0</v>
      </c>
      <c r="W19" s="563">
        <f>'[2]ALL NEW COMP'!$AN25</f>
        <v>0</v>
      </c>
      <c r="X19" s="616">
        <f>'[2]ALL NEW COMP'!$AQ25</f>
        <v>0</v>
      </c>
      <c r="Y19" s="445"/>
      <c r="Z19" s="777"/>
      <c r="AJ19" s="793"/>
      <c r="AK19" s="793"/>
      <c r="AL19" s="793"/>
      <c r="AM19" s="793"/>
      <c r="AN19" s="793"/>
      <c r="AO19" s="788"/>
      <c r="AP19" s="787"/>
      <c r="AQ19" s="787"/>
    </row>
    <row r="20" spans="1:43">
      <c r="A20" s="425" t="str">
        <f>'[2]ALL NEW COMP'!A26</f>
        <v>ALL016</v>
      </c>
      <c r="B20" s="577" t="str">
        <f>'[2]ALL NEW COMP'!B26</f>
        <v>MT125 MANEUROP COMP 10HP</v>
      </c>
      <c r="C20" s="31"/>
      <c r="D20" s="319">
        <f>'[2]ALL NEW COMP'!D26</f>
        <v>10</v>
      </c>
      <c r="E20" s="319" t="str">
        <f>'[2]ALL NEW COMP'!E26</f>
        <v> (V05,02)</v>
      </c>
      <c r="F20" s="319">
        <f>'[2]ALL NEW COMP'!F26</f>
        <v>6</v>
      </c>
      <c r="G20" s="789" t="str">
        <f>'[2]ALL NEW COMP'!G26</f>
        <v>25563 btu</v>
      </c>
      <c r="H20" s="427" t="str">
        <f>'[2]ALL NEW COMP'!O26</f>
        <v>~</v>
      </c>
      <c r="I20" s="790"/>
      <c r="J20" s="791" t="str">
        <f>'[2]ALL NEW COMP'!T26</f>
        <v>CU - 144 QC</v>
      </c>
      <c r="K20" s="427">
        <f>'[2]ALL NEW COMP'!W26</f>
        <v>13689.5706410171</v>
      </c>
      <c r="L20" s="792"/>
      <c r="M20" s="616">
        <f>'[2]ALL NEW COMP'!AB26</f>
        <v>0</v>
      </c>
      <c r="N20" s="782">
        <f>'[2]ALL NEW COMP'!$AC26</f>
        <v>0</v>
      </c>
      <c r="O20" s="497"/>
      <c r="P20" s="782">
        <f>'[2]ALL NEW COMP'!$AE26</f>
        <v>0</v>
      </c>
      <c r="Q20" s="783">
        <f>'[2]ALL NEW COMP'!$AJ26</f>
        <v>0</v>
      </c>
      <c r="R20" s="783"/>
      <c r="S20" s="783"/>
      <c r="T20" s="427">
        <f>'[2]ALL NEW COMP'!AK26</f>
        <v>0</v>
      </c>
      <c r="U20" s="427">
        <f>'[2]ALL NEW COMP'!AL26</f>
        <v>0</v>
      </c>
      <c r="V20" s="427">
        <f>'[2]ALL NEW COMP'!AM26</f>
        <v>0</v>
      </c>
      <c r="W20" s="563">
        <f>'[2]ALL NEW COMP'!$AN26</f>
        <v>0</v>
      </c>
      <c r="X20" s="616">
        <f>'[2]ALL NEW COMP'!$AQ26</f>
        <v>0</v>
      </c>
      <c r="Y20" s="445"/>
      <c r="Z20" s="777"/>
      <c r="AJ20" s="793"/>
      <c r="AK20" s="793"/>
      <c r="AL20" s="793"/>
      <c r="AM20" s="793"/>
      <c r="AN20" s="793"/>
      <c r="AO20" s="788"/>
      <c r="AP20" s="787"/>
      <c r="AQ20" s="787"/>
    </row>
    <row r="21" spans="1:43">
      <c r="A21" s="425" t="str">
        <f>'[2]ALL NEW COMP'!A27</f>
        <v>ALL018</v>
      </c>
      <c r="B21" s="577" t="str">
        <f>'[2]ALL NEW COMP'!B27</f>
        <v>MT160 MANEUROP COMP 13HP</v>
      </c>
      <c r="C21" s="33"/>
      <c r="D21" s="319">
        <f>'[2]ALL NEW COMP'!D27</f>
        <v>13</v>
      </c>
      <c r="E21" s="319" t="str">
        <f>'[2]ALL NEW COMP'!E27</f>
        <v> (V05,03)</v>
      </c>
      <c r="F21" s="319">
        <f>'[2]ALL NEW COMP'!F27</f>
        <v>6</v>
      </c>
      <c r="G21" s="789" t="str">
        <f>'[2]ALL NEW COMP'!G27</f>
        <v>32970 btu</v>
      </c>
      <c r="H21" s="427">
        <f>'[2]ALL NEW COMP'!O27</f>
        <v>7958.32768793706</v>
      </c>
      <c r="I21" s="794"/>
      <c r="J21" s="791" t="str">
        <f>'[2]ALL NEW COMP'!T27</f>
        <v>CU - 200 QC</v>
      </c>
      <c r="K21" s="427">
        <f>'[2]ALL NEW COMP'!W27</f>
        <v>16975.1547642078</v>
      </c>
      <c r="L21" s="792"/>
      <c r="M21" s="616">
        <f>'[2]ALL NEW COMP'!AB27</f>
        <v>0</v>
      </c>
      <c r="N21" s="782">
        <f>'[2]ALL NEW COMP'!$AC27</f>
        <v>0</v>
      </c>
      <c r="O21" s="505"/>
      <c r="P21" s="782">
        <f>'[2]ALL NEW COMP'!$AE27</f>
        <v>0</v>
      </c>
      <c r="Q21" s="783">
        <f>'[2]ALL NEW COMP'!$AJ27</f>
        <v>0</v>
      </c>
      <c r="R21" s="783"/>
      <c r="S21" s="783"/>
      <c r="T21" s="427">
        <f>'[2]ALL NEW COMP'!AK27</f>
        <v>0</v>
      </c>
      <c r="U21" s="427">
        <f>'[2]ALL NEW COMP'!AL27</f>
        <v>0</v>
      </c>
      <c r="V21" s="427">
        <f>'[2]ALL NEW COMP'!AM27</f>
        <v>0</v>
      </c>
      <c r="W21" s="563">
        <f>'[2]ALL NEW COMP'!$AN27</f>
        <v>0</v>
      </c>
      <c r="X21" s="616">
        <f>'[2]ALL NEW COMP'!$AQ27</f>
        <v>0</v>
      </c>
      <c r="Y21" s="445"/>
      <c r="Z21" s="777"/>
      <c r="AJ21" s="793"/>
      <c r="AK21" s="793"/>
      <c r="AL21" s="793"/>
      <c r="AM21" s="793"/>
      <c r="AN21" s="793"/>
      <c r="AO21" s="788"/>
      <c r="AP21" s="787"/>
      <c r="AQ21" s="787"/>
    </row>
    <row r="22" customHeight="1" spans="1:43">
      <c r="A22" s="425" t="str">
        <f>'[2]ALL NEW COMP'!A28</f>
        <v>ALL019</v>
      </c>
      <c r="B22" s="577" t="str">
        <f>'[2]ALL NEW COMP'!B28</f>
        <v>MTZ-18 MANEUROP COMP 1.5HP</v>
      </c>
      <c r="C22" s="28" t="s">
        <v>372</v>
      </c>
      <c r="D22" s="319">
        <f>'[2]ALL NEW COMP'!D28</f>
        <v>1.5</v>
      </c>
      <c r="E22" s="319" t="str">
        <f>'[2]ALL NEW COMP'!E28</f>
        <v>(V01,06)</v>
      </c>
      <c r="F22" s="319">
        <f>'[2]ALL NEW COMP'!F28</f>
        <v>24</v>
      </c>
      <c r="G22" s="789" t="str">
        <f>'[2]ALL NEW COMP'!G28</f>
        <v>3200btu</v>
      </c>
      <c r="H22" s="427">
        <f>'[2]ALL NEW COMP'!O28</f>
        <v>2148.59278846154</v>
      </c>
      <c r="I22" s="795" t="s">
        <v>371</v>
      </c>
      <c r="J22" s="791" t="str">
        <f>'[2]ALL NEW COMP'!T28</f>
        <v>CU - 22  QC</v>
      </c>
      <c r="K22" s="427">
        <f>'[2]ALL NEW COMP'!W28</f>
        <v>4454.90023036221</v>
      </c>
      <c r="L22" s="792"/>
      <c r="M22" s="616">
        <f>'[2]ALL NEW COMP'!AB28</f>
        <v>0</v>
      </c>
      <c r="N22" s="782">
        <f>'[2]ALL NEW COMP'!$AC28</f>
        <v>0</v>
      </c>
      <c r="O22" s="493" t="s">
        <v>373</v>
      </c>
      <c r="P22" s="782">
        <f>'[2]ALL NEW COMP'!$AE28</f>
        <v>0</v>
      </c>
      <c r="Q22" s="783">
        <f>'[2]ALL NEW COMP'!$AJ28</f>
        <v>0</v>
      </c>
      <c r="R22" s="783"/>
      <c r="S22" s="783"/>
      <c r="T22" s="427">
        <f>'[2]ALL NEW COMP'!AK28</f>
        <v>0</v>
      </c>
      <c r="U22" s="427">
        <f>'[2]ALL NEW COMP'!AL28</f>
        <v>0</v>
      </c>
      <c r="V22" s="427">
        <f>'[2]ALL NEW COMP'!AM28</f>
        <v>0</v>
      </c>
      <c r="W22" s="563">
        <f>'[2]ALL NEW COMP'!$AN28</f>
        <v>0</v>
      </c>
      <c r="X22" s="616">
        <f>'[2]ALL NEW COMP'!$AQ28</f>
        <v>0</v>
      </c>
      <c r="Y22" s="445"/>
      <c r="Z22" s="777"/>
      <c r="AJ22" s="793"/>
      <c r="AK22" s="793"/>
      <c r="AL22" s="793"/>
      <c r="AM22" s="793"/>
      <c r="AN22" s="793"/>
      <c r="AO22" s="788"/>
      <c r="AP22" s="787"/>
      <c r="AQ22" s="787"/>
    </row>
    <row r="23" spans="1:43">
      <c r="A23" s="425" t="str">
        <f>'[2]ALL NEW COMP'!A29</f>
        <v>ALL020</v>
      </c>
      <c r="B23" s="577" t="str">
        <f>'[2]ALL NEW COMP'!B29</f>
        <v>MTZ-22 MANEUROP COMP 2HP</v>
      </c>
      <c r="C23" s="31"/>
      <c r="D23" s="319">
        <f>'[2]ALL NEW COMP'!D29</f>
        <v>2</v>
      </c>
      <c r="E23" s="319" t="str">
        <f>'[2]ALL NEW COMP'!E29</f>
        <v> (V01,06)</v>
      </c>
      <c r="F23" s="319">
        <f>'[2]ALL NEW COMP'!F29</f>
        <v>24</v>
      </c>
      <c r="G23" s="789" t="str">
        <f>'[2]ALL NEW COMP'!G29</f>
        <v>4300 btu</v>
      </c>
      <c r="H23" s="427">
        <f>'[2]ALL NEW COMP'!O29</f>
        <v>2268.52163461538</v>
      </c>
      <c r="I23" s="790"/>
      <c r="J23" s="791" t="str">
        <f>'[2]ALL NEW COMP'!T29</f>
        <v>CU - 32  QC</v>
      </c>
      <c r="K23" s="427">
        <f>'[2]ALL NEW COMP'!W29</f>
        <v>4635.43513712212</v>
      </c>
      <c r="L23" s="792"/>
      <c r="M23" s="616">
        <f>'[2]ALL NEW COMP'!AB29</f>
        <v>0</v>
      </c>
      <c r="N23" s="782">
        <f>'[2]ALL NEW COMP'!$AC29</f>
        <v>0</v>
      </c>
      <c r="O23" s="497"/>
      <c r="P23" s="782">
        <f>'[2]ALL NEW COMP'!$AE29</f>
        <v>0</v>
      </c>
      <c r="Q23" s="783">
        <f>'[2]ALL NEW COMP'!$AJ29</f>
        <v>0</v>
      </c>
      <c r="R23" s="783"/>
      <c r="S23" s="783"/>
      <c r="T23" s="427">
        <f>'[2]ALL NEW COMP'!AK29</f>
        <v>0</v>
      </c>
      <c r="U23" s="427">
        <f>'[2]ALL NEW COMP'!AL29</f>
        <v>0</v>
      </c>
      <c r="V23" s="427">
        <f>'[2]ALL NEW COMP'!AM29</f>
        <v>0</v>
      </c>
      <c r="W23" s="563">
        <f>'[2]ALL NEW COMP'!$AN29</f>
        <v>0</v>
      </c>
      <c r="X23" s="616">
        <f>'[2]ALL NEW COMP'!$AQ29</f>
        <v>0</v>
      </c>
      <c r="Y23" s="445"/>
      <c r="Z23" s="777"/>
      <c r="AJ23" s="793"/>
      <c r="AK23" s="793"/>
      <c r="AL23" s="793"/>
      <c r="AM23" s="793"/>
      <c r="AN23" s="793"/>
      <c r="AO23" s="788"/>
      <c r="AP23" s="787"/>
      <c r="AQ23" s="787"/>
    </row>
    <row r="24" spans="1:43">
      <c r="A24" s="425" t="str">
        <f>'[2]ALL NEW COMP'!A30</f>
        <v>ALL021</v>
      </c>
      <c r="B24" s="577" t="str">
        <f>'[2]ALL NEW COMP'!B30</f>
        <v>MTZ-28 MANEUROP COMP 2HP</v>
      </c>
      <c r="C24" s="31"/>
      <c r="D24" s="319">
        <f>'[2]ALL NEW COMP'!D30</f>
        <v>2.3</v>
      </c>
      <c r="E24" s="319" t="str">
        <f>'[2]ALL NEW COMP'!E30</f>
        <v>(V01,06)</v>
      </c>
      <c r="F24" s="319">
        <f>'[2]ALL NEW COMP'!F30</f>
        <v>24</v>
      </c>
      <c r="G24" s="789" t="str">
        <f>'[2]ALL NEW COMP'!G30</f>
        <v>5460 btu</v>
      </c>
      <c r="H24" s="427">
        <f>'[2]ALL NEW COMP'!O30</f>
        <v>2601.8097465035</v>
      </c>
      <c r="I24" s="790"/>
      <c r="J24" s="791" t="str">
        <f>'[2]ALL NEW COMP'!T30</f>
        <v>CU - 36  QC</v>
      </c>
      <c r="K24" s="427">
        <f>'[2]ALL NEW COMP'!W30</f>
        <v>5134.6209321905</v>
      </c>
      <c r="L24" s="792"/>
      <c r="M24" s="616">
        <f>'[2]ALL NEW COMP'!AB30</f>
        <v>0</v>
      </c>
      <c r="N24" s="782">
        <f>'[2]ALL NEW COMP'!$AC30</f>
        <v>0</v>
      </c>
      <c r="O24" s="497"/>
      <c r="P24" s="782">
        <f>'[2]ALL NEW COMP'!$AE30</f>
        <v>0</v>
      </c>
      <c r="Q24" s="783">
        <f>'[2]ALL NEW COMP'!$AJ30</f>
        <v>0</v>
      </c>
      <c r="R24" s="783"/>
      <c r="S24" s="783"/>
      <c r="T24" s="427">
        <f>'[2]ALL NEW COMP'!AK30</f>
        <v>0</v>
      </c>
      <c r="U24" s="427">
        <f>'[2]ALL NEW COMP'!AL30</f>
        <v>0</v>
      </c>
      <c r="V24" s="427">
        <f>'[2]ALL NEW COMP'!AM30</f>
        <v>0</v>
      </c>
      <c r="W24" s="563">
        <f>'[2]ALL NEW COMP'!$AN30</f>
        <v>0</v>
      </c>
      <c r="X24" s="616">
        <f>'[2]ALL NEW COMP'!$AQ30</f>
        <v>0</v>
      </c>
      <c r="Y24" s="445"/>
      <c r="Z24" s="777"/>
      <c r="AJ24" s="793"/>
      <c r="AK24" s="793"/>
      <c r="AL24" s="793"/>
      <c r="AM24" s="793"/>
      <c r="AN24" s="793"/>
      <c r="AO24" s="788"/>
      <c r="AP24" s="787"/>
      <c r="AQ24" s="787"/>
    </row>
    <row r="25" spans="1:43">
      <c r="A25" s="425" t="str">
        <f>'[2]ALL NEW COMP'!A31</f>
        <v>ALL022</v>
      </c>
      <c r="B25" s="577" t="str">
        <f>'[2]ALL NEW COMP'!B31</f>
        <v>MTZ-32 MANEUROP COMP 2.5HP</v>
      </c>
      <c r="C25" s="31"/>
      <c r="D25" s="319">
        <f>'[2]ALL NEW COMP'!D31</f>
        <v>2.5</v>
      </c>
      <c r="E25" s="319" t="str">
        <f>'[2]ALL NEW COMP'!E31</f>
        <v>(V06,09)</v>
      </c>
      <c r="F25" s="319">
        <f>'[2]ALL NEW COMP'!F31</f>
        <v>24</v>
      </c>
      <c r="G25" s="789" t="str">
        <f>'[2]ALL NEW COMP'!G31</f>
        <v>5767 btu</v>
      </c>
      <c r="H25" s="427">
        <f>'[2]ALL NEW COMP'!O31</f>
        <v>2709.18884396853</v>
      </c>
      <c r="I25" s="790"/>
      <c r="J25" s="791" t="str">
        <f>'[2]ALL NEW COMP'!T31</f>
        <v>CU - 36  QC</v>
      </c>
      <c r="K25" s="427">
        <f>'[2]ALL NEW COMP'!W31</f>
        <v>5242.00002965554</v>
      </c>
      <c r="L25" s="792"/>
      <c r="M25" s="616">
        <f>'[2]ALL NEW COMP'!AB31</f>
        <v>0</v>
      </c>
      <c r="N25" s="782">
        <f>'[2]ALL NEW COMP'!$AC31</f>
        <v>0</v>
      </c>
      <c r="O25" s="497"/>
      <c r="P25" s="782">
        <f>'[2]ALL NEW COMP'!$AE31</f>
        <v>0</v>
      </c>
      <c r="Q25" s="783">
        <f>'[2]ALL NEW COMP'!$AJ31</f>
        <v>0</v>
      </c>
      <c r="R25" s="783"/>
      <c r="S25" s="783"/>
      <c r="T25" s="427">
        <f>'[2]ALL NEW COMP'!AK31</f>
        <v>0</v>
      </c>
      <c r="U25" s="427">
        <f>'[2]ALL NEW COMP'!AL31</f>
        <v>0</v>
      </c>
      <c r="V25" s="427">
        <f>'[2]ALL NEW COMP'!AM31</f>
        <v>0</v>
      </c>
      <c r="W25" s="563">
        <f>'[2]ALL NEW COMP'!$AN31</f>
        <v>0</v>
      </c>
      <c r="X25" s="616">
        <f>'[2]ALL NEW COMP'!$AQ31</f>
        <v>0</v>
      </c>
      <c r="Y25" s="445"/>
      <c r="Z25" s="777"/>
      <c r="AJ25" s="793"/>
      <c r="AK25" s="793"/>
      <c r="AL25" s="793"/>
      <c r="AM25" s="793"/>
      <c r="AN25" s="793"/>
      <c r="AO25" s="788"/>
      <c r="AP25" s="787"/>
      <c r="AQ25" s="787"/>
    </row>
    <row r="26" spans="1:43">
      <c r="A26" s="425" t="str">
        <f>'[2]ALL NEW COMP'!A32</f>
        <v>ALL023</v>
      </c>
      <c r="B26" s="577" t="str">
        <f>'[2]ALL NEW COMP'!B32</f>
        <v>MTZ-36 MANEUROP COMP 3HP</v>
      </c>
      <c r="C26" s="31"/>
      <c r="D26" s="319">
        <f>'[2]ALL NEW COMP'!D32</f>
        <v>3</v>
      </c>
      <c r="E26" s="319" t="str">
        <f>'[2]ALL NEW COMP'!E32</f>
        <v> (V06,09)</v>
      </c>
      <c r="F26" s="319">
        <f>'[2]ALL NEW COMP'!F32</f>
        <v>24</v>
      </c>
      <c r="G26" s="789" t="str">
        <f>'[2]ALL NEW COMP'!G32</f>
        <v>7440 btu</v>
      </c>
      <c r="H26" s="427">
        <f>'[2]ALL NEW COMP'!O32</f>
        <v>2914.8946131993</v>
      </c>
      <c r="I26" s="790"/>
      <c r="J26" s="791" t="str">
        <f>'[2]ALL NEW COMP'!T32</f>
        <v>CU - 40  QC</v>
      </c>
      <c r="K26" s="427">
        <f>'[2]ALL NEW COMP'!W32</f>
        <v>5576.7880678222</v>
      </c>
      <c r="L26" s="792"/>
      <c r="M26" s="616">
        <f>'[2]ALL NEW COMP'!AB32</f>
        <v>0</v>
      </c>
      <c r="N26" s="782">
        <f>'[2]ALL NEW COMP'!$AC32</f>
        <v>0</v>
      </c>
      <c r="O26" s="497"/>
      <c r="P26" s="782">
        <f>'[2]ALL NEW COMP'!$AE32</f>
        <v>0</v>
      </c>
      <c r="Q26" s="783">
        <f>'[2]ALL NEW COMP'!$AJ32</f>
        <v>0</v>
      </c>
      <c r="R26" s="783"/>
      <c r="S26" s="783"/>
      <c r="T26" s="427">
        <f>'[2]ALL NEW COMP'!AK32</f>
        <v>0</v>
      </c>
      <c r="U26" s="427">
        <f>'[2]ALL NEW COMP'!AL32</f>
        <v>0</v>
      </c>
      <c r="V26" s="427">
        <f>'[2]ALL NEW COMP'!AM32</f>
        <v>0</v>
      </c>
      <c r="W26" s="563">
        <f>'[2]ALL NEW COMP'!$AN32</f>
        <v>0</v>
      </c>
      <c r="X26" s="616">
        <f>'[2]ALL NEW COMP'!$AQ32</f>
        <v>0</v>
      </c>
      <c r="Y26" s="445"/>
      <c r="Z26" s="777"/>
      <c r="AJ26" s="793"/>
      <c r="AK26" s="793"/>
      <c r="AL26" s="793"/>
      <c r="AM26" s="793"/>
      <c r="AN26" s="793"/>
      <c r="AO26" s="788"/>
      <c r="AP26" s="787"/>
      <c r="AQ26" s="787"/>
    </row>
    <row r="27" spans="1:43">
      <c r="A27" s="425" t="str">
        <f>'[2]ALL NEW COMP'!A33</f>
        <v>ALL024</v>
      </c>
      <c r="B27" s="577" t="str">
        <f>'[2]ALL NEW COMP'!B33</f>
        <v>MTZ-40 MANEUROP COMP 3.5HP</v>
      </c>
      <c r="C27" s="31"/>
      <c r="D27" s="319">
        <f>'[2]ALL NEW COMP'!D33</f>
        <v>3.5</v>
      </c>
      <c r="E27" s="319" t="str">
        <f>'[2]ALL NEW COMP'!E33</f>
        <v>(V06,09)</v>
      </c>
      <c r="F27" s="319">
        <f>'[2]ALL NEW COMP'!F33</f>
        <v>24</v>
      </c>
      <c r="G27" s="789" t="str">
        <f>'[2]ALL NEW COMP'!G33</f>
        <v>7747 btu</v>
      </c>
      <c r="H27" s="427">
        <f>'[2]ALL NEW COMP'!O33</f>
        <v>2991.79059222028</v>
      </c>
      <c r="I27" s="790"/>
      <c r="J27" s="791" t="str">
        <f>'[2]ALL NEW COMP'!T33</f>
        <v>CU - 50  QC</v>
      </c>
      <c r="K27" s="427">
        <f>'[2]ALL NEW COMP'!W33</f>
        <v>5930.75260077919</v>
      </c>
      <c r="L27" s="792"/>
      <c r="M27" s="616">
        <f>'[2]ALL NEW COMP'!AB33</f>
        <v>0</v>
      </c>
      <c r="N27" s="782">
        <f>'[2]ALL NEW COMP'!$AC33</f>
        <v>0</v>
      </c>
      <c r="O27" s="497"/>
      <c r="P27" s="782">
        <f>'[2]ALL NEW COMP'!$AE33</f>
        <v>0</v>
      </c>
      <c r="Q27" s="783">
        <f>'[2]ALL NEW COMP'!$AJ33</f>
        <v>0</v>
      </c>
      <c r="R27" s="783"/>
      <c r="S27" s="783"/>
      <c r="T27" s="427">
        <f>'[2]ALL NEW COMP'!AK33</f>
        <v>0</v>
      </c>
      <c r="U27" s="427">
        <f>'[2]ALL NEW COMP'!AL33</f>
        <v>0</v>
      </c>
      <c r="V27" s="427">
        <f>'[2]ALL NEW COMP'!AM33</f>
        <v>0</v>
      </c>
      <c r="W27" s="563">
        <f>'[2]ALL NEW COMP'!$AN33</f>
        <v>0</v>
      </c>
      <c r="X27" s="616">
        <f>'[2]ALL NEW COMP'!$AQ33</f>
        <v>0</v>
      </c>
      <c r="Y27" s="445"/>
      <c r="Z27" s="777"/>
      <c r="AJ27" s="793"/>
      <c r="AK27" s="793"/>
      <c r="AL27" s="793"/>
      <c r="AM27" s="793"/>
      <c r="AN27" s="793"/>
      <c r="AO27" s="788"/>
      <c r="AP27" s="787"/>
      <c r="AQ27" s="787"/>
    </row>
    <row r="28" spans="1:43">
      <c r="A28" s="425" t="str">
        <f>'[2]ALL NEW COMP'!A34</f>
        <v>ALL024.1</v>
      </c>
      <c r="B28" s="577" t="str">
        <f>'[2]ALL NEW COMP'!B34</f>
        <v>MTZ-44 MANEUROP COMP 4HP</v>
      </c>
      <c r="C28" s="31"/>
      <c r="D28" s="319">
        <f>'[2]ALL NEW COMP'!D34</f>
        <v>4</v>
      </c>
      <c r="E28" s="319" t="str">
        <f>'[2]ALL NEW COMP'!E34</f>
        <v> (V04,07)</v>
      </c>
      <c r="F28" s="319">
        <f>'[2]ALL NEW COMP'!F34</f>
        <v>0</v>
      </c>
      <c r="G28" s="789">
        <f>'[2]ALL NEW COMP'!G34</f>
        <v>0</v>
      </c>
      <c r="H28" s="427">
        <f>'[2]ALL NEW COMP'!O34</f>
        <v>3273.42662805944</v>
      </c>
      <c r="I28" s="790"/>
      <c r="J28" s="791" t="str">
        <f>'[2]ALL NEW COMP'!T34</f>
        <v>CU - 64B QC</v>
      </c>
      <c r="K28" s="427">
        <f>'[2]ALL NEW COMP'!W34</f>
        <v>6676.58567243783</v>
      </c>
      <c r="L28" s="792"/>
      <c r="M28" s="616">
        <f>'[2]ALL NEW COMP'!AB34</f>
        <v>0</v>
      </c>
      <c r="N28" s="782">
        <f>'[2]ALL NEW COMP'!$AC34</f>
        <v>0</v>
      </c>
      <c r="O28" s="497"/>
      <c r="P28" s="782">
        <f>'[2]ALL NEW COMP'!$AE34</f>
        <v>0</v>
      </c>
      <c r="Q28" s="783">
        <f>'[2]ALL NEW COMP'!$AJ34</f>
        <v>0</v>
      </c>
      <c r="R28" s="783"/>
      <c r="S28" s="783"/>
      <c r="T28" s="427">
        <f>'[2]ALL NEW COMP'!AK34</f>
        <v>0</v>
      </c>
      <c r="U28" s="427">
        <f>'[2]ALL NEW COMP'!AL34</f>
        <v>0</v>
      </c>
      <c r="V28" s="427">
        <f>'[2]ALL NEW COMP'!AM34</f>
        <v>0</v>
      </c>
      <c r="W28" s="563">
        <f>'[2]ALL NEW COMP'!$AN34</f>
        <v>0</v>
      </c>
      <c r="X28" s="616">
        <f>'[2]ALL NEW COMP'!$AQ34</f>
        <v>0</v>
      </c>
      <c r="Y28" s="445"/>
      <c r="Z28" s="777"/>
      <c r="AJ28" s="793"/>
      <c r="AK28" s="793"/>
      <c r="AL28" s="793"/>
      <c r="AM28" s="793"/>
      <c r="AN28" s="793"/>
      <c r="AO28" s="788"/>
      <c r="AP28" s="787"/>
      <c r="AQ28" s="787"/>
    </row>
    <row r="29" spans="1:43">
      <c r="A29" s="425" t="str">
        <f>'[2]ALL NEW COMP'!A35</f>
        <v>ALL025</v>
      </c>
      <c r="B29" s="577" t="str">
        <f>'[2]ALL NEW COMP'!B35</f>
        <v>MTZ-50 MANEUROP COMP 4HP</v>
      </c>
      <c r="C29" s="31"/>
      <c r="D29" s="319">
        <f>'[2]ALL NEW COMP'!D35</f>
        <v>4</v>
      </c>
      <c r="E29" s="319" t="str">
        <f>'[2]ALL NEW COMP'!E35</f>
        <v> (V04,07)</v>
      </c>
      <c r="F29" s="319">
        <f>'[2]ALL NEW COMP'!F35</f>
        <v>12</v>
      </c>
      <c r="G29" s="789" t="str">
        <f>'[2]ALL NEW COMP'!G35</f>
        <v>10000 btu</v>
      </c>
      <c r="H29" s="427">
        <f>'[2]ALL NEW COMP'!O35</f>
        <v>3446.56893575175</v>
      </c>
      <c r="I29" s="790"/>
      <c r="J29" s="791" t="str">
        <f>'[2]ALL NEW COMP'!T35</f>
        <v>CU - 64 QC</v>
      </c>
      <c r="K29" s="427">
        <f>'[2]ALL NEW COMP'!W35</f>
        <v>7152.36032770223</v>
      </c>
      <c r="L29" s="792"/>
      <c r="M29" s="616">
        <f>'[2]ALL NEW COMP'!AB35</f>
        <v>0</v>
      </c>
      <c r="N29" s="782">
        <f>'[2]ALL NEW COMP'!$AC35</f>
        <v>0</v>
      </c>
      <c r="O29" s="497"/>
      <c r="P29" s="782">
        <f>'[2]ALL NEW COMP'!$AE35</f>
        <v>0</v>
      </c>
      <c r="Q29" s="783">
        <f>'[2]ALL NEW COMP'!$AJ35</f>
        <v>0</v>
      </c>
      <c r="R29" s="783"/>
      <c r="S29" s="783"/>
      <c r="T29" s="427">
        <f>'[2]ALL NEW COMP'!AK35</f>
        <v>0</v>
      </c>
      <c r="U29" s="427">
        <f>'[2]ALL NEW COMP'!AL35</f>
        <v>0</v>
      </c>
      <c r="V29" s="427">
        <f>'[2]ALL NEW COMP'!AM35</f>
        <v>0</v>
      </c>
      <c r="W29" s="563">
        <f>'[2]ALL NEW COMP'!$AN35</f>
        <v>0</v>
      </c>
      <c r="X29" s="616">
        <f>'[2]ALL NEW COMP'!$AQ35</f>
        <v>0</v>
      </c>
      <c r="Y29" s="445"/>
      <c r="Z29" s="777"/>
      <c r="AJ29" s="793"/>
      <c r="AK29" s="793"/>
      <c r="AL29" s="793"/>
      <c r="AM29" s="793"/>
      <c r="AN29" s="793"/>
      <c r="AO29" s="788"/>
      <c r="AP29" s="787"/>
      <c r="AQ29" s="787"/>
    </row>
    <row r="30" spans="1:43">
      <c r="A30" s="425" t="str">
        <f>'[2]ALL NEW COMP'!A36</f>
        <v>ALL026</v>
      </c>
      <c r="B30" s="577" t="str">
        <f>'[2]ALL NEW COMP'!B36</f>
        <v>MTZ-64 MANEUROP COMP 5HP</v>
      </c>
      <c r="C30" s="31"/>
      <c r="D30" s="319">
        <f>'[2]ALL NEW COMP'!D36</f>
        <v>5</v>
      </c>
      <c r="E30" s="319" t="str">
        <f>'[2]ALL NEW COMP'!E36</f>
        <v> (V04,07)</v>
      </c>
      <c r="F30" s="319">
        <f>'[2]ALL NEW COMP'!F36</f>
        <v>12</v>
      </c>
      <c r="G30" s="789" t="str">
        <f>'[2]ALL NEW COMP'!G36</f>
        <v>12935 btu</v>
      </c>
      <c r="H30" s="427">
        <f>'[2]ALL NEW COMP'!O36</f>
        <v>3608.58475008878</v>
      </c>
      <c r="I30" s="790"/>
      <c r="J30" s="791" t="str">
        <f>'[2]ALL NEW COMP'!T36</f>
        <v>CU - 72 QC</v>
      </c>
      <c r="K30" s="427">
        <f>'[2]ALL NEW COMP'!W36</f>
        <v>7659.88540253266</v>
      </c>
      <c r="L30" s="792"/>
      <c r="M30" s="616">
        <f>'[2]ALL NEW COMP'!AB36</f>
        <v>0</v>
      </c>
      <c r="N30" s="782">
        <f>'[2]ALL NEW COMP'!$AC36</f>
        <v>0</v>
      </c>
      <c r="O30" s="497"/>
      <c r="P30" s="782">
        <f>'[2]ALL NEW COMP'!$AE36</f>
        <v>0</v>
      </c>
      <c r="Q30" s="783">
        <f>'[2]ALL NEW COMP'!$AJ36</f>
        <v>0</v>
      </c>
      <c r="R30" s="783"/>
      <c r="S30" s="783"/>
      <c r="T30" s="427">
        <f>'[2]ALL NEW COMP'!AK36</f>
        <v>0</v>
      </c>
      <c r="U30" s="427">
        <f>'[2]ALL NEW COMP'!AL36</f>
        <v>0</v>
      </c>
      <c r="V30" s="427">
        <f>'[2]ALL NEW COMP'!AM36</f>
        <v>0</v>
      </c>
      <c r="W30" s="563">
        <f>'[2]ALL NEW COMP'!$AN36</f>
        <v>0</v>
      </c>
      <c r="X30" s="616">
        <f>'[2]ALL NEW COMP'!$AQ36</f>
        <v>0</v>
      </c>
      <c r="Y30" s="445"/>
      <c r="Z30" s="777"/>
      <c r="AJ30" s="793"/>
      <c r="AK30" s="793"/>
      <c r="AL30" s="793"/>
      <c r="AM30" s="793"/>
      <c r="AN30" s="793"/>
      <c r="AO30" s="788"/>
      <c r="AP30" s="787"/>
      <c r="AQ30" s="787"/>
    </row>
    <row r="31" spans="1:43">
      <c r="A31" s="425" t="str">
        <f>'[2]ALL NEW COMP'!A37</f>
        <v>ALL027</v>
      </c>
      <c r="B31" s="577" t="str">
        <f>'[2]ALL NEW COMP'!B37</f>
        <v>MTZ-72 MANEUROP COMP 6HP</v>
      </c>
      <c r="C31" s="31"/>
      <c r="D31" s="319">
        <f>'[2]ALL NEW COMP'!D37</f>
        <v>6</v>
      </c>
      <c r="E31" s="319" t="str">
        <f>'[2]ALL NEW COMP'!E37</f>
        <v> (V04,07)</v>
      </c>
      <c r="F31" s="319">
        <f>'[2]ALL NEW COMP'!F37</f>
        <v>12</v>
      </c>
      <c r="G31" s="789" t="str">
        <f>'[2]ALL NEW COMP'!G37</f>
        <v>15119 btu</v>
      </c>
      <c r="H31" s="427">
        <f>'[2]ALL NEW COMP'!O37</f>
        <v>3998.92033435315</v>
      </c>
      <c r="I31" s="790"/>
      <c r="J31" s="791" t="str">
        <f>'[2]ALL NEW COMP'!T37</f>
        <v>CU - 90 QC</v>
      </c>
      <c r="K31" s="427">
        <f>'[2]ALL NEW COMP'!W37</f>
        <v>8497.19368110148</v>
      </c>
      <c r="L31" s="792"/>
      <c r="M31" s="616">
        <f>'[2]ALL NEW COMP'!AB37</f>
        <v>0</v>
      </c>
      <c r="N31" s="782">
        <f>'[2]ALL NEW COMP'!$AC37</f>
        <v>0</v>
      </c>
      <c r="O31" s="497"/>
      <c r="P31" s="782">
        <f>'[2]ALL NEW COMP'!$AE37</f>
        <v>0</v>
      </c>
      <c r="Q31" s="783">
        <f>'[2]ALL NEW COMP'!$AJ37</f>
        <v>0</v>
      </c>
      <c r="R31" s="783"/>
      <c r="S31" s="783"/>
      <c r="T31" s="427">
        <f>'[2]ALL NEW COMP'!AK37</f>
        <v>0</v>
      </c>
      <c r="U31" s="427">
        <f>'[2]ALL NEW COMP'!AL37</f>
        <v>0</v>
      </c>
      <c r="V31" s="427">
        <f>'[2]ALL NEW COMP'!AM37</f>
        <v>0</v>
      </c>
      <c r="W31" s="563">
        <f>'[2]ALL NEW COMP'!$AN37</f>
        <v>0</v>
      </c>
      <c r="X31" s="616">
        <f>'[2]ALL NEW COMP'!$AQ37</f>
        <v>0</v>
      </c>
      <c r="Y31" s="445"/>
      <c r="Z31" s="777"/>
      <c r="AJ31" s="793"/>
      <c r="AK31" s="793"/>
      <c r="AL31" s="793"/>
      <c r="AM31" s="793"/>
      <c r="AN31" s="793"/>
      <c r="AO31" s="788"/>
      <c r="AP31" s="787"/>
      <c r="AQ31" s="787"/>
    </row>
    <row r="32" spans="1:43">
      <c r="A32" s="425" t="str">
        <f>'[2]ALL NEW COMP'!A38</f>
        <v>ALL028</v>
      </c>
      <c r="B32" s="577" t="str">
        <f>'[2]ALL NEW COMP'!B38</f>
        <v>MTZ-80 MANEUROP COMP 6.5HP</v>
      </c>
      <c r="C32" s="31"/>
      <c r="D32" s="319">
        <f>'[2]ALL NEW COMP'!D38</f>
        <v>6.5</v>
      </c>
      <c r="E32" s="319" t="str">
        <f>'[2]ALL NEW COMP'!E38</f>
        <v>(V02,04)</v>
      </c>
      <c r="F32" s="319">
        <f>'[2]ALL NEW COMP'!F38</f>
        <v>12</v>
      </c>
      <c r="G32" s="789" t="str">
        <f>'[2]ALL NEW COMP'!G38</f>
        <v>17269 btu</v>
      </c>
      <c r="H32" s="427">
        <f>'[2]ALL NEW COMP'!O38</f>
        <v>4764.87468312937</v>
      </c>
      <c r="I32" s="790"/>
      <c r="J32" s="791" t="str">
        <f>'[2]ALL NEW COMP'!T38</f>
        <v>CU - 90 QC</v>
      </c>
      <c r="K32" s="427">
        <f>'[2]ALL NEW COMP'!W38</f>
        <v>9263.1480298777</v>
      </c>
      <c r="L32" s="792"/>
      <c r="M32" s="616">
        <f>'[2]ALL NEW COMP'!AB38</f>
        <v>0</v>
      </c>
      <c r="N32" s="782">
        <f>'[2]ALL NEW COMP'!$AC38</f>
        <v>0</v>
      </c>
      <c r="O32" s="497"/>
      <c r="P32" s="782">
        <f>'[2]ALL NEW COMP'!$AE38</f>
        <v>0</v>
      </c>
      <c r="Q32" s="783">
        <f>'[2]ALL NEW COMP'!$AJ38</f>
        <v>0</v>
      </c>
      <c r="R32" s="783"/>
      <c r="S32" s="783"/>
      <c r="T32" s="427">
        <f>'[2]ALL NEW COMP'!AK38</f>
        <v>0</v>
      </c>
      <c r="U32" s="427">
        <f>'[2]ALL NEW COMP'!AL38</f>
        <v>0</v>
      </c>
      <c r="V32" s="427">
        <f>'[2]ALL NEW COMP'!AM38</f>
        <v>0</v>
      </c>
      <c r="W32" s="563">
        <f>'[2]ALL NEW COMP'!$AN38</f>
        <v>0</v>
      </c>
      <c r="X32" s="616">
        <f>'[2]ALL NEW COMP'!$AQ38</f>
        <v>0</v>
      </c>
      <c r="Y32" s="445"/>
      <c r="Z32" s="777"/>
      <c r="AJ32" s="793"/>
      <c r="AK32" s="793"/>
      <c r="AL32" s="793"/>
      <c r="AM32" s="793"/>
      <c r="AN32" s="793"/>
      <c r="AO32" s="788"/>
      <c r="AP32" s="787"/>
      <c r="AQ32" s="787"/>
    </row>
    <row r="33" spans="1:43">
      <c r="A33" s="425" t="str">
        <f>'[2]ALL NEW COMP'!A39</f>
        <v>ALL029</v>
      </c>
      <c r="B33" s="577" t="str">
        <f>'[2]ALL NEW COMP'!B39</f>
        <v>MTZ-100 MANEUROP COMP 8.5HP</v>
      </c>
      <c r="C33" s="31"/>
      <c r="D33" s="319">
        <f>'[2]ALL NEW COMP'!D39</f>
        <v>8.5</v>
      </c>
      <c r="E33" s="319" t="str">
        <f>'[2]ALL NEW COMP'!E39</f>
        <v> (V05,02)</v>
      </c>
      <c r="F33" s="319">
        <f>'[2]ALL NEW COMP'!F39</f>
        <v>6</v>
      </c>
      <c r="G33" s="789" t="str">
        <f>'[2]ALL NEW COMP'!G39</f>
        <v>19317 btu</v>
      </c>
      <c r="H33" s="427">
        <f>'[2]ALL NEW COMP'!O39</f>
        <v>6600.19758522727</v>
      </c>
      <c r="I33" s="790"/>
      <c r="J33" s="791" t="str">
        <f>'[2]ALL NEW COMP'!T39</f>
        <v>CU - 125 QC</v>
      </c>
      <c r="K33" s="427">
        <f>'[2]ALL NEW COMP'!W39</f>
        <v>12924.8554603644</v>
      </c>
      <c r="L33" s="792"/>
      <c r="M33" s="616">
        <f>'[2]ALL NEW COMP'!AB39</f>
        <v>0</v>
      </c>
      <c r="N33" s="782">
        <f>'[2]ALL NEW COMP'!$AC39</f>
        <v>0</v>
      </c>
      <c r="O33" s="497"/>
      <c r="P33" s="782">
        <f>'[2]ALL NEW COMP'!$AE39</f>
        <v>0</v>
      </c>
      <c r="Q33" s="783">
        <f>'[2]ALL NEW COMP'!$AJ39</f>
        <v>0</v>
      </c>
      <c r="R33" s="783"/>
      <c r="S33" s="783"/>
      <c r="T33" s="427">
        <f>'[2]ALL NEW COMP'!AK39</f>
        <v>0</v>
      </c>
      <c r="U33" s="427">
        <f>'[2]ALL NEW COMP'!AL39</f>
        <v>0</v>
      </c>
      <c r="V33" s="427">
        <f>'[2]ALL NEW COMP'!AM39</f>
        <v>0</v>
      </c>
      <c r="W33" s="563">
        <f>'[2]ALL NEW COMP'!$AN39</f>
        <v>0</v>
      </c>
      <c r="X33" s="616">
        <f>'[2]ALL NEW COMP'!$AQ39</f>
        <v>0</v>
      </c>
      <c r="Y33" s="445"/>
      <c r="Z33" s="777"/>
      <c r="AJ33" s="793"/>
      <c r="AK33" s="793"/>
      <c r="AL33" s="793"/>
      <c r="AM33" s="793"/>
      <c r="AN33" s="793"/>
      <c r="AO33" s="788"/>
      <c r="AP33" s="787"/>
      <c r="AQ33" s="787"/>
    </row>
    <row r="34" spans="1:43">
      <c r="A34" s="425" t="str">
        <f>'[2]ALL NEW COMP'!A40</f>
        <v>ALL030</v>
      </c>
      <c r="B34" s="577" t="str">
        <f>'[2]ALL NEW COMP'!B40</f>
        <v>MTZ-125 MANEUROP COMP 10HP</v>
      </c>
      <c r="C34" s="31"/>
      <c r="D34" s="319">
        <f>'[2]ALL NEW COMP'!D40</f>
        <v>10</v>
      </c>
      <c r="E34" s="319" t="str">
        <f>'[2]ALL NEW COMP'!E40</f>
        <v> (V05,02)</v>
      </c>
      <c r="F34" s="319">
        <f>'[2]ALL NEW COMP'!F40</f>
        <v>6</v>
      </c>
      <c r="G34" s="789" t="str">
        <f>'[2]ALL NEW COMP'!G40</f>
        <v>26553 btu</v>
      </c>
      <c r="H34" s="427">
        <f>'[2]ALL NEW COMP'!O40</f>
        <v>7445.54793487762</v>
      </c>
      <c r="I34" s="790"/>
      <c r="J34" s="791" t="str">
        <f>'[2]ALL NEW COMP'!T40</f>
        <v>CU - 144 QC</v>
      </c>
      <c r="K34" s="427">
        <f>'[2]ALL NEW COMP'!W40</f>
        <v>14473.6208158422</v>
      </c>
      <c r="L34" s="792"/>
      <c r="M34" s="616">
        <f>'[2]ALL NEW COMP'!AB40</f>
        <v>0</v>
      </c>
      <c r="N34" s="782">
        <f>'[2]ALL NEW COMP'!$AC40</f>
        <v>0</v>
      </c>
      <c r="O34" s="505"/>
      <c r="P34" s="782">
        <f>'[2]ALL NEW COMP'!$AE40</f>
        <v>0</v>
      </c>
      <c r="Q34" s="783">
        <f>'[2]ALL NEW COMP'!$AJ40</f>
        <v>0</v>
      </c>
      <c r="R34" s="783"/>
      <c r="S34" s="783"/>
      <c r="T34" s="427">
        <f>'[2]ALL NEW COMP'!AK40</f>
        <v>0</v>
      </c>
      <c r="U34" s="427">
        <f>'[2]ALL NEW COMP'!AL40</f>
        <v>0</v>
      </c>
      <c r="V34" s="427">
        <f>'[2]ALL NEW COMP'!AM40</f>
        <v>0</v>
      </c>
      <c r="W34" s="563">
        <f>'[2]ALL NEW COMP'!$AN40</f>
        <v>0</v>
      </c>
      <c r="X34" s="616">
        <f>'[2]ALL NEW COMP'!$AQ40</f>
        <v>0</v>
      </c>
      <c r="Y34" s="445"/>
      <c r="Z34" s="777"/>
      <c r="AJ34" s="793"/>
      <c r="AK34" s="793"/>
      <c r="AL34" s="793"/>
      <c r="AM34" s="793"/>
      <c r="AN34" s="793"/>
      <c r="AO34" s="788"/>
      <c r="AP34" s="787"/>
      <c r="AQ34" s="787"/>
    </row>
    <row r="35" ht="15" customHeight="1" spans="1:43">
      <c r="A35" s="425" t="str">
        <f>'[2]ALL NEW COMP'!A41</f>
        <v>ALL031</v>
      </c>
      <c r="B35" s="796" t="str">
        <f>'[2]ALL NEW COMP'!B41</f>
        <v>MTZ-160 MANEUROP COMP 13HP</v>
      </c>
      <c r="C35" s="33"/>
      <c r="D35" s="319">
        <f>'[2]ALL NEW COMP'!D41</f>
        <v>13</v>
      </c>
      <c r="E35" s="319" t="str">
        <f>'[2]ALL NEW COMP'!E41</f>
        <v> (V05,03)</v>
      </c>
      <c r="F35" s="319">
        <f>'[2]ALL NEW COMP'!F41</f>
        <v>6</v>
      </c>
      <c r="G35" s="789" t="str">
        <f>'[2]ALL NEW COMP'!G41</f>
        <v>34983 btu</v>
      </c>
      <c r="H35" s="427">
        <f>'[2]ALL NEW COMP'!O41</f>
        <v>8267.42786276224</v>
      </c>
      <c r="I35" s="794"/>
      <c r="J35" s="791" t="str">
        <f>'[2]ALL NEW COMP'!T41</f>
        <v>CU - 200 QC</v>
      </c>
      <c r="K35" s="427">
        <f>'[2]ALL NEW COMP'!W41</f>
        <v>17284.254939033</v>
      </c>
      <c r="L35" s="792"/>
      <c r="M35" s="616">
        <f>'[2]ALL NEW COMP'!AB41</f>
        <v>0</v>
      </c>
      <c r="N35" s="782">
        <f>'[2]ALL NEW COMP'!$AC41</f>
        <v>0</v>
      </c>
      <c r="O35" s="797"/>
      <c r="P35" s="782">
        <f>'[2]ALL NEW COMP'!$AE41</f>
        <v>0</v>
      </c>
      <c r="Q35" s="783">
        <f>'[2]ALL NEW COMP'!$AJ41</f>
        <v>0</v>
      </c>
      <c r="R35" s="783"/>
      <c r="S35" s="783"/>
      <c r="T35" s="427">
        <f>'[2]ALL NEW COMP'!AK41</f>
        <v>0</v>
      </c>
      <c r="U35" s="427">
        <f>'[2]ALL NEW COMP'!AL41</f>
        <v>0</v>
      </c>
      <c r="V35" s="427">
        <f>'[2]ALL NEW COMP'!AM41</f>
        <v>0</v>
      </c>
      <c r="W35" s="563">
        <f>'[2]ALL NEW COMP'!$AN41</f>
        <v>0</v>
      </c>
      <c r="X35" s="616">
        <f>'[2]ALL NEW COMP'!$AQ41</f>
        <v>0</v>
      </c>
      <c r="Y35" s="445"/>
      <c r="Z35" s="777"/>
      <c r="AJ35" s="793"/>
      <c r="AK35" s="793"/>
      <c r="AL35" s="793"/>
      <c r="AM35" s="793"/>
      <c r="AN35" s="793"/>
      <c r="AO35" s="788"/>
      <c r="AP35" s="787"/>
      <c r="AQ35" s="787"/>
    </row>
    <row r="36" spans="1:43">
      <c r="A36" s="425" t="str">
        <f>'[2]ALL NEW COMP'!A42</f>
        <v>ALL078</v>
      </c>
      <c r="B36" s="425" t="str">
        <f>'[2]ALL NEW COMP'!B42</f>
        <v>KCJ511HAE (1ph)(1HP MT) R22</v>
      </c>
      <c r="C36" s="28" t="s">
        <v>374</v>
      </c>
      <c r="D36" s="319">
        <f>'[2]ALL NEW COMP'!D42</f>
        <v>1</v>
      </c>
      <c r="E36" s="319" t="str">
        <f>'[2]ALL NEW COMP'!E42</f>
        <v>3/8 , 1/2</v>
      </c>
      <c r="F36" s="319" t="str">
        <f>'[2]ALL NEW COMP'!F42</f>
        <v>0.055 * 4ft, 5ft</v>
      </c>
      <c r="G36" s="789" t="str">
        <f>'[2]ALL NEW COMP'!G42</f>
        <v>WJ5510/CAJ4510T</v>
      </c>
      <c r="H36" s="427">
        <f>'[2]ALL NEW COMP'!O42</f>
        <v>1004.32213636364</v>
      </c>
      <c r="I36" s="798" t="s">
        <v>375</v>
      </c>
      <c r="J36" s="791" t="str">
        <f>'[2]ALL NEW COMP'!T42</f>
        <v>CU - 15 QC  </v>
      </c>
      <c r="K36" s="427">
        <f>'[2]ALL NEW COMP'!W42</f>
        <v>3205.58302583094</v>
      </c>
      <c r="L36" s="792"/>
      <c r="M36" s="616" t="str">
        <f>'[2]ALL NEW COMP'!AB42</f>
        <v>WCU-1HP</v>
      </c>
      <c r="N36" s="782">
        <f>'[2]ALL NEW COMP'!$AC42</f>
        <v>392.424242424242</v>
      </c>
      <c r="O36" s="497"/>
      <c r="P36" s="782">
        <f>'[2]ALL NEW COMP'!$AE42</f>
        <v>954.719015083283</v>
      </c>
      <c r="Q36" s="783">
        <f>'[2]ALL NEW COMP'!$AJ42</f>
        <v>1937.49275309576</v>
      </c>
      <c r="R36" s="783">
        <f>'[2]ALL NEW COMP'!$AH42</f>
        <v>1999.95264614389</v>
      </c>
      <c r="S36" s="783">
        <f>'[2]ALL NEW COMP'!AI42</f>
        <v>1937.49275309576</v>
      </c>
      <c r="T36" s="427">
        <f>'[2]ALL NEW COMP'!AK42</f>
        <v>3076.85022483675</v>
      </c>
      <c r="U36" s="427">
        <f>'[2]ALL NEW COMP'!AL42</f>
        <v>2980.75808168579</v>
      </c>
      <c r="V36" s="427">
        <f>'[2]ALL NEW COMP'!AM42</f>
        <v>2980.75808168579</v>
      </c>
      <c r="W36" s="563">
        <f>'[2]ALL NEW COMP'!$AN42</f>
        <v>0</v>
      </c>
      <c r="X36" s="616">
        <f>'[2]ALL NEW COMP'!$AQ42</f>
        <v>0</v>
      </c>
      <c r="Y36" s="433"/>
      <c r="Z36" s="777"/>
      <c r="AJ36" s="793"/>
      <c r="AK36" s="793"/>
      <c r="AL36" s="793"/>
      <c r="AM36" s="793"/>
      <c r="AN36" s="793"/>
      <c r="AO36" s="788"/>
      <c r="AP36" s="793"/>
      <c r="AQ36" s="793"/>
    </row>
    <row r="37" ht="13.5" customHeight="1" spans="1:43">
      <c r="A37" s="425" t="str">
        <f>'[2]ALL NEW COMP'!A43</f>
        <v>ALL079</v>
      </c>
      <c r="B37" s="425" t="str">
        <f>'[2]ALL NEW COMP'!B43</f>
        <v>KCJ513HAE (1ph)(1.5HP MT) R22</v>
      </c>
      <c r="C37" s="31"/>
      <c r="D37" s="319">
        <f>'[2]ALL NEW COMP'!D43</f>
        <v>1.5</v>
      </c>
      <c r="E37" s="319" t="str">
        <f>'[2]ALL NEW COMP'!E43</f>
        <v>3/8 , 1/2</v>
      </c>
      <c r="F37" s="319" t="str">
        <f>'[2]ALL NEW COMP'!F43</f>
        <v>0.055 * 4ft ,5ft</v>
      </c>
      <c r="G37" s="789" t="str">
        <f>'[2]ALL NEW COMP'!G43</f>
        <v>WJ5515/CAJ4517T</v>
      </c>
      <c r="H37" s="427">
        <f>'[2]ALL NEW COMP'!O43</f>
        <v>1096.30705594406</v>
      </c>
      <c r="I37" s="799"/>
      <c r="J37" s="791" t="str">
        <f>'[2]ALL NEW COMP'!T43</f>
        <v>CU - 22  QC</v>
      </c>
      <c r="K37" s="427">
        <f>'[2]ALL NEW COMP'!W43</f>
        <v>3463.06911091252</v>
      </c>
      <c r="L37" s="792"/>
      <c r="M37" s="616" t="str">
        <f>'[2]ALL NEW COMP'!AB43</f>
        <v>WCU-1.5HP</v>
      </c>
      <c r="N37" s="782">
        <f>'[2]ALL NEW COMP'!$AC43</f>
        <v>512.121212121212</v>
      </c>
      <c r="O37" s="497"/>
      <c r="P37" s="782">
        <f>'[2]ALL NEW COMP'!$AE43</f>
        <v>954.719015083283</v>
      </c>
      <c r="Q37" s="783">
        <f>'[2]ALL NEW COMP'!$AJ43</f>
        <v>2116.97992052</v>
      </c>
      <c r="R37" s="783">
        <f>'[2]ALL NEW COMP'!$AH43</f>
        <v>2179.43981356813</v>
      </c>
      <c r="S37" s="783">
        <f>'[2]ALL NEW COMP'!AI43</f>
        <v>2116.97992052</v>
      </c>
      <c r="T37" s="427">
        <f>'[2]ALL NEW COMP'!AK43</f>
        <v>3352.98432856636</v>
      </c>
      <c r="U37" s="427">
        <f>'[2]ALL NEW COMP'!AL43</f>
        <v>3256.89218541539</v>
      </c>
      <c r="V37" s="427">
        <f>'[2]ALL NEW COMP'!AM43</f>
        <v>3256.89218541539</v>
      </c>
      <c r="W37" s="563">
        <f>'[2]ALL NEW COMP'!$AN43</f>
        <v>0</v>
      </c>
      <c r="X37" s="616">
        <f>'[2]ALL NEW COMP'!$AQ43</f>
        <v>0</v>
      </c>
      <c r="Y37" s="433"/>
      <c r="Z37" s="777"/>
      <c r="AJ37" s="793"/>
      <c r="AK37" s="793"/>
      <c r="AL37" s="793"/>
      <c r="AM37" s="793"/>
      <c r="AN37" s="793"/>
      <c r="AO37" s="788"/>
      <c r="AP37" s="793"/>
      <c r="AQ37" s="793"/>
    </row>
    <row r="38" ht="13.5" customHeight="1" spans="1:43">
      <c r="A38" s="425" t="str">
        <f>'[2]ALL NEW COMP'!A44</f>
        <v>ALL080</v>
      </c>
      <c r="B38" s="425" t="str">
        <f>'[2]ALL NEW COMP'!B44</f>
        <v>CR22K6M-PF1 (1ph)(2HP MT) R22</v>
      </c>
      <c r="C38" s="31"/>
      <c r="D38" s="319">
        <f>'[2]ALL NEW COMP'!D44</f>
        <v>2</v>
      </c>
      <c r="E38" s="319" t="str">
        <f>'[2]ALL NEW COMP'!E44</f>
        <v>3/8 , 1/2</v>
      </c>
      <c r="F38" s="319" t="str">
        <f>'[2]ALL NEW COMP'!F44</f>
        <v>CW relay box</v>
      </c>
      <c r="G38" s="789" t="str">
        <f>'[2]ALL NEW COMP'!G44</f>
        <v>MT22/FH4524</v>
      </c>
      <c r="H38" s="427">
        <f>'[2]ALL NEW COMP'!O44</f>
        <v>1132.02797202797</v>
      </c>
      <c r="I38" s="799"/>
      <c r="J38" s="791" t="str">
        <f>'[2]ALL NEW COMP'!T44</f>
        <v>CU - 32  QC</v>
      </c>
      <c r="K38" s="427">
        <f>'[2]ALL NEW COMP'!W44</f>
        <v>3559.3960876025</v>
      </c>
      <c r="L38" s="792"/>
      <c r="M38" s="616" t="str">
        <f>'[2]ALL NEW COMP'!AB44</f>
        <v>WCU-2HP</v>
      </c>
      <c r="N38" s="782">
        <f>'[2]ALL NEW COMP'!$AC44</f>
        <v>710.606060606061</v>
      </c>
      <c r="O38" s="497"/>
      <c r="P38" s="782">
        <f>'[2]ALL NEW COMP'!$AE44</f>
        <v>954.719015083283</v>
      </c>
      <c r="Q38" s="783">
        <f>'[2]ALL NEW COMP'!$AJ44</f>
        <v>2328.9650043881</v>
      </c>
      <c r="R38" s="783">
        <f>'[2]ALL NEW COMP'!$AH44</f>
        <v>2401.14325750753</v>
      </c>
      <c r="S38" s="783">
        <f>'[2]ALL NEW COMP'!AI44</f>
        <v>2338.6833644594</v>
      </c>
      <c r="T38" s="427">
        <f>'[2]ALL NEW COMP'!AK44</f>
        <v>3694.06655001158</v>
      </c>
      <c r="U38" s="427">
        <f>'[2]ALL NEW COMP'!AL44</f>
        <v>3597.97440686061</v>
      </c>
      <c r="V38" s="427">
        <f>'[2]ALL NEW COMP'!AM44</f>
        <v>3583.023083674</v>
      </c>
      <c r="W38" s="563">
        <f>'[2]ALL NEW COMP'!$AN44</f>
        <v>0</v>
      </c>
      <c r="X38" s="616">
        <f>'[2]ALL NEW COMP'!$AQ44</f>
        <v>0</v>
      </c>
      <c r="Y38" s="433"/>
      <c r="Z38" s="777"/>
      <c r="AJ38" s="793"/>
      <c r="AK38" s="793"/>
      <c r="AL38" s="793"/>
      <c r="AM38" s="793"/>
      <c r="AN38" s="793"/>
      <c r="AO38" s="788"/>
      <c r="AP38" s="793"/>
      <c r="AQ38" s="793"/>
    </row>
    <row r="39" ht="13.5" customHeight="1" spans="1:43">
      <c r="A39" s="425" t="str">
        <f>'[2]ALL NEW COMP'!A45</f>
        <v>ALL081</v>
      </c>
      <c r="B39" s="425" t="str">
        <f>'[2]ALL NEW COMP'!B45</f>
        <v>CR22K6M-TFM (3ph)(2HP MT) R22</v>
      </c>
      <c r="C39" s="31"/>
      <c r="D39" s="319">
        <f>'[2]ALL NEW COMP'!D45</f>
        <v>2</v>
      </c>
      <c r="E39" s="319" t="str">
        <f>'[2]ALL NEW COMP'!E45</f>
        <v>3/8 , 1/2</v>
      </c>
      <c r="F39" s="319">
        <f>'[2]ALL NEW COMP'!F45</f>
        <v>0</v>
      </c>
      <c r="G39" s="789" t="str">
        <f>'[2]ALL NEW COMP'!G45</f>
        <v>MT22/TFH4524</v>
      </c>
      <c r="H39" s="427">
        <f>'[2]ALL NEW COMP'!O45</f>
        <v>1304.70454545455</v>
      </c>
      <c r="I39" s="799"/>
      <c r="J39" s="791" t="str">
        <f>'[2]ALL NEW COMP'!T45</f>
        <v>CU - 32  QC</v>
      </c>
      <c r="K39" s="427">
        <f>'[2]ALL NEW COMP'!W45</f>
        <v>3732.07266102907</v>
      </c>
      <c r="L39" s="792"/>
      <c r="M39" s="616" t="str">
        <f>'[2]ALL NEW COMP'!AB45</f>
        <v>WCU-2HP</v>
      </c>
      <c r="N39" s="782">
        <f>'[2]ALL NEW COMP'!$AC45</f>
        <v>710.606060606061</v>
      </c>
      <c r="O39" s="497"/>
      <c r="P39" s="782">
        <f>'[2]ALL NEW COMP'!$AE45</f>
        <v>954.719015083283</v>
      </c>
      <c r="Q39" s="783">
        <f>'[2]ALL NEW COMP'!$AJ45</f>
        <v>2441.20477711537</v>
      </c>
      <c r="R39" s="783">
        <f>'[2]ALL NEW COMP'!$AH45</f>
        <v>2709.44639409654</v>
      </c>
      <c r="S39" s="783">
        <f>'[2]ALL NEW COMP'!AI45</f>
        <v>2646.98650104841</v>
      </c>
      <c r="T39" s="427">
        <f>'[2]ALL NEW COMP'!AK45</f>
        <v>4168.37906784083</v>
      </c>
      <c r="U39" s="427">
        <f>'[2]ALL NEW COMP'!AL45</f>
        <v>4072.28692468986</v>
      </c>
      <c r="V39" s="427">
        <f>'[2]ALL NEW COMP'!AM45</f>
        <v>3755.69965710057</v>
      </c>
      <c r="W39" s="563">
        <f>'[2]ALL NEW COMP'!$AN45</f>
        <v>0</v>
      </c>
      <c r="X39" s="616">
        <f>'[2]ALL NEW COMP'!$AQ45</f>
        <v>0</v>
      </c>
      <c r="Y39" s="433"/>
      <c r="Z39" s="777"/>
      <c r="AJ39" s="793"/>
      <c r="AK39" s="793"/>
      <c r="AL39" s="793"/>
      <c r="AM39" s="793"/>
      <c r="AN39" s="793"/>
      <c r="AO39" s="788"/>
      <c r="AP39" s="793"/>
      <c r="AQ39" s="793"/>
    </row>
    <row r="40" ht="13.5" customHeight="1" spans="1:43">
      <c r="A40" s="425" t="str">
        <f>'[2]ALL NEW COMP'!A46</f>
        <v>ALL082</v>
      </c>
      <c r="B40" s="425" t="str">
        <f>'[2]ALL NEW COMP'!B46</f>
        <v>CR30K6M-TFM (3ph)(2.5HP MT) R22</v>
      </c>
      <c r="C40" s="31"/>
      <c r="D40" s="319">
        <f>'[2]ALL NEW COMP'!D46</f>
        <v>2.5</v>
      </c>
      <c r="E40" s="319" t="str">
        <f>'[2]ALL NEW COMP'!E46</f>
        <v>3/8 , 5/8</v>
      </c>
      <c r="F40" s="319">
        <f>'[2]ALL NEW COMP'!F46</f>
        <v>0</v>
      </c>
      <c r="G40" s="789" t="str">
        <f>'[2]ALL NEW COMP'!G46</f>
        <v>MT28/TFH4531</v>
      </c>
      <c r="H40" s="427">
        <f>'[2]ALL NEW COMP'!O46</f>
        <v>1365.4270979021</v>
      </c>
      <c r="I40" s="799"/>
      <c r="J40" s="791" t="str">
        <f>'[2]ALL NEW COMP'!T46</f>
        <v>CU - 36  QC</v>
      </c>
      <c r="K40" s="427">
        <f>'[2]ALL NEW COMP'!W46</f>
        <v>3958.6928966569</v>
      </c>
      <c r="L40" s="792"/>
      <c r="M40" s="616" t="str">
        <f>'[2]ALL NEW COMP'!AB46</f>
        <v>WCU-3HP</v>
      </c>
      <c r="N40" s="782">
        <f>'[2]ALL NEW COMP'!$AC46</f>
        <v>1064.43181818182</v>
      </c>
      <c r="O40" s="497"/>
      <c r="P40" s="782">
        <f>'[2]ALL NEW COMP'!$AE46</f>
        <v>954.719015083283</v>
      </c>
      <c r="Q40" s="783">
        <f>'[2]ALL NEW COMP'!$AJ46</f>
        <v>2834.50019378204</v>
      </c>
      <c r="R40" s="783">
        <f>'[2]ALL NEW COMP'!$AH46</f>
        <v>3102.74181076321</v>
      </c>
      <c r="S40" s="783">
        <f>'[2]ALL NEW COMP'!AI46</f>
        <v>3040.28191771508</v>
      </c>
      <c r="T40" s="427">
        <f>'[2]ALL NEW COMP'!AK46</f>
        <v>4773.4489396357</v>
      </c>
      <c r="U40" s="427">
        <f>'[2]ALL NEW COMP'!AL46</f>
        <v>4677.35679648474</v>
      </c>
      <c r="V40" s="427">
        <f>'[2]ALL NEW COMP'!AM46</f>
        <v>4360.76952889544</v>
      </c>
      <c r="W40" s="563">
        <f>'[2]ALL NEW COMP'!$AN46</f>
        <v>0</v>
      </c>
      <c r="X40" s="616">
        <f>'[2]ALL NEW COMP'!$AQ46</f>
        <v>0</v>
      </c>
      <c r="Y40" s="433"/>
      <c r="Z40" s="777"/>
      <c r="AJ40" s="793"/>
      <c r="AK40" s="793"/>
      <c r="AL40" s="793"/>
      <c r="AM40" s="793"/>
      <c r="AN40" s="793"/>
      <c r="AO40" s="788"/>
      <c r="AP40" s="793"/>
      <c r="AQ40" s="793"/>
    </row>
    <row r="41" ht="13.5" customHeight="1" spans="1:43">
      <c r="A41" s="425" t="str">
        <f>'[2]ALL NEW COMP'!A47</f>
        <v>ALL083</v>
      </c>
      <c r="B41" s="425" t="str">
        <f>'[2]ALL NEW COMP'!B47</f>
        <v>CR30K6M-PFM (1ph)(2.5HP MT) R22</v>
      </c>
      <c r="C41" s="31"/>
      <c r="D41" s="319">
        <f>'[2]ALL NEW COMP'!D47</f>
        <v>2.5</v>
      </c>
      <c r="E41" s="319" t="str">
        <f>'[2]ALL NEW COMP'!E47</f>
        <v>3/8 , 5/8</v>
      </c>
      <c r="F41" s="319" t="str">
        <f>'[2]ALL NEW COMP'!F47</f>
        <v>CW relay box</v>
      </c>
      <c r="G41" s="789" t="str">
        <f>'[2]ALL NEW COMP'!G47</f>
        <v>MT28/FH4531</v>
      </c>
      <c r="H41" s="427">
        <f>'[2]ALL NEW COMP'!O47</f>
        <v>1237.73286713287</v>
      </c>
      <c r="I41" s="799"/>
      <c r="J41" s="791" t="str">
        <f>'[2]ALL NEW COMP'!T47</f>
        <v>CU - 36  QC</v>
      </c>
      <c r="K41" s="427">
        <f>'[2]ALL NEW COMP'!W47</f>
        <v>3830.99866588767</v>
      </c>
      <c r="L41" s="792"/>
      <c r="M41" s="616" t="str">
        <f>'[2]ALL NEW COMP'!AB47</f>
        <v>WCU-3HP</v>
      </c>
      <c r="N41" s="782">
        <f>'[2]ALL NEW COMP'!$AC47</f>
        <v>1064.43181818182</v>
      </c>
      <c r="O41" s="497"/>
      <c r="P41" s="782">
        <f>'[2]ALL NEW COMP'!$AE47</f>
        <v>954.719015083283</v>
      </c>
      <c r="Q41" s="783">
        <f>'[2]ALL NEW COMP'!$AJ47</f>
        <v>2751.49894378204</v>
      </c>
      <c r="R41" s="783">
        <f>'[2]ALL NEW COMP'!$AH47</f>
        <v>2823.67719690147</v>
      </c>
      <c r="S41" s="783">
        <f>'[2]ALL NEW COMP'!AI47</f>
        <v>2761.21730385334</v>
      </c>
      <c r="T41" s="427">
        <f>'[2]ALL NEW COMP'!AK47</f>
        <v>4344.1187644638</v>
      </c>
      <c r="U41" s="427">
        <f>'[2]ALL NEW COMP'!AL47</f>
        <v>4248.02662131283</v>
      </c>
      <c r="V41" s="427">
        <f>'[2]ALL NEW COMP'!AM47</f>
        <v>4233.07529812621</v>
      </c>
      <c r="W41" s="563">
        <f>'[2]ALL NEW COMP'!$AN47</f>
        <v>0</v>
      </c>
      <c r="X41" s="616">
        <f>'[2]ALL NEW COMP'!$AQ47</f>
        <v>0</v>
      </c>
      <c r="Y41" s="433"/>
      <c r="Z41" s="777"/>
      <c r="AJ41" s="793"/>
      <c r="AK41" s="793"/>
      <c r="AL41" s="793"/>
      <c r="AM41" s="793"/>
      <c r="AN41" s="793"/>
      <c r="AO41" s="788"/>
      <c r="AP41" s="793"/>
      <c r="AQ41" s="793"/>
    </row>
    <row r="42" ht="13.5" customHeight="1" spans="1:43">
      <c r="A42" s="425" t="str">
        <f>'[2]ALL NEW COMP'!A48</f>
        <v>ALL084</v>
      </c>
      <c r="B42" s="425" t="str">
        <f>'[2]ALL NEW COMP'!B48</f>
        <v>CR36K6M-PFZ (1ph)(3HP MT) R22</v>
      </c>
      <c r="C42" s="31"/>
      <c r="D42" s="319">
        <f>'[2]ALL NEW COMP'!D48</f>
        <v>3</v>
      </c>
      <c r="E42" s="319" t="str">
        <f>'[2]ALL NEW COMP'!E48</f>
        <v>3/8 , 3/4</v>
      </c>
      <c r="F42" s="319" t="str">
        <f>'[2]ALL NEW COMP'!F48</f>
        <v>CW relay box</v>
      </c>
      <c r="G42" s="789" t="str">
        <f>'[2]ALL NEW COMP'!G48</f>
        <v>MT36</v>
      </c>
      <c r="H42" s="427">
        <f>'[2]ALL NEW COMP'!O48</f>
        <v>1381.84965034965</v>
      </c>
      <c r="I42" s="799"/>
      <c r="J42" s="791" t="str">
        <f>'[2]ALL NEW COMP'!T48</f>
        <v>CU - 40  QC</v>
      </c>
      <c r="K42" s="427">
        <f>'[2]ALL NEW COMP'!W48</f>
        <v>4104.19771804034</v>
      </c>
      <c r="L42" s="792"/>
      <c r="M42" s="616" t="str">
        <f>'[2]ALL NEW COMP'!AB48</f>
        <v>WCU-4HP</v>
      </c>
      <c r="N42" s="782">
        <f>'[2]ALL NEW COMP'!$AC48</f>
        <v>1187.12121212121</v>
      </c>
      <c r="O42" s="497"/>
      <c r="P42" s="782">
        <f>'[2]ALL NEW COMP'!$AE48</f>
        <v>954.719015083283</v>
      </c>
      <c r="Q42" s="783">
        <f>'[2]ALL NEW COMP'!$AJ48</f>
        <v>2967.86424681234</v>
      </c>
      <c r="R42" s="783">
        <f>'[2]ALL NEW COMP'!$AH48</f>
        <v>3040.04249993177</v>
      </c>
      <c r="S42" s="783">
        <f>'[2]ALL NEW COMP'!AI48</f>
        <v>2977.58260688364</v>
      </c>
      <c r="T42" s="427">
        <f>'[2]ALL NEW COMP'!AK48</f>
        <v>4676.98846143349</v>
      </c>
      <c r="U42" s="427">
        <f>'[2]ALL NEW COMP'!AL48</f>
        <v>4580.89631828252</v>
      </c>
      <c r="V42" s="427">
        <f>'[2]ALL NEW COMP'!AM48</f>
        <v>4565.9449950959</v>
      </c>
      <c r="W42" s="563">
        <f>'[2]ALL NEW COMP'!$AN48</f>
        <v>0</v>
      </c>
      <c r="X42" s="616">
        <f>'[2]ALL NEW COMP'!$AQ48</f>
        <v>0</v>
      </c>
      <c r="Y42" s="433"/>
      <c r="Z42" s="777"/>
      <c r="AJ42" s="793"/>
      <c r="AK42" s="793"/>
      <c r="AL42" s="793"/>
      <c r="AM42" s="793"/>
      <c r="AN42" s="793"/>
      <c r="AO42" s="788"/>
      <c r="AP42" s="793"/>
      <c r="AQ42" s="793"/>
    </row>
    <row r="43" ht="13.5" customHeight="1" spans="1:43">
      <c r="A43" s="425" t="str">
        <f>'[2]ALL NEW COMP'!A49</f>
        <v>ALL085</v>
      </c>
      <c r="B43" s="425" t="str">
        <f>'[2]ALL NEW COMP'!B49</f>
        <v>CR37K6M-TFD (3ph)(3HP MT) R22</v>
      </c>
      <c r="C43" s="31"/>
      <c r="D43" s="319">
        <f>'[2]ALL NEW COMP'!D49</f>
        <v>3</v>
      </c>
      <c r="E43" s="319" t="str">
        <f>'[2]ALL NEW COMP'!E49</f>
        <v>3/8 , 3/4</v>
      </c>
      <c r="F43" s="319">
        <f>'[2]ALL NEW COMP'!F49</f>
        <v>0</v>
      </c>
      <c r="G43" s="789" t="str">
        <f>'[2]ALL NEW COMP'!G49</f>
        <v>MT36</v>
      </c>
      <c r="H43" s="427">
        <f>'[2]ALL NEW COMP'!O49</f>
        <v>1441.24003496503</v>
      </c>
      <c r="I43" s="799"/>
      <c r="J43" s="791" t="str">
        <f>'[2]ALL NEW COMP'!T49</f>
        <v>CU - 40  QC</v>
      </c>
      <c r="K43" s="427">
        <f>'[2]ALL NEW COMP'!W49</f>
        <v>4163.58810265572</v>
      </c>
      <c r="L43" s="792"/>
      <c r="M43" s="616" t="str">
        <f>'[2]ALL NEW COMP'!AB49</f>
        <v>WCU-4HP</v>
      </c>
      <c r="N43" s="782">
        <f>'[2]ALL NEW COMP'!$AC49</f>
        <v>1187.12121212121</v>
      </c>
      <c r="O43" s="497"/>
      <c r="P43" s="782">
        <f>'[2]ALL NEW COMP'!$AE49</f>
        <v>954.719015083283</v>
      </c>
      <c r="Q43" s="783">
        <f>'[2]ALL NEW COMP'!$AJ49</f>
        <v>3006.46799681234</v>
      </c>
      <c r="R43" s="783">
        <f>'[2]ALL NEW COMP'!$AH49</f>
        <v>3274.70961379351</v>
      </c>
      <c r="S43" s="783">
        <f>'[2]ALL NEW COMP'!AI49</f>
        <v>3212.24972074538</v>
      </c>
      <c r="T43" s="427">
        <f>'[2]ALL NEW COMP'!AK49</f>
        <v>5038.01479045155</v>
      </c>
      <c r="U43" s="427">
        <f>'[2]ALL NEW COMP'!AL49</f>
        <v>4941.92264730058</v>
      </c>
      <c r="V43" s="427">
        <f>'[2]ALL NEW COMP'!AM49</f>
        <v>4625.33537971129</v>
      </c>
      <c r="W43" s="563">
        <f>'[2]ALL NEW COMP'!$AN49</f>
        <v>0</v>
      </c>
      <c r="X43" s="616">
        <f>'[2]ALL NEW COMP'!$AQ49</f>
        <v>0</v>
      </c>
      <c r="Y43" s="433"/>
      <c r="Z43" s="777"/>
      <c r="AJ43" s="793"/>
      <c r="AK43" s="793"/>
      <c r="AL43" s="793"/>
      <c r="AM43" s="793"/>
      <c r="AN43" s="793"/>
      <c r="AO43" s="788"/>
      <c r="AP43" s="793"/>
      <c r="AQ43" s="793"/>
    </row>
    <row r="44" ht="13.5" customHeight="1" spans="1:43">
      <c r="A44" s="425" t="str">
        <f>'[2]ALL NEW COMP'!A50</f>
        <v>ALL086</v>
      </c>
      <c r="B44" s="425" t="str">
        <f>'[2]ALL NEW COMP'!B50</f>
        <v>CR42K6M-TFM (3ph) (3.5HP MT) R22</v>
      </c>
      <c r="C44" s="31"/>
      <c r="D44" s="319">
        <f>'[2]ALL NEW COMP'!D50</f>
        <v>3.5</v>
      </c>
      <c r="E44" s="319" t="str">
        <f>'[2]ALL NEW COMP'!E50</f>
        <v>1/2 , 5/8</v>
      </c>
      <c r="F44" s="319">
        <f>'[2]ALL NEW COMP'!F50</f>
        <v>0</v>
      </c>
      <c r="G44" s="789" t="str">
        <f>'[2]ALL NEW COMP'!G50</f>
        <v>MT40/TFH4540</v>
      </c>
      <c r="H44" s="427">
        <f>'[2]ALL NEW COMP'!O50</f>
        <v>1438.23313782991</v>
      </c>
      <c r="I44" s="799"/>
      <c r="J44" s="791" t="str">
        <f>'[2]ALL NEW COMP'!T50</f>
        <v>CU - 50  QC</v>
      </c>
      <c r="K44" s="427">
        <f>'[2]ALL NEW COMP'!W50</f>
        <v>4386.22109166647</v>
      </c>
      <c r="L44" s="792"/>
      <c r="M44" s="616" t="str">
        <f>'[2]ALL NEW COMP'!AB50</f>
        <v>WCU-4HP</v>
      </c>
      <c r="N44" s="782">
        <f>'[2]ALL NEW COMP'!$AC50</f>
        <v>1187.12121212121</v>
      </c>
      <c r="O44" s="497"/>
      <c r="P44" s="782">
        <f>'[2]ALL NEW COMP'!$AE50</f>
        <v>964.437375154585</v>
      </c>
      <c r="Q44" s="783">
        <f>'[2]ALL NEW COMP'!$AJ50</f>
        <v>2971.08487961091</v>
      </c>
      <c r="R44" s="783">
        <f>'[2]ALL NEW COMP'!$AH50</f>
        <v>3303.41740568299</v>
      </c>
      <c r="S44" s="783">
        <f>'[2]ALL NEW COMP'!AI50</f>
        <v>3240.95751263486</v>
      </c>
      <c r="T44" s="427">
        <f>'[2]ALL NEW COMP'!AK50</f>
        <v>5082.18062412768</v>
      </c>
      <c r="U44" s="427">
        <f>'[2]ALL NEW COMP'!AL50</f>
        <v>4986.08848097671</v>
      </c>
      <c r="V44" s="427">
        <f>'[2]ALL NEW COMP'!AM50</f>
        <v>4570.89981478602</v>
      </c>
      <c r="W44" s="563">
        <f>'[2]ALL NEW COMP'!$AN50</f>
        <v>0</v>
      </c>
      <c r="X44" s="616">
        <f>'[2]ALL NEW COMP'!$AQ50</f>
        <v>0</v>
      </c>
      <c r="Y44" s="433"/>
      <c r="Z44" s="777"/>
      <c r="AJ44" s="793"/>
      <c r="AK44" s="793"/>
      <c r="AL44" s="793"/>
      <c r="AM44" s="793"/>
      <c r="AN44" s="793"/>
      <c r="AO44" s="788"/>
      <c r="AP44" s="793"/>
      <c r="AQ44" s="793"/>
    </row>
    <row r="45" ht="13.5" customHeight="1" spans="1:43">
      <c r="A45" s="425" t="str">
        <f>'[2]ALL NEW COMP'!A51</f>
        <v>ALL087</v>
      </c>
      <c r="B45" s="425" t="str">
        <f>'[2]ALL NEW COMP'!B51</f>
        <v>CR47KQM-TFD (3ph)(4HP MT) R22</v>
      </c>
      <c r="C45" s="31"/>
      <c r="D45" s="319">
        <f>'[2]ALL NEW COMP'!D51</f>
        <v>4</v>
      </c>
      <c r="E45" s="319" t="str">
        <f>'[2]ALL NEW COMP'!E51</f>
        <v>1/2 , 3/4</v>
      </c>
      <c r="F45" s="319">
        <f>'[2]ALL NEW COMP'!F51</f>
        <v>0</v>
      </c>
      <c r="G45" s="789" t="str">
        <f>'[2]ALL NEW COMP'!G51</f>
        <v>MT50/TAG4546</v>
      </c>
      <c r="H45" s="427">
        <f>'[2]ALL NEW COMP'!O51</f>
        <v>1591.14002932551</v>
      </c>
      <c r="I45" s="799"/>
      <c r="J45" s="791" t="str">
        <f>'[2]ALL NEW COMP'!T51</f>
        <v>CU - 64B QC</v>
      </c>
      <c r="K45" s="427">
        <f>'[2]ALL NEW COMP'!W51</f>
        <v>4948.33336516555</v>
      </c>
      <c r="L45" s="792"/>
      <c r="M45" s="616" t="str">
        <f>'[2]ALL NEW COMP'!AB51</f>
        <v>LCU-05</v>
      </c>
      <c r="N45" s="782">
        <f>'[2]ALL NEW COMP'!$AC51</f>
        <v>2033.27856882074</v>
      </c>
      <c r="O45" s="497"/>
      <c r="P45" s="782">
        <f>'[2]ALL NEW COMP'!$AE51</f>
        <v>1089.05190961025</v>
      </c>
      <c r="Q45" s="783">
        <f>'[2]ALL NEW COMP'!$AJ51</f>
        <v>4036.65904349338</v>
      </c>
      <c r="R45" s="783">
        <f>'[2]ALL NEW COMP'!$AH51</f>
        <v>4368.99156956546</v>
      </c>
      <c r="S45" s="783">
        <f>'[2]ALL NEW COMP'!AI51</f>
        <v>4306.53167651733</v>
      </c>
      <c r="T45" s="427">
        <f>'[2]ALL NEW COMP'!AK51</f>
        <v>6721.52549163916</v>
      </c>
      <c r="U45" s="427">
        <f>'[2]ALL NEW COMP'!AL51</f>
        <v>6625.4333484882</v>
      </c>
      <c r="V45" s="427">
        <f>'[2]ALL NEW COMP'!AM51</f>
        <v>6210.2446822975</v>
      </c>
      <c r="W45" s="563">
        <f>'[2]ALL NEW COMP'!$AN51</f>
        <v>0</v>
      </c>
      <c r="X45" s="616">
        <f>'[2]ALL NEW COMP'!$AQ51</f>
        <v>0</v>
      </c>
      <c r="Y45" s="433"/>
      <c r="Z45" s="777"/>
      <c r="AJ45" s="793"/>
      <c r="AK45" s="793"/>
      <c r="AL45" s="793"/>
      <c r="AM45" s="793"/>
      <c r="AN45" s="793"/>
      <c r="AO45" s="788"/>
      <c r="AP45" s="793"/>
      <c r="AQ45" s="793"/>
    </row>
    <row r="46" ht="13.5" customHeight="1" spans="1:43">
      <c r="A46" s="425" t="str">
        <f>'[2]ALL NEW COMP'!A52</f>
        <v>ALL088</v>
      </c>
      <c r="B46" s="425" t="str">
        <f>'[2]ALL NEW COMP'!B52</f>
        <v>CR62KQM-TFD (3ph)(5HP MT) R22</v>
      </c>
      <c r="C46" s="31"/>
      <c r="D46" s="319">
        <f>'[2]ALL NEW COMP'!D52</f>
        <v>5</v>
      </c>
      <c r="E46" s="319" t="str">
        <f>'[2]ALL NEW COMP'!E52</f>
        <v>1/2 , 7/8</v>
      </c>
      <c r="F46" s="319">
        <f>'[2]ALL NEW COMP'!F52</f>
        <v>0</v>
      </c>
      <c r="G46" s="789" t="str">
        <f>'[2]ALL NEW COMP'!G52</f>
        <v>MT64/TAG4561</v>
      </c>
      <c r="H46" s="427">
        <f>'[2]ALL NEW COMP'!O52</f>
        <v>1828.17482517482</v>
      </c>
      <c r="I46" s="799"/>
      <c r="J46" s="791" t="str">
        <f>'[2]ALL NEW COMP'!T52</f>
        <v>CU - 72 QC</v>
      </c>
      <c r="K46" s="427">
        <f>'[2]ALL NEW COMP'!W52</f>
        <v>5831.2512605232</v>
      </c>
      <c r="L46" s="792"/>
      <c r="M46" s="616" t="str">
        <f>'[2]ALL NEW COMP'!AB52</f>
        <v>LCU-06</v>
      </c>
      <c r="N46" s="782">
        <f>'[2]ALL NEW COMP'!$AC52</f>
        <v>2172.98284045272</v>
      </c>
      <c r="O46" s="505"/>
      <c r="P46" s="782">
        <f>'[2]ALL NEW COMP'!$AE52</f>
        <v>1089.05190961025</v>
      </c>
      <c r="Q46" s="783">
        <f>'[2]ALL NEW COMP'!$AJ52</f>
        <v>4378.17013330718</v>
      </c>
      <c r="R46" s="783">
        <f>'[2]ALL NEW COMP'!$AH52</f>
        <v>4710.50265937926</v>
      </c>
      <c r="S46" s="783">
        <f>'[2]ALL NEW COMP'!AI52</f>
        <v>4648.04276633113</v>
      </c>
      <c r="T46" s="427">
        <f>'[2]ALL NEW COMP'!AK52</f>
        <v>7246.92716827578</v>
      </c>
      <c r="U46" s="427">
        <f>'[2]ALL NEW COMP'!AL52</f>
        <v>7150.83502512481</v>
      </c>
      <c r="V46" s="427">
        <f>'[2]ALL NEW COMP'!AM52</f>
        <v>6735.64635893412</v>
      </c>
      <c r="W46" s="563">
        <f>'[2]ALL NEW COMP'!$AN52</f>
        <v>0</v>
      </c>
      <c r="X46" s="616">
        <f>'[2]ALL NEW COMP'!$AQ52</f>
        <v>0</v>
      </c>
      <c r="Y46" s="433"/>
      <c r="Z46" s="777"/>
      <c r="AJ46" s="793"/>
      <c r="AK46" s="793"/>
      <c r="AL46" s="793"/>
      <c r="AM46" s="793"/>
      <c r="AN46" s="793"/>
      <c r="AO46" s="788"/>
      <c r="AP46" s="793"/>
      <c r="AQ46" s="793"/>
    </row>
    <row r="47" customHeight="1" spans="1:43">
      <c r="A47" s="425" t="str">
        <f>'[2]ALL NEW COMP'!A53</f>
        <v>ALL089</v>
      </c>
      <c r="B47" s="425" t="str">
        <f>'[2]ALL NEW COMP'!B53</f>
        <v>CR72KQM-TFM (3ph)(6HP MT) R22</v>
      </c>
      <c r="C47" s="33"/>
      <c r="D47" s="319">
        <f>'[2]ALL NEW COMP'!D53</f>
        <v>6</v>
      </c>
      <c r="E47" s="319" t="str">
        <f>'[2]ALL NEW COMP'!E53</f>
        <v>1/2 , 7/8</v>
      </c>
      <c r="F47" s="319">
        <f>'[2]ALL NEW COMP'!F53</f>
        <v>0</v>
      </c>
      <c r="G47" s="789" t="str">
        <f>'[2]ALL NEW COMP'!G53</f>
        <v>MT72/TAG4573</v>
      </c>
      <c r="H47" s="427">
        <f>'[2]ALL NEW COMP'!O53</f>
        <v>2216.19265734266</v>
      </c>
      <c r="I47" s="800"/>
      <c r="J47" s="791" t="str">
        <f>'[2]ALL NEW COMP'!T53</f>
        <v>CU - 90 QC</v>
      </c>
      <c r="K47" s="427">
        <f>'[2]ALL NEW COMP'!W53</f>
        <v>6442.3159877475</v>
      </c>
      <c r="L47" s="792"/>
      <c r="M47" s="616" t="str">
        <f>'[2]ALL NEW COMP'!AB53</f>
        <v>LCU-08</v>
      </c>
      <c r="N47" s="782">
        <f>'[2]ALL NEW COMP'!$AC53</f>
        <v>2642.67981014969</v>
      </c>
      <c r="O47" s="493" t="s">
        <v>373</v>
      </c>
      <c r="P47" s="782">
        <f>'[2]ALL NEW COMP'!$AE53</f>
        <v>1020.93418037104</v>
      </c>
      <c r="Q47" s="783">
        <f>'[2]ALL NEW COMP'!$AJ53</f>
        <v>5031.96096467403</v>
      </c>
      <c r="R47" s="783">
        <f>'[2]ALL NEW COMP'!$AH53</f>
        <v>5364.29349074611</v>
      </c>
      <c r="S47" s="783">
        <f>'[2]ALL NEW COMP'!AI53</f>
        <v>5301.83359769798</v>
      </c>
      <c r="T47" s="427">
        <f>'[2]ALL NEW COMP'!AK53</f>
        <v>8252.75921653247</v>
      </c>
      <c r="U47" s="427">
        <f>'[2]ALL NEW COMP'!AL53</f>
        <v>8156.66707338151</v>
      </c>
      <c r="V47" s="427">
        <f>'[2]ALL NEW COMP'!AM53</f>
        <v>7741.47840719081</v>
      </c>
      <c r="W47" s="563">
        <f>'[2]ALL NEW COMP'!$AN53</f>
        <v>0</v>
      </c>
      <c r="X47" s="616">
        <f>'[2]ALL NEW COMP'!$AQ53</f>
        <v>0</v>
      </c>
      <c r="Y47" s="433"/>
      <c r="Z47" s="777"/>
      <c r="AJ47" s="793"/>
      <c r="AK47" s="793"/>
      <c r="AL47" s="793"/>
      <c r="AM47" s="793"/>
      <c r="AN47" s="793"/>
      <c r="AO47" s="788"/>
      <c r="AP47" s="793"/>
      <c r="AQ47" s="793"/>
    </row>
    <row r="48" spans="1:43">
      <c r="A48" s="425" t="str">
        <f>'[2]ALL NEW COMP'!A54</f>
        <v>ALL090</v>
      </c>
      <c r="B48" s="425" t="str">
        <f>'[2]ALL NEW COMP'!B54</f>
        <v>KCJ461CAL (1ph)(1HP MT) R507</v>
      </c>
      <c r="C48" s="28" t="s">
        <v>376</v>
      </c>
      <c r="D48" s="319">
        <f>'[2]ALL NEW COMP'!D54</f>
        <v>1</v>
      </c>
      <c r="E48" s="319" t="str">
        <f>'[2]ALL NEW COMP'!E54</f>
        <v>3/8 , 1/2</v>
      </c>
      <c r="F48" s="319">
        <f>'[2]ALL NEW COMP'!F54</f>
        <v>0</v>
      </c>
      <c r="G48" s="789" t="str">
        <f>'[2]ALL NEW COMP'!G54</f>
        <v>WJ5510/CAJ4510Z</v>
      </c>
      <c r="H48" s="427">
        <f>'[2]ALL NEW COMP'!O54</f>
        <v>1088.64778321678</v>
      </c>
      <c r="I48" s="798" t="s">
        <v>375</v>
      </c>
      <c r="J48" s="791" t="str">
        <f>'[2]ALL NEW COMP'!T54</f>
        <v>CU - 15 QC  </v>
      </c>
      <c r="K48" s="427">
        <f>'[2]ALL NEW COMP'!W54</f>
        <v>3069.06529435368</v>
      </c>
      <c r="L48" s="792"/>
      <c r="M48" s="616" t="str">
        <f>'[2]ALL NEW COMP'!AB54</f>
        <v>WCU-1.5HP</v>
      </c>
      <c r="N48" s="782">
        <f>'[2]ALL NEW COMP'!$AC54</f>
        <v>512.121212121212</v>
      </c>
      <c r="O48" s="497"/>
      <c r="P48" s="782">
        <f>'[2]ALL NEW COMP'!$AE54</f>
        <v>954.719015083283</v>
      </c>
      <c r="Q48" s="783">
        <f>'[2]ALL NEW COMP'!$AJ54</f>
        <v>2102.28303317598</v>
      </c>
      <c r="R48" s="783">
        <f>'[2]ALL NEW COMP'!$AH54</f>
        <v>2434.61555924805</v>
      </c>
      <c r="S48" s="783">
        <f>'[2]ALL NEW COMP'!AI54</f>
        <v>2372.15566619993</v>
      </c>
      <c r="T48" s="427">
        <f>'[2]ALL NEW COMP'!AK54</f>
        <v>3745.56239884316</v>
      </c>
      <c r="U48" s="427">
        <f>'[2]ALL NEW COMP'!AL54</f>
        <v>3649.47025569219</v>
      </c>
      <c r="V48" s="427">
        <f>'[2]ALL NEW COMP'!AM54</f>
        <v>3234.2815895015</v>
      </c>
      <c r="W48" s="563">
        <f>'[2]ALL NEW COMP'!$AN54</f>
        <v>0</v>
      </c>
      <c r="X48" s="616">
        <f>'[2]ALL NEW COMP'!$AQ54</f>
        <v>0</v>
      </c>
      <c r="Y48" s="433"/>
      <c r="Z48" s="777"/>
      <c r="AJ48" s="793"/>
      <c r="AK48" s="793"/>
      <c r="AL48" s="793"/>
      <c r="AM48" s="793"/>
      <c r="AN48" s="793"/>
      <c r="AO48" s="788"/>
      <c r="AP48" s="793"/>
      <c r="AQ48" s="793"/>
    </row>
    <row r="49" ht="12.75" customHeight="1" spans="1:43">
      <c r="A49" s="425" t="str">
        <f>'[2]ALL NEW COMP'!A55</f>
        <v>ALL091</v>
      </c>
      <c r="B49" s="425" t="str">
        <f>'[2]ALL NEW COMP'!B55</f>
        <v>KCJ484CAL (1ph)(1.5HP MT) R507</v>
      </c>
      <c r="C49" s="31"/>
      <c r="D49" s="319">
        <f>'[2]ALL NEW COMP'!D55</f>
        <v>1.5</v>
      </c>
      <c r="E49" s="319" t="str">
        <f>'[2]ALL NEW COMP'!E55</f>
        <v>3/8 , 1/2</v>
      </c>
      <c r="F49" s="319">
        <f>'[2]ALL NEW COMP'!F55</f>
        <v>0</v>
      </c>
      <c r="G49" s="789" t="str">
        <f>'[2]ALL NEW COMP'!G55</f>
        <v>WJ5515/CAJ4517Z</v>
      </c>
      <c r="H49" s="427">
        <f>'[2]ALL NEW COMP'!O55</f>
        <v>1196.02489510489</v>
      </c>
      <c r="I49" s="799"/>
      <c r="J49" s="791" t="str">
        <f>'[2]ALL NEW COMP'!T55</f>
        <v>CU - 22  QC</v>
      </c>
      <c r="K49" s="427">
        <f>'[2]ALL NEW COMP'!W55</f>
        <v>3341.94357174295</v>
      </c>
      <c r="L49" s="792"/>
      <c r="M49" s="616" t="str">
        <f>'[2]ALL NEW COMP'!AB55</f>
        <v>WCU-2HP</v>
      </c>
      <c r="N49" s="782">
        <f>'[2]ALL NEW COMP'!$AC55</f>
        <v>710.606060606061</v>
      </c>
      <c r="O49" s="497"/>
      <c r="P49" s="782">
        <f>'[2]ALL NEW COMP'!$AE55</f>
        <v>954.719015083283</v>
      </c>
      <c r="Q49" s="783">
        <f>'[2]ALL NEW COMP'!$AJ55</f>
        <v>2370.5630043881</v>
      </c>
      <c r="R49" s="783">
        <f>'[2]ALL NEW COMP'!$AH55</f>
        <v>2702.89553046018</v>
      </c>
      <c r="S49" s="783">
        <f>'[2]ALL NEW COMP'!AI55</f>
        <v>2640.43563741205</v>
      </c>
      <c r="T49" s="427">
        <f>'[2]ALL NEW COMP'!AK55</f>
        <v>4158.30081609258</v>
      </c>
      <c r="U49" s="427">
        <f>'[2]ALL NEW COMP'!AL55</f>
        <v>4062.20867294161</v>
      </c>
      <c r="V49" s="427">
        <f>'[2]ALL NEW COMP'!AM55</f>
        <v>3647.02000675092</v>
      </c>
      <c r="W49" s="563">
        <f>'[2]ALL NEW COMP'!$AN55</f>
        <v>0</v>
      </c>
      <c r="X49" s="616">
        <f>'[2]ALL NEW COMP'!$AQ55</f>
        <v>0</v>
      </c>
      <c r="Y49" s="433"/>
      <c r="Z49" s="777"/>
      <c r="AJ49" s="793"/>
      <c r="AK49" s="793"/>
      <c r="AL49" s="793"/>
      <c r="AM49" s="793"/>
      <c r="AN49" s="793"/>
      <c r="AO49" s="788"/>
      <c r="AP49" s="793"/>
      <c r="AQ49" s="793"/>
    </row>
    <row r="50" ht="12.75" customHeight="1" spans="1:43">
      <c r="A50" s="425" t="str">
        <f>'[2]ALL NEW COMP'!A56</f>
        <v>ALL097</v>
      </c>
      <c r="B50" s="425" t="str">
        <f>'[2]ALL NEW COMP'!B56</f>
        <v>KCM519CAL (3ph) COPELAND COMP (3HP MT)</v>
      </c>
      <c r="C50" s="31"/>
      <c r="D50" s="319">
        <f>'[2]ALL NEW COMP'!D56</f>
        <v>3</v>
      </c>
      <c r="E50" s="319" t="str">
        <f>'[2]ALL NEW COMP'!E56</f>
        <v>3/8 , 7/8</v>
      </c>
      <c r="F50" s="319">
        <f>'[2]ALL NEW COMP'!F56</f>
        <v>0</v>
      </c>
      <c r="G50" s="789" t="str">
        <f>'[2]ALL NEW COMP'!G56</f>
        <v>MTZ36</v>
      </c>
      <c r="H50" s="427">
        <f>'[2]ALL NEW COMP'!O56</f>
        <v>1436.11363636364</v>
      </c>
      <c r="I50" s="799"/>
      <c r="J50" s="791" t="str">
        <f>'[2]ALL NEW COMP'!T56</f>
        <v>CU - 40  QC</v>
      </c>
      <c r="K50" s="427">
        <f>'[2]ALL NEW COMP'!W56</f>
        <v>4098.00709098653</v>
      </c>
      <c r="L50" s="792"/>
      <c r="M50" s="616" t="str">
        <f>'[2]ALL NEW COMP'!AB56</f>
        <v>WCU-3HP</v>
      </c>
      <c r="N50" s="782">
        <f>'[2]ALL NEW COMP'!$AC56</f>
        <v>1064.43181818182</v>
      </c>
      <c r="O50" s="505"/>
      <c r="P50" s="782">
        <f>'[2]ALL NEW COMP'!$AE56</f>
        <v>954.719015083283</v>
      </c>
      <c r="Q50" s="783">
        <f>'[2]ALL NEW COMP'!$AJ56</f>
        <v>2880.44644378204</v>
      </c>
      <c r="R50" s="783">
        <f>'[2]ALL NEW COMP'!$AH56</f>
        <v>3212.77896985412</v>
      </c>
      <c r="S50" s="783">
        <f>'[2]ALL NEW COMP'!AI56</f>
        <v>3150.31907680599</v>
      </c>
      <c r="T50" s="427">
        <f>'[2]ALL NEW COMP'!AK56</f>
        <v>4942.73687669864</v>
      </c>
      <c r="U50" s="427">
        <f>'[2]ALL NEW COMP'!AL56</f>
        <v>4846.64473354768</v>
      </c>
      <c r="V50" s="427">
        <f>'[2]ALL NEW COMP'!AM56</f>
        <v>4431.45606735698</v>
      </c>
      <c r="W50" s="563">
        <f>'[2]ALL NEW COMP'!$AN56</f>
        <v>0</v>
      </c>
      <c r="X50" s="616">
        <f>'[2]ALL NEW COMP'!$AQ56</f>
        <v>0</v>
      </c>
      <c r="Y50" s="433"/>
      <c r="Z50" s="777"/>
      <c r="AJ50" s="793"/>
      <c r="AK50" s="793"/>
      <c r="AL50" s="793"/>
      <c r="AM50" s="793"/>
      <c r="AN50" s="793"/>
      <c r="AO50" s="788"/>
      <c r="AP50" s="793"/>
      <c r="AQ50" s="793"/>
    </row>
    <row r="51" ht="12.75" customHeight="1" spans="1:43">
      <c r="A51" s="425" t="str">
        <f>'[2]ALL NEW COMP'!A57</f>
        <v>ALL098</v>
      </c>
      <c r="B51" s="425" t="str">
        <f>'[2]ALL NEW COMP'!B57</f>
        <v>KCM522CAL (3ph) COPELAND COMP (3.5HP MT)</v>
      </c>
      <c r="C51" s="33"/>
      <c r="D51" s="319">
        <f>'[2]ALL NEW COMP'!D57</f>
        <v>3.5</v>
      </c>
      <c r="E51" s="319" t="str">
        <f>'[2]ALL NEW COMP'!E57</f>
        <v>3/8 , 7/8</v>
      </c>
      <c r="F51" s="319">
        <f>'[2]ALL NEW COMP'!F57</f>
        <v>0</v>
      </c>
      <c r="G51" s="789" t="str">
        <f>'[2]ALL NEW COMP'!G57</f>
        <v>MTZ40/TFH4540Z</v>
      </c>
      <c r="H51" s="427">
        <f>'[2]ALL NEW COMP'!O57</f>
        <v>1578.98853146853</v>
      </c>
      <c r="I51" s="800"/>
      <c r="J51" s="791" t="str">
        <f>'[2]ALL NEW COMP'!T57</f>
        <v>CU - 50  QC</v>
      </c>
      <c r="K51" s="427">
        <f>'[2]ALL NEW COMP'!W57</f>
        <v>4517.95054002745</v>
      </c>
      <c r="L51" s="792"/>
      <c r="M51" s="616" t="str">
        <f>'[2]ALL NEW COMP'!AB57</f>
        <v>WCU-4HP</v>
      </c>
      <c r="N51" s="782">
        <f>'[2]ALL NEW COMP'!$AC57</f>
        <v>1187.12121212121</v>
      </c>
      <c r="O51" s="493" t="s">
        <v>373</v>
      </c>
      <c r="P51" s="782">
        <f>'[2]ALL NEW COMP'!$AE57</f>
        <v>964.437375154585</v>
      </c>
      <c r="Q51" s="783">
        <f>'[2]ALL NEW COMP'!$AJ57</f>
        <v>3105.72287961092</v>
      </c>
      <c r="R51" s="783">
        <f>'[2]ALL NEW COMP'!$AH57</f>
        <v>3438.05540568299</v>
      </c>
      <c r="S51" s="783">
        <f>'[2]ALL NEW COMP'!AI57</f>
        <v>3375.59551263487</v>
      </c>
      <c r="T51" s="427">
        <f>'[2]ALL NEW COMP'!AK57</f>
        <v>5289.31600874307</v>
      </c>
      <c r="U51" s="427">
        <f>'[2]ALL NEW COMP'!AL57</f>
        <v>5193.2238655921</v>
      </c>
      <c r="V51" s="427">
        <f>'[2]ALL NEW COMP'!AM57</f>
        <v>4778.03519940141</v>
      </c>
      <c r="W51" s="563">
        <f>'[2]ALL NEW COMP'!$AN57</f>
        <v>0</v>
      </c>
      <c r="X51" s="616">
        <f>'[2]ALL NEW COMP'!$AQ57</f>
        <v>0</v>
      </c>
      <c r="Y51" s="433"/>
      <c r="Z51" s="777"/>
      <c r="AJ51" s="793"/>
      <c r="AK51" s="793"/>
      <c r="AL51" s="793"/>
      <c r="AM51" s="793"/>
      <c r="AN51" s="793"/>
      <c r="AO51" s="788"/>
      <c r="AP51" s="793"/>
      <c r="AQ51" s="793"/>
    </row>
    <row r="52" ht="12.75" customHeight="1" spans="1:43">
      <c r="A52" s="425" t="str">
        <f>'[2]ALL NEW COMP'!A58</f>
        <v>ALL098.01</v>
      </c>
      <c r="B52" s="425" t="str">
        <f>'[2]ALL NEW COMP'!B58</f>
        <v>CS11K6ME-PFZ-135 (1ph)(2HP) R507</v>
      </c>
      <c r="C52" s="8" t="s">
        <v>377</v>
      </c>
      <c r="D52" s="319">
        <f>'[2]ALL NEW COMP'!D58</f>
        <v>2</v>
      </c>
      <c r="E52" s="319" t="str">
        <f>'[2]ALL NEW COMP'!E58</f>
        <v> (V01,09)</v>
      </c>
      <c r="F52" s="319">
        <f>'[2]ALL NEW COMP'!F58</f>
        <v>0</v>
      </c>
      <c r="G52" s="789" t="str">
        <f>'[2]ALL NEW COMP'!G58</f>
        <v>MTZ22/FH4524Z</v>
      </c>
      <c r="H52" s="427">
        <f>'[2]ALL NEW COMP'!O58</f>
        <v>1406.36157124126</v>
      </c>
      <c r="I52" s="795" t="s">
        <v>371</v>
      </c>
      <c r="J52" s="791" t="str">
        <f>'[2]ALL NEW COMP'!T58</f>
        <v>CU - 32  QC</v>
      </c>
      <c r="K52" s="427">
        <f>'[2]ALL NEW COMP'!W58</f>
        <v>3627.83763167199</v>
      </c>
      <c r="L52" s="792"/>
      <c r="M52" s="616" t="str">
        <f>'[2]ALL NEW COMP'!AB58</f>
        <v>WCU-2HP</v>
      </c>
      <c r="N52" s="782">
        <f>'[2]ALL NEW COMP'!$AC58</f>
        <v>710.606060606061</v>
      </c>
      <c r="O52" s="497"/>
      <c r="P52" s="782">
        <f>'[2]ALL NEW COMP'!$AE58</f>
        <v>820.889179239818</v>
      </c>
      <c r="Q52" s="783">
        <f>'[2]ALL NEW COMP'!$AJ58</f>
        <v>2447.26127719548</v>
      </c>
      <c r="R52" s="783">
        <f>'[2]ALL NEW COMP'!$AH58</f>
        <v>2445.6302611527</v>
      </c>
      <c r="S52" s="783">
        <f>'[2]ALL NEW COMP'!AI58</f>
        <v>2383.17036810457</v>
      </c>
      <c r="T52" s="427">
        <f>'[2]ALL NEW COMP'!AK58</f>
        <v>3762.50809408107</v>
      </c>
      <c r="U52" s="427">
        <f>'[2]ALL NEW COMP'!AL58</f>
        <v>3666.4159509301</v>
      </c>
      <c r="V52" s="427">
        <f>'[2]ALL NEW COMP'!AM58</f>
        <v>3765.0173495315</v>
      </c>
      <c r="W52" s="563">
        <f>'[2]ALL NEW COMP'!$AN58</f>
        <v>0</v>
      </c>
      <c r="X52" s="616">
        <f>'[2]ALL NEW COMP'!$AQ58</f>
        <v>0</v>
      </c>
      <c r="Y52" s="433"/>
      <c r="Z52" s="777"/>
      <c r="AJ52" s="793"/>
      <c r="AK52" s="793"/>
      <c r="AL52" s="793"/>
      <c r="AM52" s="793"/>
      <c r="AN52" s="793"/>
      <c r="AO52" s="788"/>
      <c r="AP52" s="793"/>
      <c r="AQ52" s="793"/>
    </row>
    <row r="53" ht="12.75" customHeight="1" spans="1:43">
      <c r="A53" s="425" t="str">
        <f>'[2]ALL NEW COMP'!A59</f>
        <v>ALL098.02</v>
      </c>
      <c r="B53" s="425" t="str">
        <f>'[2]ALL NEW COMP'!B59</f>
        <v>CS11K6ME-TFD-132 (3ph)(2HP) R507</v>
      </c>
      <c r="C53" s="8"/>
      <c r="D53" s="319">
        <f>'[2]ALL NEW COMP'!D59</f>
        <v>2</v>
      </c>
      <c r="E53" s="319" t="str">
        <f>'[2]ALL NEW COMP'!E59</f>
        <v>(V01,09)</v>
      </c>
      <c r="F53" s="319">
        <f>'[2]ALL NEW COMP'!F59</f>
        <v>0</v>
      </c>
      <c r="G53" s="789" t="str">
        <f>'[2]ALL NEW COMP'!G59</f>
        <v>MTZ22/TFH4524Z</v>
      </c>
      <c r="H53" s="427">
        <f>'[2]ALL NEW COMP'!O59</f>
        <v>1406.36157124126</v>
      </c>
      <c r="I53" s="790"/>
      <c r="J53" s="791" t="str">
        <f>'[2]ALL NEW COMP'!T59</f>
        <v>CU - 32  QC</v>
      </c>
      <c r="K53" s="427">
        <f>'[2]ALL NEW COMP'!W59</f>
        <v>3627.83763167199</v>
      </c>
      <c r="L53" s="792"/>
      <c r="M53" s="616" t="str">
        <f>'[2]ALL NEW COMP'!AB59</f>
        <v>WCU-2HP</v>
      </c>
      <c r="N53" s="782">
        <f>'[2]ALL NEW COMP'!$AC59</f>
        <v>710.606060606061</v>
      </c>
      <c r="O53" s="497"/>
      <c r="P53" s="782">
        <f>'[2]ALL NEW COMP'!$AE59</f>
        <v>820.889179239818</v>
      </c>
      <c r="Q53" s="783">
        <f>'[2]ALL NEW COMP'!$AJ59</f>
        <v>2447.26127719548</v>
      </c>
      <c r="R53" s="783">
        <f>'[2]ALL NEW COMP'!$AH59</f>
        <v>2641.69362501444</v>
      </c>
      <c r="S53" s="783">
        <f>'[2]ALL NEW COMP'!AI59</f>
        <v>2579.23373196631</v>
      </c>
      <c r="T53" s="427">
        <f>'[2]ALL NEW COMP'!AK59</f>
        <v>4064.14403848375</v>
      </c>
      <c r="U53" s="427">
        <f>'[2]ALL NEW COMP'!AL59</f>
        <v>3968.05189533278</v>
      </c>
      <c r="V53" s="427">
        <f>'[2]ALL NEW COMP'!AM59</f>
        <v>3765.0173495315</v>
      </c>
      <c r="W53" s="563">
        <f>'[2]ALL NEW COMP'!$AN59</f>
        <v>0</v>
      </c>
      <c r="X53" s="616">
        <f>'[2]ALL NEW COMP'!$AQ59</f>
        <v>0</v>
      </c>
      <c r="Y53" s="433"/>
      <c r="Z53" s="777"/>
      <c r="AJ53" s="793"/>
      <c r="AK53" s="793"/>
      <c r="AL53" s="793"/>
      <c r="AM53" s="793"/>
      <c r="AN53" s="793"/>
      <c r="AO53" s="788"/>
      <c r="AP53" s="793"/>
      <c r="AQ53" s="793"/>
    </row>
    <row r="54" ht="12.75" customHeight="1" spans="1:43">
      <c r="A54" s="425" t="str">
        <f>'[2]ALL NEW COMP'!A60</f>
        <v>ALL098.03</v>
      </c>
      <c r="B54" s="425" t="str">
        <f>'[2]ALL NEW COMP'!B60</f>
        <v>CS13K6ME-PFZ-135 (1ph)(2.5HP) R507</v>
      </c>
      <c r="C54" s="8"/>
      <c r="D54" s="319">
        <f>'[2]ALL NEW COMP'!D60</f>
        <v>2.5</v>
      </c>
      <c r="E54" s="319" t="str">
        <f>'[2]ALL NEW COMP'!E60</f>
        <v> (V06,09)</v>
      </c>
      <c r="F54" s="319">
        <f>'[2]ALL NEW COMP'!F60</f>
        <v>0</v>
      </c>
      <c r="G54" s="789" t="str">
        <f>'[2]ALL NEW COMP'!G60</f>
        <v>MTZ32/FH4531Z</v>
      </c>
      <c r="H54" s="427">
        <f>'[2]ALL NEW COMP'!O60</f>
        <v>1475.53185096154</v>
      </c>
      <c r="I54" s="790"/>
      <c r="J54" s="791" t="str">
        <f>'[2]ALL NEW COMP'!T60</f>
        <v>CU - 36  QC</v>
      </c>
      <c r="K54" s="427">
        <f>'[2]ALL NEW COMP'!W60</f>
        <v>3862.90559457255</v>
      </c>
      <c r="L54" s="792"/>
      <c r="M54" s="616" t="str">
        <f>'[2]ALL NEW COMP'!AB60</f>
        <v>WCU-2HP</v>
      </c>
      <c r="N54" s="782">
        <f>'[2]ALL NEW COMP'!$AC60</f>
        <v>710.606060606061</v>
      </c>
      <c r="O54" s="497"/>
      <c r="P54" s="782">
        <f>'[2]ALL NEW COMP'!$AE60</f>
        <v>820.889179239818</v>
      </c>
      <c r="Q54" s="783">
        <f>'[2]ALL NEW COMP'!$AJ60</f>
        <v>2492.22195901366</v>
      </c>
      <c r="R54" s="783">
        <f>'[2]ALL NEW COMP'!$AH60</f>
        <v>2490.59094297088</v>
      </c>
      <c r="S54" s="783">
        <f>'[2]ALL NEW COMP'!AI60</f>
        <v>2428.13104992275</v>
      </c>
      <c r="T54" s="427">
        <f>'[2]ALL NEW COMP'!AK60</f>
        <v>3831.67837380135</v>
      </c>
      <c r="U54" s="427">
        <f>'[2]ALL NEW COMP'!AL60</f>
        <v>3735.58623065039</v>
      </c>
      <c r="V54" s="427">
        <f>'[2]ALL NEW COMP'!AM60</f>
        <v>3834.18762925178</v>
      </c>
      <c r="W54" s="563">
        <f>'[2]ALL NEW COMP'!$AN60</f>
        <v>0</v>
      </c>
      <c r="X54" s="616">
        <f>'[2]ALL NEW COMP'!$AQ60</f>
        <v>0</v>
      </c>
      <c r="Y54" s="433"/>
      <c r="Z54" s="777"/>
      <c r="AJ54" s="793"/>
      <c r="AK54" s="793"/>
      <c r="AL54" s="793"/>
      <c r="AM54" s="793"/>
      <c r="AN54" s="793"/>
      <c r="AO54" s="788"/>
      <c r="AP54" s="793"/>
      <c r="AQ54" s="793"/>
    </row>
    <row r="55" ht="12.75" customHeight="1" spans="1:43">
      <c r="A55" s="425" t="str">
        <f>'[2]ALL NEW COMP'!A61</f>
        <v>ALL098.04</v>
      </c>
      <c r="B55" s="425" t="str">
        <f>'[2]ALL NEW COMP'!B61</f>
        <v>CS13K6ME-TFM-132 (3ph)(2.5HP) R507</v>
      </c>
      <c r="C55" s="8"/>
      <c r="D55" s="319">
        <f>'[2]ALL NEW COMP'!D61</f>
        <v>2.5</v>
      </c>
      <c r="E55" s="319" t="str">
        <f>'[2]ALL NEW COMP'!E61</f>
        <v> (V06,09)</v>
      </c>
      <c r="F55" s="319">
        <f>'[2]ALL NEW COMP'!F61</f>
        <v>0</v>
      </c>
      <c r="G55" s="789" t="str">
        <f>'[2]ALL NEW COMP'!G61</f>
        <v>MTZ32/TFH4531Z</v>
      </c>
      <c r="H55" s="427">
        <f>'[2]ALL NEW COMP'!O61</f>
        <v>1471.9217111014</v>
      </c>
      <c r="I55" s="790"/>
      <c r="J55" s="791" t="str">
        <f>'[2]ALL NEW COMP'!T61</f>
        <v>CU - 36  QC</v>
      </c>
      <c r="K55" s="427">
        <f>'[2]ALL NEW COMP'!W61</f>
        <v>3859.29545471241</v>
      </c>
      <c r="L55" s="792"/>
      <c r="M55" s="616" t="str">
        <f>'[2]ALL NEW COMP'!AB61</f>
        <v>WCU-2HP</v>
      </c>
      <c r="N55" s="782">
        <f>'[2]ALL NEW COMP'!$AC61</f>
        <v>710.606060606061</v>
      </c>
      <c r="O55" s="497"/>
      <c r="P55" s="782">
        <f>'[2]ALL NEW COMP'!$AE61</f>
        <v>820.889179239818</v>
      </c>
      <c r="Q55" s="783">
        <f>'[2]ALL NEW COMP'!$AJ61</f>
        <v>2489.87536810457</v>
      </c>
      <c r="R55" s="783">
        <f>'[2]ALL NEW COMP'!$AH61</f>
        <v>2684.30771592353</v>
      </c>
      <c r="S55" s="783">
        <f>'[2]ALL NEW COMP'!AI61</f>
        <v>2621.8478228754</v>
      </c>
      <c r="T55" s="427">
        <f>'[2]ALL NEW COMP'!AK61</f>
        <v>4129.70417834389</v>
      </c>
      <c r="U55" s="427">
        <f>'[2]ALL NEW COMP'!AL61</f>
        <v>4033.61203519292</v>
      </c>
      <c r="V55" s="427">
        <f>'[2]ALL NEW COMP'!AM61</f>
        <v>3830.57748939164</v>
      </c>
      <c r="W55" s="563">
        <f>'[2]ALL NEW COMP'!$AN61</f>
        <v>0</v>
      </c>
      <c r="X55" s="616">
        <f>'[2]ALL NEW COMP'!$AQ61</f>
        <v>0</v>
      </c>
      <c r="Y55" s="433"/>
      <c r="Z55" s="777"/>
      <c r="AJ55" s="793"/>
      <c r="AK55" s="793"/>
      <c r="AL55" s="793"/>
      <c r="AM55" s="793"/>
      <c r="AN55" s="793"/>
      <c r="AO55" s="788"/>
      <c r="AP55" s="793"/>
      <c r="AQ55" s="793"/>
    </row>
    <row r="56" ht="12.75" customHeight="1" spans="1:43">
      <c r="A56" s="425" t="str">
        <f>'[2]ALL NEW COMP'!A62</f>
        <v>ALL098.05</v>
      </c>
      <c r="B56" s="425" t="str">
        <f>'[2]ALL NEW COMP'!B62</f>
        <v>CS17K6ME-PFZ-135 (1ph)(3HP) R507</v>
      </c>
      <c r="C56" s="8"/>
      <c r="D56" s="319">
        <f>'[2]ALL NEW COMP'!D62</f>
        <v>3</v>
      </c>
      <c r="E56" s="319" t="str">
        <f>'[2]ALL NEW COMP'!E62</f>
        <v>(V06,09)</v>
      </c>
      <c r="F56" s="319">
        <f>'[2]ALL NEW COMP'!F62</f>
        <v>0</v>
      </c>
      <c r="G56" s="789" t="str">
        <f>'[2]ALL NEW COMP'!G62</f>
        <v>MTZ36</v>
      </c>
      <c r="H56" s="427">
        <f>'[2]ALL NEW COMP'!O62</f>
        <v>1624.3418159965</v>
      </c>
      <c r="I56" s="790"/>
      <c r="J56" s="791" t="str">
        <f>'[2]ALL NEW COMP'!T62</f>
        <v>CU - 40  QC</v>
      </c>
      <c r="K56" s="427">
        <f>'[2]ALL NEW COMP'!W62</f>
        <v>4140.7978285434</v>
      </c>
      <c r="L56" s="792"/>
      <c r="M56" s="616" t="str">
        <f>'[2]ALL NEW COMP'!AB62</f>
        <v>WCU-3HP</v>
      </c>
      <c r="N56" s="782">
        <f>'[2]ALL NEW COMP'!$AC62</f>
        <v>1064.43181818182</v>
      </c>
      <c r="O56" s="497"/>
      <c r="P56" s="782">
        <f>'[2]ALL NEW COMP'!$AE62</f>
        <v>820.889179239818</v>
      </c>
      <c r="Q56" s="783">
        <f>'[2]ALL NEW COMP'!$AJ62</f>
        <v>2942.77419386215</v>
      </c>
      <c r="R56" s="783">
        <f>'[2]ALL NEW COMP'!$AH62</f>
        <v>2941.14317781937</v>
      </c>
      <c r="S56" s="783">
        <f>'[2]ALL NEW COMP'!AI62</f>
        <v>2878.68328477124</v>
      </c>
      <c r="T56" s="427">
        <f>'[2]ALL NEW COMP'!AK62</f>
        <v>4524.83565818364</v>
      </c>
      <c r="U56" s="427">
        <f>'[2]ALL NEW COMP'!AL62</f>
        <v>4428.74351503268</v>
      </c>
      <c r="V56" s="427">
        <f>'[2]ALL NEW COMP'!AM62</f>
        <v>4527.34491363407</v>
      </c>
      <c r="W56" s="563">
        <f>'[2]ALL NEW COMP'!$AN62</f>
        <v>0</v>
      </c>
      <c r="X56" s="616">
        <f>'[2]ALL NEW COMP'!$AQ62</f>
        <v>0</v>
      </c>
      <c r="Y56" s="433"/>
      <c r="Z56" s="777"/>
      <c r="AJ56" s="793"/>
      <c r="AK56" s="793"/>
      <c r="AL56" s="793"/>
      <c r="AM56" s="793"/>
      <c r="AN56" s="793"/>
      <c r="AO56" s="788"/>
      <c r="AP56" s="793"/>
      <c r="AQ56" s="793"/>
    </row>
    <row r="57" ht="12.75" customHeight="1" spans="1:43">
      <c r="A57" s="425" t="str">
        <f>'[2]ALL NEW COMP'!A63</f>
        <v>ALL098.06</v>
      </c>
      <c r="B57" s="425" t="str">
        <f>'[2]ALL NEW COMP'!B63</f>
        <v>CS17K6ME-TFM-132 (3ph)(3HP) R507</v>
      </c>
      <c r="C57" s="8"/>
      <c r="D57" s="319">
        <f>'[2]ALL NEW COMP'!D63</f>
        <v>3</v>
      </c>
      <c r="E57" s="319" t="str">
        <f>'[2]ALL NEW COMP'!E63</f>
        <v>(V06,09)</v>
      </c>
      <c r="F57" s="319">
        <f>'[2]ALL NEW COMP'!F63</f>
        <v>0</v>
      </c>
      <c r="G57" s="789" t="str">
        <f>'[2]ALL NEW COMP'!G63</f>
        <v>MTZ36</v>
      </c>
      <c r="H57" s="427">
        <f>'[2]ALL NEW COMP'!O63</f>
        <v>1481.52468312937</v>
      </c>
      <c r="I57" s="790"/>
      <c r="J57" s="791" t="str">
        <f>'[2]ALL NEW COMP'!T63</f>
        <v>CU - 40  QC</v>
      </c>
      <c r="K57" s="427">
        <f>'[2]ALL NEW COMP'!W63</f>
        <v>3997.98069567626</v>
      </c>
      <c r="L57" s="792"/>
      <c r="M57" s="616" t="str">
        <f>'[2]ALL NEW COMP'!AB63</f>
        <v>WCU-3HP</v>
      </c>
      <c r="N57" s="782">
        <f>'[2]ALL NEW COMP'!$AC63</f>
        <v>1064.43181818182</v>
      </c>
      <c r="O57" s="497"/>
      <c r="P57" s="782">
        <f>'[2]ALL NEW COMP'!$AE63</f>
        <v>820.889179239818</v>
      </c>
      <c r="Q57" s="783">
        <f>'[2]ALL NEW COMP'!$AJ63</f>
        <v>2849.94305749851</v>
      </c>
      <c r="R57" s="783">
        <f>'[2]ALL NEW COMP'!$AH63</f>
        <v>3044.37540531747</v>
      </c>
      <c r="S57" s="783">
        <f>'[2]ALL NEW COMP'!AI63</f>
        <v>2981.91551226934</v>
      </c>
      <c r="T57" s="427">
        <f>'[2]ALL NEW COMP'!AK63</f>
        <v>4683.65446971918</v>
      </c>
      <c r="U57" s="427">
        <f>'[2]ALL NEW COMP'!AL63</f>
        <v>4587.56232656822</v>
      </c>
      <c r="V57" s="427">
        <f>'[2]ALL NEW COMP'!AM63</f>
        <v>4384.52778076694</v>
      </c>
      <c r="W57" s="563">
        <f>'[2]ALL NEW COMP'!$AN63</f>
        <v>0</v>
      </c>
      <c r="X57" s="616">
        <f>'[2]ALL NEW COMP'!$AQ63</f>
        <v>0</v>
      </c>
      <c r="Y57" s="433"/>
      <c r="Z57" s="777"/>
      <c r="AJ57" s="793"/>
      <c r="AK57" s="793"/>
      <c r="AL57" s="793"/>
      <c r="AM57" s="793"/>
      <c r="AN57" s="793"/>
      <c r="AO57" s="788"/>
      <c r="AP57" s="793"/>
      <c r="AQ57" s="793"/>
    </row>
    <row r="58" ht="12.75" customHeight="1" spans="1:43">
      <c r="A58" s="425" t="str">
        <f>'[2]ALL NEW COMP'!A64</f>
        <v>ALL098.061</v>
      </c>
      <c r="B58" s="425" t="str">
        <f>'[2]ALL NEW COMP'!B64</f>
        <v>CS20K6ME-PFZ-137 (1ph)(3.5HP) R507</v>
      </c>
      <c r="C58" s="8"/>
      <c r="D58" s="319">
        <f>'[2]ALL NEW COMP'!D64</f>
        <v>3.5</v>
      </c>
      <c r="E58" s="319" t="str">
        <f>'[2]ALL NEW COMP'!E64</f>
        <v>(V06,09)</v>
      </c>
      <c r="F58" s="319">
        <f>'[2]ALL NEW COMP'!F64</f>
        <v>0</v>
      </c>
      <c r="G58" s="789" t="str">
        <f>'[2]ALL NEW COMP'!G64</f>
        <v>MTZ40/FH4540Z</v>
      </c>
      <c r="H58" s="427">
        <f>'[2]ALL NEW COMP'!O64</f>
        <v>2030.19373907343</v>
      </c>
      <c r="I58" s="790"/>
      <c r="J58" s="791" t="str">
        <f>'[2]ALL NEW COMP'!T64</f>
        <v>CU - 50  QC</v>
      </c>
      <c r="K58" s="427">
        <f>'[2]ALL NEW COMP'!W64</f>
        <v>4823.71830555635</v>
      </c>
      <c r="L58" s="792"/>
      <c r="M58" s="616" t="str">
        <f>'[2]ALL NEW COMP'!AB64</f>
        <v>WCU-4HP</v>
      </c>
      <c r="N58" s="782">
        <f>'[2]ALL NEW COMP'!$AC64</f>
        <v>1187.12121212121</v>
      </c>
      <c r="O58" s="497"/>
      <c r="P58" s="782">
        <f>'[2]ALL NEW COMP'!$AE64</f>
        <v>820.889179239818</v>
      </c>
      <c r="Q58" s="783">
        <f>'[2]ALL NEW COMP'!$AJ64</f>
        <v>3329.26733780154</v>
      </c>
      <c r="R58" s="783">
        <f>'[2]ALL NEW COMP'!$AH64</f>
        <v>3523.6996856205</v>
      </c>
      <c r="S58" s="783">
        <f>'[2]ALL NEW COMP'!AI64</f>
        <v>3461.23979257237</v>
      </c>
      <c r="T58" s="427">
        <f>'[2]ALL NEW COMP'!AK64</f>
        <v>5421.07643941615</v>
      </c>
      <c r="U58" s="427">
        <f>'[2]ALL NEW COMP'!AL64</f>
        <v>5324.98429626518</v>
      </c>
      <c r="V58" s="427">
        <f>'[2]ALL NEW COMP'!AM64</f>
        <v>5121.9497504639</v>
      </c>
      <c r="W58" s="563">
        <f>'[2]ALL NEW COMP'!$AN64</f>
        <v>0</v>
      </c>
      <c r="X58" s="616">
        <f>'[2]ALL NEW COMP'!$AQ64</f>
        <v>0</v>
      </c>
      <c r="Y58" s="433"/>
      <c r="Z58" s="777"/>
      <c r="AJ58" s="793"/>
      <c r="AK58" s="793"/>
      <c r="AL58" s="793"/>
      <c r="AM58" s="793"/>
      <c r="AN58" s="793"/>
      <c r="AO58" s="788"/>
      <c r="AP58" s="793"/>
      <c r="AQ58" s="793"/>
    </row>
    <row r="59" ht="12.75" customHeight="1" spans="1:43">
      <c r="A59" s="425" t="str">
        <f>'[2]ALL NEW COMP'!A65</f>
        <v>ALL098.07</v>
      </c>
      <c r="B59" s="425" t="str">
        <f>'[2]ALL NEW COMP'!B65</f>
        <v>CS20K6ME-TFD-132 (3ph)(3.5HP) R507</v>
      </c>
      <c r="C59" s="8"/>
      <c r="D59" s="319">
        <f>'[2]ALL NEW COMP'!D65</f>
        <v>3.5</v>
      </c>
      <c r="E59" s="319" t="str">
        <f>'[2]ALL NEW COMP'!E65</f>
        <v>(V06,09)</v>
      </c>
      <c r="F59" s="319">
        <f>'[2]ALL NEW COMP'!F65</f>
        <v>0</v>
      </c>
      <c r="G59" s="789" t="str">
        <f>'[2]ALL NEW COMP'!G65</f>
        <v>MTZ40/TFH4540Z</v>
      </c>
      <c r="H59" s="427">
        <f>'[2]ALL NEW COMP'!O65</f>
        <v>1781.93445884146</v>
      </c>
      <c r="I59" s="790"/>
      <c r="J59" s="791" t="str">
        <f>'[2]ALL NEW COMP'!T65</f>
        <v>CU - 50  QC</v>
      </c>
      <c r="K59" s="427">
        <f>'[2]ALL NEW COMP'!W65</f>
        <v>4575.45902532438</v>
      </c>
      <c r="L59" s="792"/>
      <c r="M59" s="616" t="str">
        <f>'[2]ALL NEW COMP'!AB65</f>
        <v>WCU-4HP</v>
      </c>
      <c r="N59" s="782">
        <f>'[2]ALL NEW COMP'!$AC65</f>
        <v>1187.12121212121</v>
      </c>
      <c r="O59" s="497"/>
      <c r="P59" s="782">
        <f>'[2]ALL NEW COMP'!$AE65</f>
        <v>820.889179239818</v>
      </c>
      <c r="Q59" s="783">
        <f>'[2]ALL NEW COMP'!$AJ65</f>
        <v>3167.89880565076</v>
      </c>
      <c r="R59" s="783">
        <f>'[2]ALL NEW COMP'!$AH65</f>
        <v>3426.42206256063</v>
      </c>
      <c r="S59" s="783">
        <f>'[2]ALL NEW COMP'!AI65</f>
        <v>3363.9621695125</v>
      </c>
      <c r="T59" s="427">
        <f>'[2]ALL NEW COMP'!AK65</f>
        <v>5271.41855778558</v>
      </c>
      <c r="U59" s="427">
        <f>'[2]ALL NEW COMP'!AL65</f>
        <v>5175.32641463461</v>
      </c>
      <c r="V59" s="427">
        <f>'[2]ALL NEW COMP'!AM65</f>
        <v>4873.69047023194</v>
      </c>
      <c r="W59" s="563">
        <f>'[2]ALL NEW COMP'!$AN65</f>
        <v>0</v>
      </c>
      <c r="X59" s="616">
        <f>'[2]ALL NEW COMP'!$AQ65</f>
        <v>0</v>
      </c>
      <c r="Y59" s="433"/>
      <c r="Z59" s="777"/>
      <c r="AJ59" s="793"/>
      <c r="AK59" s="793"/>
      <c r="AL59" s="793"/>
      <c r="AM59" s="793"/>
      <c r="AN59" s="793"/>
      <c r="AO59" s="788"/>
      <c r="AP59" s="793"/>
      <c r="AQ59" s="793"/>
    </row>
    <row r="60" ht="12.75" customHeight="1" spans="1:43">
      <c r="A60" s="425" t="str">
        <f>'[2]ALL NEW COMP'!A66</f>
        <v>ALL098.08</v>
      </c>
      <c r="B60" s="425" t="str">
        <f>'[2]ALL NEW COMP'!B66</f>
        <v>CS24KQME-TFD-233 (3ph)(3.7HP) R507</v>
      </c>
      <c r="C60" s="8"/>
      <c r="D60" s="319">
        <f>'[2]ALL NEW COMP'!D66</f>
        <v>3.7</v>
      </c>
      <c r="E60" s="319" t="str">
        <f>'[2]ALL NEW COMP'!E66</f>
        <v> (V06,05)</v>
      </c>
      <c r="F60" s="319">
        <f>'[2]ALL NEW COMP'!F66</f>
        <v>0</v>
      </c>
      <c r="G60" s="789" t="str">
        <f>'[2]ALL NEW COMP'!G66</f>
        <v>MTZ44/TAG4546Z</v>
      </c>
      <c r="H60" s="427">
        <f>'[2]ALL NEW COMP'!O66</f>
        <v>2037.02592875874</v>
      </c>
      <c r="I60" s="790"/>
      <c r="J60" s="791" t="str">
        <f>'[2]ALL NEW COMP'!T66</f>
        <v>CU - 64 QC</v>
      </c>
      <c r="K60" s="427">
        <f>'[2]ALL NEW COMP'!W66</f>
        <v>5534.27990862894</v>
      </c>
      <c r="L60" s="792"/>
      <c r="M60" s="616" t="str">
        <f>'[2]ALL NEW COMP'!AB66</f>
        <v>WCU-4HP</v>
      </c>
      <c r="N60" s="782">
        <f>'[2]ALL NEW COMP'!$AC66</f>
        <v>1187.12121212121</v>
      </c>
      <c r="O60" s="497"/>
      <c r="P60" s="782">
        <f>'[2]ALL NEW COMP'!$AE66</f>
        <v>935.64610142823</v>
      </c>
      <c r="Q60" s="783">
        <f>'[2]ALL NEW COMP'!$AJ66</f>
        <v>3448.4651832854</v>
      </c>
      <c r="R60" s="783">
        <f>'[2]ALL NEW COMP'!$AH66</f>
        <v>3706.98844019527</v>
      </c>
      <c r="S60" s="783">
        <f>'[2]ALL NEW COMP'!AI66</f>
        <v>3644.52854714714</v>
      </c>
      <c r="T60" s="427">
        <f>'[2]ALL NEW COMP'!AK66</f>
        <v>5703.05913876195</v>
      </c>
      <c r="U60" s="427">
        <f>'[2]ALL NEW COMP'!AL66</f>
        <v>5606.96699561099</v>
      </c>
      <c r="V60" s="427">
        <f>'[2]ALL NEW COMP'!AM66</f>
        <v>5305.33105120831</v>
      </c>
      <c r="W60" s="563">
        <f>'[2]ALL NEW COMP'!$AN66</f>
        <v>0</v>
      </c>
      <c r="X60" s="616">
        <f>'[2]ALL NEW COMP'!$AQ66</f>
        <v>0</v>
      </c>
      <c r="Y60" s="433"/>
      <c r="Z60" s="777"/>
      <c r="AJ60" s="793"/>
      <c r="AK60" s="793"/>
      <c r="AL60" s="793"/>
      <c r="AM60" s="793"/>
      <c r="AN60" s="793"/>
      <c r="AO60" s="788"/>
      <c r="AP60" s="793"/>
      <c r="AQ60" s="793"/>
    </row>
    <row r="61" ht="12.75" customHeight="1" spans="1:43">
      <c r="A61" s="425" t="str">
        <f>'[2]ALL NEW COMP'!A67</f>
        <v>ALL098.081</v>
      </c>
      <c r="B61" s="425" t="str">
        <f>'[2]ALL NEW COMP'!B67</f>
        <v>CS27KQME-TFD-233 (3ph)(4HP) R507</v>
      </c>
      <c r="C61" s="8"/>
      <c r="D61" s="319">
        <f>'[2]ALL NEW COMP'!D67</f>
        <v>4</v>
      </c>
      <c r="E61" s="319" t="str">
        <f>'[2]ALL NEW COMP'!E67</f>
        <v> (V06,05)</v>
      </c>
      <c r="F61" s="319">
        <f>'[2]ALL NEW COMP'!F67</f>
        <v>0</v>
      </c>
      <c r="G61" s="789" t="str">
        <f>'[2]ALL NEW COMP'!G67</f>
        <v>MTZ50,TAG2516Z</v>
      </c>
      <c r="H61" s="427">
        <f>'[2]ALL NEW COMP'!O67</f>
        <v>2163.91945673077</v>
      </c>
      <c r="I61" s="790"/>
      <c r="J61" s="791" t="str">
        <f>'[2]ALL NEW COMP'!T67</f>
        <v>CU - 64 QC</v>
      </c>
      <c r="K61" s="427">
        <f>'[2]ALL NEW COMP'!W67</f>
        <v>5661.17343660097</v>
      </c>
      <c r="L61" s="792"/>
      <c r="M61" s="616" t="str">
        <f>'[2]ALL NEW COMP'!AB67</f>
        <v>LCU-05</v>
      </c>
      <c r="N61" s="782">
        <f>'[2]ALL NEW COMP'!$AC67</f>
        <v>2033.27856882074</v>
      </c>
      <c r="O61" s="497"/>
      <c r="P61" s="782">
        <f>'[2]ALL NEW COMP'!$AE67</f>
        <v>935.64610142823</v>
      </c>
      <c r="Q61" s="783">
        <f>'[2]ALL NEW COMP'!$AJ67</f>
        <v>4377.10333316675</v>
      </c>
      <c r="R61" s="783">
        <f>'[2]ALL NEW COMP'!$AH67</f>
        <v>4635.62659007662</v>
      </c>
      <c r="S61" s="783">
        <f>'[2]ALL NEW COMP'!AI67</f>
        <v>4573.16669702849</v>
      </c>
      <c r="T61" s="427">
        <f>'[2]ALL NEW COMP'!AK67</f>
        <v>7131.73321550249</v>
      </c>
      <c r="U61" s="427">
        <f>'[2]ALL NEW COMP'!AL67</f>
        <v>7035.64107235152</v>
      </c>
      <c r="V61" s="427">
        <f>'[2]ALL NEW COMP'!AM67</f>
        <v>6734.00512794885</v>
      </c>
      <c r="W61" s="563">
        <f>'[2]ALL NEW COMP'!$AN67</f>
        <v>0</v>
      </c>
      <c r="X61" s="616">
        <f>'[2]ALL NEW COMP'!$AQ67</f>
        <v>0</v>
      </c>
      <c r="Y61" s="433"/>
      <c r="Z61" s="777"/>
      <c r="AJ61" s="793"/>
      <c r="AK61" s="793"/>
      <c r="AL61" s="793"/>
      <c r="AM61" s="793"/>
      <c r="AN61" s="793"/>
      <c r="AO61" s="788"/>
      <c r="AP61" s="793"/>
      <c r="AQ61" s="793"/>
    </row>
    <row r="62" ht="12.75" customHeight="1" spans="1:43">
      <c r="A62" s="425" t="str">
        <f>'[2]ALL NEW COMP'!A68</f>
        <v>ALL098.09</v>
      </c>
      <c r="B62" s="796" t="str">
        <f>'[2]ALL NEW COMP'!B68</f>
        <v>CS33KQME-TFD-233 (3ph)(5HP) R507</v>
      </c>
      <c r="C62" s="8"/>
      <c r="D62" s="319">
        <f>'[2]ALL NEW COMP'!D68</f>
        <v>5</v>
      </c>
      <c r="E62" s="319" t="str">
        <f>'[2]ALL NEW COMP'!E68</f>
        <v>(V06,05)</v>
      </c>
      <c r="F62" s="319">
        <f>'[2]ALL NEW COMP'!F68</f>
        <v>0</v>
      </c>
      <c r="G62" s="789" t="str">
        <f>'[2]ALL NEW COMP'!G68</f>
        <v>MTZ64/TAG4561Z</v>
      </c>
      <c r="H62" s="427">
        <f>'[2]ALL NEW COMP'!O68</f>
        <v>2210.09603365385</v>
      </c>
      <c r="I62" s="794"/>
      <c r="J62" s="791" t="str">
        <f>'[2]ALL NEW COMP'!T68</f>
        <v>CU - 72 QC</v>
      </c>
      <c r="K62" s="427">
        <f>'[2]ALL NEW COMP'!W68</f>
        <v>6108.37596248035</v>
      </c>
      <c r="L62" s="792"/>
      <c r="M62" s="616" t="str">
        <f>'[2]ALL NEW COMP'!AB68</f>
        <v>LCU-06</v>
      </c>
      <c r="N62" s="782">
        <f>'[2]ALL NEW COMP'!$AC68</f>
        <v>2172.98284045272</v>
      </c>
      <c r="O62" s="497"/>
      <c r="P62" s="782">
        <f>'[2]ALL NEW COMP'!$AE68</f>
        <v>1020.93418037104</v>
      </c>
      <c r="Q62" s="783">
        <f>'[2]ALL NEW COMP'!$AJ68</f>
        <v>4632.11045874154</v>
      </c>
      <c r="R62" s="783">
        <f>'[2]ALL NEW COMP'!$AH68</f>
        <v>4890.63371565141</v>
      </c>
      <c r="S62" s="783">
        <f>'[2]ALL NEW COMP'!AI68</f>
        <v>4828.17382260328</v>
      </c>
      <c r="T62" s="427">
        <f>'[2]ALL NEW COMP'!AK68</f>
        <v>7524.05187023293</v>
      </c>
      <c r="U62" s="427">
        <f>'[2]ALL NEW COMP'!AL68</f>
        <v>7427.95972708197</v>
      </c>
      <c r="V62" s="427">
        <f>'[2]ALL NEW COMP'!AM68</f>
        <v>7126.32378267929</v>
      </c>
      <c r="W62" s="563">
        <f>'[2]ALL NEW COMP'!$AN68</f>
        <v>0</v>
      </c>
      <c r="X62" s="616">
        <f>'[2]ALL NEW COMP'!$AQ68</f>
        <v>0</v>
      </c>
      <c r="Y62" s="433"/>
      <c r="Z62" s="777"/>
      <c r="AJ62" s="793"/>
      <c r="AK62" s="793"/>
      <c r="AL62" s="793"/>
      <c r="AM62" s="793"/>
      <c r="AN62" s="793"/>
      <c r="AO62" s="788"/>
      <c r="AP62" s="793"/>
      <c r="AQ62" s="793"/>
    </row>
    <row r="63" ht="12.75" customHeight="1" spans="1:43">
      <c r="A63" s="425" t="str">
        <f>'[2]ALL NEW COMP'!A69</f>
        <v>ALL098.10</v>
      </c>
      <c r="B63" s="796" t="str">
        <f>'[2]ALL NEW COMP'!B69</f>
        <v>CF05K6ME-PFZ-135 (1ph)(2HP LT)R507</v>
      </c>
      <c r="C63" s="34" t="s">
        <v>378</v>
      </c>
      <c r="D63" s="319">
        <f>'[2]ALL NEW COMP'!D69</f>
        <v>2</v>
      </c>
      <c r="E63" s="319" t="str">
        <f>'[2]ALL NEW COMP'!E69</f>
        <v> (V06,09)</v>
      </c>
      <c r="F63" s="319">
        <f>'[2]ALL NEW COMP'!F69</f>
        <v>0</v>
      </c>
      <c r="G63" s="789" t="str">
        <f>'[2]ALL NEW COMP'!G69</f>
        <v>FH2480Z 8000BTU</v>
      </c>
      <c r="H63" s="427">
        <f>'[2]ALL NEW COMP'!O69</f>
        <v>1842.32206075175</v>
      </c>
      <c r="I63" s="795" t="s">
        <v>371</v>
      </c>
      <c r="J63" s="791" t="str">
        <f>'[2]ALL NEW COMP'!T69</f>
        <v>CU - 36  QC</v>
      </c>
      <c r="K63" s="427">
        <f>'[2]ALL NEW COMP'!W69</f>
        <v>4375.13324643876</v>
      </c>
      <c r="L63" s="792"/>
      <c r="M63" s="616" t="str">
        <f>'[2]ALL NEW COMP'!AB69</f>
        <v>WCU-3HP</v>
      </c>
      <c r="N63" s="782">
        <f>'[2]ALL NEW COMP'!$AC69</f>
        <v>1064.43181818182</v>
      </c>
      <c r="O63" s="497"/>
      <c r="P63" s="782">
        <f>'[2]ALL NEW COMP'!$AE69</f>
        <v>915.423516589215</v>
      </c>
      <c r="Q63" s="783">
        <f>'[2]ALL NEW COMP'!$AJ69</f>
        <v>3178.99569030246</v>
      </c>
      <c r="R63" s="783">
        <f>'[2]ALL NEW COMP'!$AH69</f>
        <v>3437.51894721233</v>
      </c>
      <c r="S63" s="783">
        <f>'[2]ALL NEW COMP'!AI69</f>
        <v>3375.0590541642</v>
      </c>
      <c r="T63" s="427">
        <f>'[2]ALL NEW COMP'!AK69</f>
        <v>5288.49068801896</v>
      </c>
      <c r="U63" s="427">
        <f>'[2]ALL NEW COMP'!AL69</f>
        <v>5192.398544868</v>
      </c>
      <c r="V63" s="427">
        <f>'[2]ALL NEW COMP'!AM69</f>
        <v>4890.76260046532</v>
      </c>
      <c r="W63" s="563">
        <f>'[2]ALL NEW COMP'!$AN69</f>
        <v>0</v>
      </c>
      <c r="X63" s="616">
        <f>'[2]ALL NEW COMP'!$AQ69</f>
        <v>0</v>
      </c>
      <c r="Y63" s="433"/>
      <c r="Z63" s="777"/>
      <c r="AJ63" s="793"/>
      <c r="AK63" s="793"/>
      <c r="AL63" s="793"/>
      <c r="AM63" s="793"/>
      <c r="AN63" s="793"/>
      <c r="AO63" s="788"/>
      <c r="AP63" s="793"/>
      <c r="AQ63" s="793"/>
    </row>
    <row r="64" customHeight="1" spans="1:43">
      <c r="A64" s="425" t="str">
        <f>'[2]ALL NEW COMP'!A70</f>
        <v>ALL098.11</v>
      </c>
      <c r="B64" s="796" t="str">
        <f>'[2]ALL NEW COMP'!B70</f>
        <v>CF05K6ME-TFM-132 (3ph)(2HP LT)R507</v>
      </c>
      <c r="C64" s="35"/>
      <c r="D64" s="319">
        <f>'[2]ALL NEW COMP'!D70</f>
        <v>2</v>
      </c>
      <c r="E64" s="319" t="str">
        <f>'[2]ALL NEW COMP'!E70</f>
        <v> (V06,09)</v>
      </c>
      <c r="F64" s="319">
        <f>'[2]ALL NEW COMP'!F70</f>
        <v>0</v>
      </c>
      <c r="G64" s="789" t="str">
        <f>'[2]ALL NEW COMP'!G70</f>
        <v>TFH2480Z 8000BTU</v>
      </c>
      <c r="H64" s="427">
        <f>'[2]ALL NEW COMP'!O70</f>
        <v>1689.97415865385</v>
      </c>
      <c r="I64" s="790"/>
      <c r="J64" s="791" t="str">
        <f>'[2]ALL NEW COMP'!T70</f>
        <v>CU - 36  QC</v>
      </c>
      <c r="K64" s="427">
        <f>'[2]ALL NEW COMP'!W70</f>
        <v>4222.78534434085</v>
      </c>
      <c r="L64" s="792"/>
      <c r="M64" s="616" t="str">
        <f>'[2]ALL NEW COMP'!AB70</f>
        <v>WCU-3HP</v>
      </c>
      <c r="N64" s="782">
        <f>'[2]ALL NEW COMP'!$AC70</f>
        <v>1064.43181818182</v>
      </c>
      <c r="O64" s="801" t="s">
        <v>379</v>
      </c>
      <c r="P64" s="782">
        <f>'[2]ALL NEW COMP'!$AE70</f>
        <v>915.423516589215</v>
      </c>
      <c r="Q64" s="783">
        <f>'[2]ALL NEW COMP'!$AJ70</f>
        <v>3079.96955393882</v>
      </c>
      <c r="R64" s="783">
        <f>'[2]ALL NEW COMP'!$AH70</f>
        <v>3338.49281084869</v>
      </c>
      <c r="S64" s="783">
        <f>'[2]ALL NEW COMP'!AI70</f>
        <v>3276.03291780056</v>
      </c>
      <c r="T64" s="427">
        <f>'[2]ALL NEW COMP'!AK70</f>
        <v>5136.14278592105</v>
      </c>
      <c r="U64" s="427">
        <f>'[2]ALL NEW COMP'!AL70</f>
        <v>5040.05064277009</v>
      </c>
      <c r="V64" s="427">
        <f>'[2]ALL NEW COMP'!AM70</f>
        <v>4738.41469836741</v>
      </c>
      <c r="W64" s="563">
        <f>'[2]ALL NEW COMP'!$AN70</f>
        <v>0</v>
      </c>
      <c r="X64" s="616">
        <f>'[2]ALL NEW COMP'!$AQ70</f>
        <v>0</v>
      </c>
      <c r="Y64" s="433"/>
      <c r="Z64" s="777"/>
      <c r="AJ64" s="793"/>
      <c r="AK64" s="793"/>
      <c r="AL64" s="793"/>
      <c r="AM64" s="793"/>
      <c r="AN64" s="793"/>
      <c r="AO64" s="788"/>
      <c r="AP64" s="793"/>
      <c r="AQ64" s="793"/>
    </row>
    <row r="65" customHeight="1" spans="1:43">
      <c r="A65" s="425" t="str">
        <f>'[2]ALL NEW COMP'!A71</f>
        <v>ALL098.13</v>
      </c>
      <c r="B65" s="796" t="str">
        <f>'[2]ALL NEW COMP'!B71</f>
        <v>CF10K6ME-TFM-132 (3ph)(2.8HP LT) R507</v>
      </c>
      <c r="C65" s="35"/>
      <c r="D65" s="319" t="str">
        <f>'[2]ALL NEW COMP'!D71</f>
        <v>2.8 (5AMP)</v>
      </c>
      <c r="E65" s="319" t="str">
        <f>'[2]ALL NEW COMP'!E71</f>
        <v> (V06,09)</v>
      </c>
      <c r="F65" s="319">
        <f>'[2]ALL NEW COMP'!F71</f>
        <v>0</v>
      </c>
      <c r="G65" s="789" t="str">
        <f>'[2]ALL NEW COMP'!G71</f>
        <v>TFH2511Z</v>
      </c>
      <c r="H65" s="427">
        <f>'[2]ALL NEW COMP'!O71</f>
        <v>1788.53097683566</v>
      </c>
      <c r="I65" s="790"/>
      <c r="J65" s="791" t="str">
        <f>'[2]ALL NEW COMP'!T71</f>
        <v>CU - 40  QC</v>
      </c>
      <c r="K65" s="427">
        <f>'[2]ALL NEW COMP'!W71</f>
        <v>4450.42443145855</v>
      </c>
      <c r="L65" s="792"/>
      <c r="M65" s="616" t="str">
        <f>'[2]ALL NEW COMP'!AB71</f>
        <v>WCU-3HP</v>
      </c>
      <c r="N65" s="782">
        <f>'[2]ALL NEW COMP'!$AC71</f>
        <v>1064.43181818182</v>
      </c>
      <c r="O65" s="802"/>
      <c r="P65" s="782">
        <f>'[2]ALL NEW COMP'!$AE71</f>
        <v>915.423516589215</v>
      </c>
      <c r="Q65" s="783">
        <f>'[2]ALL NEW COMP'!$AJ71</f>
        <v>3144.031485757</v>
      </c>
      <c r="R65" s="783">
        <f>'[2]ALL NEW COMP'!$AH71</f>
        <v>3402.55474266687</v>
      </c>
      <c r="S65" s="783">
        <f>'[2]ALL NEW COMP'!AI71</f>
        <v>3340.09484961874</v>
      </c>
      <c r="T65" s="427">
        <f>'[2]ALL NEW COMP'!AK71</f>
        <v>5234.69960410287</v>
      </c>
      <c r="U65" s="427">
        <f>'[2]ALL NEW COMP'!AL71</f>
        <v>5138.6074609519</v>
      </c>
      <c r="V65" s="427">
        <f>'[2]ALL NEW COMP'!AM71</f>
        <v>4836.97151654922</v>
      </c>
      <c r="W65" s="563">
        <f>'[2]ALL NEW COMP'!$AN71</f>
        <v>0</v>
      </c>
      <c r="X65" s="616">
        <f>'[2]ALL NEW COMP'!$AQ71</f>
        <v>0</v>
      </c>
      <c r="Y65" s="433"/>
      <c r="Z65" s="777"/>
      <c r="AJ65" s="793"/>
      <c r="AK65" s="793"/>
      <c r="AL65" s="793"/>
      <c r="AM65" s="793"/>
      <c r="AN65" s="793"/>
      <c r="AO65" s="788"/>
      <c r="AP65" s="793"/>
      <c r="AQ65" s="793"/>
    </row>
    <row r="66" customHeight="1" spans="1:43">
      <c r="A66" s="425" t="str">
        <f>'[2]ALL NEW COMP'!A72</f>
        <v>ALL098.14</v>
      </c>
      <c r="B66" s="796" t="str">
        <f>'[2]ALL NEW COMP'!B72</f>
        <v>CF12K7ME-TFD-132 (3ph)(3.5HP LT) R507</v>
      </c>
      <c r="C66" s="35"/>
      <c r="D66" s="319">
        <f>'[2]ALL NEW COMP'!D72</f>
        <v>3.5</v>
      </c>
      <c r="E66" s="319" t="str">
        <f>'[2]ALL NEW COMP'!E72</f>
        <v> (V06,09)</v>
      </c>
      <c r="F66" s="319">
        <f>'[2]ALL NEW COMP'!F72</f>
        <v>0</v>
      </c>
      <c r="G66" s="789" t="str">
        <f>'[2]ALL NEW COMP'!G72</f>
        <v>TFH2513Z</v>
      </c>
      <c r="H66" s="427">
        <f>'[2]ALL NEW COMP'!O72</f>
        <v>2069.60569926236</v>
      </c>
      <c r="I66" s="790"/>
      <c r="J66" s="791" t="str">
        <f>'[2]ALL NEW COMP'!T72</f>
        <v>CU - 50  QC</v>
      </c>
      <c r="K66" s="427">
        <f>'[2]ALL NEW COMP'!W72</f>
        <v>4753.8470063736</v>
      </c>
      <c r="L66" s="792"/>
      <c r="M66" s="616" t="str">
        <f>'[2]ALL NEW COMP'!AB72</f>
        <v>WCU-4HP</v>
      </c>
      <c r="N66" s="782">
        <f>'[2]ALL NEW COMP'!$AC72</f>
        <v>1187.12121212121</v>
      </c>
      <c r="O66" s="802"/>
      <c r="P66" s="782">
        <f>'[2]ALL NEW COMP'!$AE72</f>
        <v>915.423516589215</v>
      </c>
      <c r="Q66" s="783">
        <f>'[2]ALL NEW COMP'!$AJ72</f>
        <v>3283.85099333276</v>
      </c>
      <c r="R66" s="783">
        <f>'[2]ALL NEW COMP'!$AH72</f>
        <v>3542.37425024263</v>
      </c>
      <c r="S66" s="783">
        <f>'[2]ALL NEW COMP'!AI72</f>
        <v>3479.9143571945</v>
      </c>
      <c r="T66" s="427">
        <f>'[2]ALL NEW COMP'!AK72</f>
        <v>5449.80653883481</v>
      </c>
      <c r="U66" s="427">
        <f>'[2]ALL NEW COMP'!AL72</f>
        <v>5353.71439568384</v>
      </c>
      <c r="V66" s="427">
        <f>'[2]ALL NEW COMP'!AM72</f>
        <v>5052.07845128116</v>
      </c>
      <c r="W66" s="563">
        <f>'[2]ALL NEW COMP'!$AN72</f>
        <v>0</v>
      </c>
      <c r="X66" s="616">
        <f>'[2]ALL NEW COMP'!$AQ72</f>
        <v>0</v>
      </c>
      <c r="Y66" s="433"/>
      <c r="Z66" s="777"/>
      <c r="AJ66" s="793"/>
      <c r="AK66" s="793"/>
      <c r="AL66" s="793"/>
      <c r="AM66" s="793"/>
      <c r="AN66" s="793"/>
      <c r="AO66" s="788"/>
      <c r="AP66" s="793"/>
      <c r="AQ66" s="793"/>
    </row>
    <row r="67" customHeight="1" spans="1:43">
      <c r="A67" s="425" t="str">
        <f>'[2]ALL NEW COMP'!A73</f>
        <v>ALL098.15</v>
      </c>
      <c r="B67" s="796" t="str">
        <f>'[2]ALL NEW COMP'!B73</f>
        <v>KCM475LAL-C3 (1ph)(2HP LT) R507</v>
      </c>
      <c r="C67" s="35"/>
      <c r="D67" s="319">
        <f>'[2]ALL NEW COMP'!D73</f>
        <v>2</v>
      </c>
      <c r="E67" s="319" t="str">
        <f>'[2]ALL NEW COMP'!E73</f>
        <v>3/8 , 5/8</v>
      </c>
      <c r="F67" s="319">
        <f>'[2]ALL NEW COMP'!F73</f>
        <v>0</v>
      </c>
      <c r="G67" s="789" t="str">
        <f>'[2]ALL NEW COMP'!G73</f>
        <v>FH2480Z 8000BTU</v>
      </c>
      <c r="H67" s="427">
        <f>'[2]ALL NEW COMP'!O73</f>
        <v>1677.21284271284</v>
      </c>
      <c r="I67" s="790"/>
      <c r="J67" s="791" t="str">
        <f>'[2]ALL NEW COMP'!T73</f>
        <v>CU - 36  QC</v>
      </c>
      <c r="K67" s="427">
        <f>'[2]ALL NEW COMP'!W73</f>
        <v>4158.4174793933</v>
      </c>
      <c r="L67" s="792"/>
      <c r="M67" s="616" t="str">
        <f>'[2]ALL NEW COMP'!AB73</f>
        <v>WCU-3HP</v>
      </c>
      <c r="N67" s="782">
        <f>'[2]ALL NEW COMP'!$AC73</f>
        <v>1064.43181818182</v>
      </c>
      <c r="O67" s="802"/>
      <c r="P67" s="782">
        <f>'[2]ALL NEW COMP'!$AE73</f>
        <v>915.423516589215</v>
      </c>
      <c r="Q67" s="783">
        <f>'[2]ALL NEW COMP'!$AJ73</f>
        <v>3038.13044172291</v>
      </c>
      <c r="R67" s="783">
        <f>'[2]ALL NEW COMP'!$AH73</f>
        <v>3296.65369863278</v>
      </c>
      <c r="S67" s="783">
        <f>'[2]ALL NEW COMP'!AI73</f>
        <v>3234.19380558465</v>
      </c>
      <c r="T67" s="427">
        <f>'[2]ALL NEW COMP'!AK73</f>
        <v>5071.7749209735</v>
      </c>
      <c r="U67" s="427">
        <f>'[2]ALL NEW COMP'!AL73</f>
        <v>4975.68277782253</v>
      </c>
      <c r="V67" s="427">
        <f>'[2]ALL NEW COMP'!AM73</f>
        <v>4674.04683341985</v>
      </c>
      <c r="W67" s="563">
        <f>'[2]ALL NEW COMP'!$AN73</f>
        <v>0</v>
      </c>
      <c r="X67" s="616">
        <f>'[2]ALL NEW COMP'!$AQ73</f>
        <v>0</v>
      </c>
      <c r="Y67" s="433"/>
      <c r="Z67" s="777"/>
      <c r="AJ67" s="793"/>
      <c r="AK67" s="793"/>
      <c r="AL67" s="793"/>
      <c r="AM67" s="793"/>
      <c r="AN67" s="793"/>
      <c r="AO67" s="788"/>
      <c r="AP67" s="793"/>
      <c r="AQ67" s="793"/>
    </row>
    <row r="68" spans="1:43">
      <c r="A68" s="334" t="str">
        <f>'[2]ALL NEW COMP'!A74</f>
        <v>ALL098.16</v>
      </c>
      <c r="B68" s="803" t="str">
        <f>'[2]ALL NEW COMP'!B74</f>
        <v>KCM475LAL-E5 (3ph)(2HP LT) R507</v>
      </c>
      <c r="C68" s="35"/>
      <c r="D68" s="319">
        <f>'[2]ALL NEW COMP'!D74</f>
        <v>2</v>
      </c>
      <c r="E68" s="319" t="str">
        <f>'[2]ALL NEW COMP'!E74</f>
        <v>3/8 , 5/8</v>
      </c>
      <c r="F68" s="319">
        <f>'[2]ALL NEW COMP'!F74</f>
        <v>0</v>
      </c>
      <c r="G68" s="789" t="str">
        <f>'[2]ALL NEW COMP'!G74</f>
        <v>TFH2480Z 8000BTU</v>
      </c>
      <c r="H68" s="427">
        <f>'[2]ALL NEW COMP'!O74</f>
        <v>1497.20069648094</v>
      </c>
      <c r="I68" s="790"/>
      <c r="J68" s="791" t="str">
        <f>'[2]ALL NEW COMP'!T74</f>
        <v>CU - 36  QC</v>
      </c>
      <c r="K68" s="427">
        <f>'[2]ALL NEW COMP'!W74</f>
        <v>3960.91031156113</v>
      </c>
      <c r="L68" s="792"/>
      <c r="M68" s="616" t="str">
        <f>'[2]ALL NEW COMP'!AB74</f>
        <v>WCU-3HP</v>
      </c>
      <c r="N68" s="782">
        <f>'[2]ALL NEW COMP'!$AC74</f>
        <v>1064.43181818182</v>
      </c>
      <c r="O68" s="802"/>
      <c r="P68" s="782">
        <f>'[2]ALL NEW COMP'!$AE74</f>
        <v>915.423516589215</v>
      </c>
      <c r="Q68" s="783">
        <f>'[2]ALL NEW COMP'!$AJ74</f>
        <v>2909.750782632</v>
      </c>
      <c r="R68" s="783">
        <f>'[2]ALL NEW COMP'!$AH74</f>
        <v>3168.27403954187</v>
      </c>
      <c r="S68" s="783">
        <f>'[2]ALL NEW COMP'!AI74</f>
        <v>3105.81414649374</v>
      </c>
      <c r="T68" s="427">
        <f>'[2]ALL NEW COMP'!AK74</f>
        <v>4874.26775314133</v>
      </c>
      <c r="U68" s="427">
        <f>'[2]ALL NEW COMP'!AL74</f>
        <v>4778.17560999037</v>
      </c>
      <c r="V68" s="427">
        <f>'[2]ALL NEW COMP'!AM74</f>
        <v>4476.53966558769</v>
      </c>
      <c r="W68" s="563">
        <f>'[2]ALL NEW COMP'!$AN74</f>
        <v>0</v>
      </c>
      <c r="X68" s="616">
        <f>'[2]ALL NEW COMP'!$AQ74</f>
        <v>0</v>
      </c>
      <c r="Y68" s="433"/>
      <c r="Z68" s="777"/>
      <c r="AJ68" s="793"/>
      <c r="AK68" s="793"/>
      <c r="AL68" s="793"/>
      <c r="AM68" s="793"/>
      <c r="AN68" s="793"/>
      <c r="AO68" s="788"/>
      <c r="AP68" s="793"/>
      <c r="AQ68" s="793"/>
    </row>
    <row r="69" spans="1:43">
      <c r="A69" s="334" t="str">
        <f>'[2]ALL NEW COMP'!A75</f>
        <v>ALL099</v>
      </c>
      <c r="B69" s="803" t="str">
        <f>'[2]ALL NEW COMP'!B75</f>
        <v>KCM512LAL (3ph)(3HP LT) R507</v>
      </c>
      <c r="C69" s="35"/>
      <c r="D69" s="319">
        <f>'[2]ALL NEW COMP'!D75</f>
        <v>3</v>
      </c>
      <c r="E69" s="319" t="str">
        <f>'[2]ALL NEW COMP'!E75</f>
        <v>3/8 , 3/4</v>
      </c>
      <c r="F69" s="319">
        <f>'[2]ALL NEW COMP'!F75</f>
        <v>0</v>
      </c>
      <c r="G69" s="789" t="str">
        <f>'[2]ALL NEW COMP'!G75</f>
        <v>TFH2511Z</v>
      </c>
      <c r="H69" s="427">
        <f>'[2]ALL NEW COMP'!O75</f>
        <v>1610.24686520376</v>
      </c>
      <c r="I69" s="790"/>
      <c r="J69" s="791" t="str">
        <f>'[2]ALL NEW COMP'!T75</f>
        <v>CU - 50  QC</v>
      </c>
      <c r="K69" s="427">
        <f>'[2]ALL NEW COMP'!W75</f>
        <v>4375.79767289458</v>
      </c>
      <c r="L69" s="792"/>
      <c r="M69" s="616" t="str">
        <f>'[2]ALL NEW COMP'!AB75</f>
        <v>WCU-3HP</v>
      </c>
      <c r="N69" s="782">
        <f>'[2]ALL NEW COMP'!$AC75</f>
        <v>1064.43181818182</v>
      </c>
      <c r="O69" s="802"/>
      <c r="P69" s="782">
        <f>'[2]ALL NEW COMP'!$AE75</f>
        <v>915.423516589215</v>
      </c>
      <c r="Q69" s="783">
        <f>'[2]ALL NEW COMP'!$AJ75</f>
        <v>2915.429532632</v>
      </c>
      <c r="R69" s="783">
        <f>'[2]ALL NEW COMP'!$AH75</f>
        <v>3173.95278954187</v>
      </c>
      <c r="S69" s="783">
        <f>'[2]ALL NEW COMP'!AI75</f>
        <v>3111.49289649374</v>
      </c>
      <c r="T69" s="427">
        <f>'[2]ALL NEW COMP'!AK75</f>
        <v>4883.00429160287</v>
      </c>
      <c r="U69" s="427">
        <f>'[2]ALL NEW COMP'!AL75</f>
        <v>4786.91214845191</v>
      </c>
      <c r="V69" s="427">
        <f>'[2]ALL NEW COMP'!AM75</f>
        <v>4485.27620404923</v>
      </c>
      <c r="W69" s="563">
        <f>'[2]ALL NEW COMP'!$AN75</f>
        <v>0</v>
      </c>
      <c r="X69" s="616">
        <f>'[2]ALL NEW COMP'!$AQ75</f>
        <v>0</v>
      </c>
      <c r="Y69" s="433"/>
      <c r="Z69" s="777"/>
      <c r="AJ69" s="793"/>
      <c r="AK69" s="793"/>
      <c r="AL69" s="793"/>
      <c r="AM69" s="793"/>
      <c r="AN69" s="793"/>
      <c r="AO69" s="788"/>
      <c r="AP69" s="793"/>
      <c r="AQ69" s="793"/>
    </row>
    <row r="70" spans="1:43">
      <c r="A70" s="334" t="str">
        <f>'[2]ALL NEW COMP'!A76</f>
        <v>ALL099.01</v>
      </c>
      <c r="B70" s="803" t="str">
        <f>'[2]ALL NEW COMP'!B76</f>
        <v>KCM515LAL (3ph)(3.5HP LT) R507</v>
      </c>
      <c r="C70" s="35"/>
      <c r="D70" s="319">
        <f>'[2]ALL NEW COMP'!D76</f>
        <v>3.5</v>
      </c>
      <c r="E70" s="319" t="str">
        <f>'[2]ALL NEW COMP'!E76</f>
        <v>3/8 , 3/4</v>
      </c>
      <c r="F70" s="319">
        <f>'[2]ALL NEW COMP'!F76</f>
        <v>0</v>
      </c>
      <c r="G70" s="789" t="str">
        <f>'[2]ALL NEW COMP'!G76</f>
        <v>TFH2513Z</v>
      </c>
      <c r="H70" s="427">
        <f>'[2]ALL NEW COMP'!O76</f>
        <v>1758.83388429752</v>
      </c>
      <c r="I70" s="790"/>
      <c r="J70" s="791" t="str">
        <f>'[2]ALL NEW COMP'!T76</f>
        <v>CU - 64B QC</v>
      </c>
      <c r="K70" s="427">
        <f>'[2]ALL NEW COMP'!W76</f>
        <v>4651.75401925906</v>
      </c>
      <c r="L70" s="792"/>
      <c r="M70" s="616" t="str">
        <f>'[2]ALL NEW COMP'!AB76</f>
        <v>WCU-4HP</v>
      </c>
      <c r="N70" s="782">
        <f>'[2]ALL NEW COMP'!$AC76</f>
        <v>1187.12121212121</v>
      </c>
      <c r="O70" s="802"/>
      <c r="P70" s="782">
        <f>'[2]ALL NEW COMP'!$AE76</f>
        <v>915.423516589215</v>
      </c>
      <c r="Q70" s="783">
        <f>'[2]ALL NEW COMP'!$AJ76</f>
        <v>3071.53438111684</v>
      </c>
      <c r="R70" s="783">
        <f>'[2]ALL NEW COMP'!$AH76</f>
        <v>3330.05763802671</v>
      </c>
      <c r="S70" s="783">
        <f>'[2]ALL NEW COMP'!AI76</f>
        <v>3267.59774497858</v>
      </c>
      <c r="T70" s="427">
        <f>'[2]ALL NEW COMP'!AK76</f>
        <v>5123.16559696417</v>
      </c>
      <c r="U70" s="427">
        <f>'[2]ALL NEW COMP'!AL76</f>
        <v>5027.0734538132</v>
      </c>
      <c r="V70" s="427">
        <f>'[2]ALL NEW COMP'!AM76</f>
        <v>4725.43750941053</v>
      </c>
      <c r="W70" s="563">
        <f>'[2]ALL NEW COMP'!$AN76</f>
        <v>0</v>
      </c>
      <c r="X70" s="616">
        <f>'[2]ALL NEW COMP'!$AQ76</f>
        <v>0</v>
      </c>
      <c r="Y70" s="433"/>
      <c r="Z70" s="777"/>
      <c r="AJ70" s="793"/>
      <c r="AK70" s="793"/>
      <c r="AL70" s="793"/>
      <c r="AM70" s="793"/>
      <c r="AN70" s="793"/>
      <c r="AO70" s="788"/>
      <c r="AP70" s="793"/>
      <c r="AQ70" s="793"/>
    </row>
    <row r="71" spans="1:43">
      <c r="A71" s="334" t="str">
        <f>'[2]ALL NEW COMP'!A77</f>
        <v>ALL099.02</v>
      </c>
      <c r="B71" s="803" t="str">
        <f>'[2]ALL NEW COMP'!B77</f>
        <v>KCM517LAL (3ph)(4HP LT) R507</v>
      </c>
      <c r="C71" s="35"/>
      <c r="D71" s="319">
        <f>'[2]ALL NEW COMP'!D77</f>
        <v>4</v>
      </c>
      <c r="E71" s="319" t="str">
        <f>'[2]ALL NEW COMP'!E77</f>
        <v>V06,V04(1/2,3/4) </v>
      </c>
      <c r="F71" s="319">
        <f>'[2]ALL NEW COMP'!F77</f>
        <v>0</v>
      </c>
      <c r="G71" s="789" t="str">
        <f>'[2]ALL NEW COMP'!G77</f>
        <v>TAG2516Z</v>
      </c>
      <c r="H71" s="427">
        <f>'[2]ALL NEW COMP'!O77</f>
        <v>2022.3056640625</v>
      </c>
      <c r="I71" s="790"/>
      <c r="J71" s="791" t="str">
        <f>'[2]ALL NEW COMP'!T77</f>
        <v>CU - 64 QC</v>
      </c>
      <c r="K71" s="427">
        <f>'[2]ALL NEW COMP'!W77</f>
        <v>5448.0855025274</v>
      </c>
      <c r="L71" s="792"/>
      <c r="M71" s="616" t="str">
        <f>'[2]ALL NEW COMP'!AB77</f>
        <v>LCU-05</v>
      </c>
      <c r="N71" s="782">
        <f>'[2]ALL NEW COMP'!$AC77</f>
        <v>2033.27856882074</v>
      </c>
      <c r="O71" s="804"/>
      <c r="P71" s="782">
        <f>'[2]ALL NEW COMP'!$AE77</f>
        <v>1071.19541928041</v>
      </c>
      <c r="Q71" s="783">
        <f>'[2]ALL NEW COMP'!$AJ77</f>
        <v>4238.59617601893</v>
      </c>
      <c r="R71" s="783">
        <f>'[2]ALL NEW COMP'!$AH77</f>
        <v>4497.1194329288</v>
      </c>
      <c r="S71" s="783">
        <f>'[2]ALL NEW COMP'!AI77</f>
        <v>4434.65953988067</v>
      </c>
      <c r="T71" s="427">
        <f>'[2]ALL NEW COMP'!AK77</f>
        <v>6918.64528142892</v>
      </c>
      <c r="U71" s="427">
        <f>'[2]ALL NEW COMP'!AL77</f>
        <v>6822.55313827796</v>
      </c>
      <c r="V71" s="427">
        <f>'[2]ALL NEW COMP'!AM77</f>
        <v>6520.91719387528</v>
      </c>
      <c r="W71" s="563" t="str">
        <f>'[2]ALL NEW COMP'!$AN77</f>
        <v>HTC-4</v>
      </c>
      <c r="X71" s="616">
        <f>'[2]ALL NEW COMP'!$AQ77</f>
        <v>5666.92060521271</v>
      </c>
      <c r="Y71" s="433"/>
      <c r="Z71" s="777"/>
      <c r="AJ71" s="793"/>
      <c r="AK71" s="793"/>
      <c r="AL71" s="793"/>
      <c r="AM71" s="793"/>
      <c r="AN71" s="793"/>
      <c r="AO71" s="788"/>
      <c r="AP71" s="793"/>
      <c r="AQ71" s="793"/>
    </row>
    <row r="72" ht="12.75" customHeight="1" spans="1:43">
      <c r="A72" s="425" t="str">
        <f>'[2]ALL NEW COMP'!A78</f>
        <v>ALL099.03</v>
      </c>
      <c r="B72" s="796" t="str">
        <f>'[2]ALL NEW COMP'!B78</f>
        <v>KCM520LAL (3ph)(5HP LT) R507</v>
      </c>
      <c r="C72" s="36"/>
      <c r="D72" s="319">
        <f>'[2]ALL NEW COMP'!D78</f>
        <v>5</v>
      </c>
      <c r="E72" s="319" t="str">
        <f>'[2]ALL NEW COMP'!E78</f>
        <v>V06,V04(1/2,3/4) </v>
      </c>
      <c r="F72" s="319">
        <f>'[2]ALL NEW COMP'!F78</f>
        <v>0</v>
      </c>
      <c r="G72" s="789" t="str">
        <f>'[2]ALL NEW COMP'!G78</f>
        <v>TAG2522Z</v>
      </c>
      <c r="H72" s="427">
        <f>'[2]ALL NEW COMP'!O78</f>
        <v>2183.70761417238</v>
      </c>
      <c r="I72" s="794"/>
      <c r="J72" s="791" t="str">
        <f>'[2]ALL NEW COMP'!T78</f>
        <v>CU - 72 QC</v>
      </c>
      <c r="K72" s="427">
        <f>'[2]ALL NEW COMP'!W78</f>
        <v>5887.37893400118</v>
      </c>
      <c r="L72" s="792"/>
      <c r="M72" s="616" t="str">
        <f>'[2]ALL NEW COMP'!AB78</f>
        <v>LCU-06</v>
      </c>
      <c r="N72" s="782">
        <f>'[2]ALL NEW COMP'!$AC78</f>
        <v>2172.98284045272</v>
      </c>
      <c r="O72" s="493" t="s">
        <v>373</v>
      </c>
      <c r="P72" s="782">
        <f>'[2]ALL NEW COMP'!$AE78</f>
        <v>1156.48349822322</v>
      </c>
      <c r="Q72" s="783">
        <f>'[2]ALL NEW COMP'!$AJ78</f>
        <v>4488.46239023008</v>
      </c>
      <c r="R72" s="783">
        <f>'[2]ALL NEW COMP'!$AH78</f>
        <v>4746.98564713995</v>
      </c>
      <c r="S72" s="783">
        <f>'[2]ALL NEW COMP'!AI78</f>
        <v>4684.52575409182</v>
      </c>
      <c r="T72" s="427">
        <f>'[2]ALL NEW COMP'!AK78</f>
        <v>7303.05484175377</v>
      </c>
      <c r="U72" s="427">
        <f>'[2]ALL NEW COMP'!AL78</f>
        <v>7206.9626986028</v>
      </c>
      <c r="V72" s="427">
        <f>'[2]ALL NEW COMP'!AM78</f>
        <v>6905.32675420012</v>
      </c>
      <c r="W72" s="563" t="str">
        <f>'[2]ALL NEW COMP'!$AN78</f>
        <v>HTC-5</v>
      </c>
      <c r="X72" s="616">
        <f>'[2]ALL NEW COMP'!$AQ78</f>
        <v>5952.95063342309</v>
      </c>
      <c r="Y72" s="443"/>
      <c r="Z72" s="777"/>
      <c r="AJ72" s="793"/>
      <c r="AK72" s="793"/>
      <c r="AL72" s="793"/>
      <c r="AM72" s="793"/>
      <c r="AN72" s="793"/>
      <c r="AO72" s="788"/>
      <c r="AP72" s="793"/>
      <c r="AQ72" s="793"/>
    </row>
    <row r="73" spans="1:43">
      <c r="A73" s="425" t="str">
        <f>'[2]ALL NEW COMP'!A79</f>
        <v>ALL100</v>
      </c>
      <c r="B73" s="796" t="str">
        <f>'[2]ALL NEW COMP'!B79</f>
        <v>SM124A4ALB DANFOSS SCROLL COMP 10HP</v>
      </c>
      <c r="C73" s="157" t="s">
        <v>380</v>
      </c>
      <c r="D73" s="319">
        <f>'[2]ALL NEW COMP'!D79</f>
        <v>10</v>
      </c>
      <c r="E73" s="319" t="str">
        <f>'[2]ALL NEW COMP'!E79</f>
        <v>7/8, 1 3/8</v>
      </c>
      <c r="F73" s="319">
        <f>'[2]ALL NEW COMP'!F79</f>
        <v>8</v>
      </c>
      <c r="G73" s="789">
        <f>'[2]ALL NEW COMP'!G79</f>
        <v>0</v>
      </c>
      <c r="H73" s="427">
        <f>'[2]ALL NEW COMP'!O79</f>
        <v>3862.84965034965</v>
      </c>
      <c r="I73" s="799" t="s">
        <v>371</v>
      </c>
      <c r="J73" s="791" t="str">
        <f>'[2]ALL NEW COMP'!T79</f>
        <v>CU - 144 QC</v>
      </c>
      <c r="K73" s="427">
        <f>'[2]ALL NEW COMP'!W79</f>
        <v>11326.2355381216</v>
      </c>
      <c r="L73" s="792"/>
      <c r="M73" s="616" t="str">
        <f>'[2]ALL NEW COMP'!AB79</f>
        <v>TCU - 150B</v>
      </c>
      <c r="N73" s="782">
        <f>'[2]ALL NEW COMP'!$AC79</f>
        <v>3922.4752892479</v>
      </c>
      <c r="O73" s="497"/>
      <c r="P73" s="782">
        <f>'[2]ALL NEW COMP'!$AE79</f>
        <v>1575.1113334866</v>
      </c>
      <c r="Q73" s="783">
        <f>'[2]ALL NEW COMP'!$AJ79</f>
        <v>8010.06991150455</v>
      </c>
      <c r="R73" s="783">
        <f>'[2]ALL NEW COMP'!$AH79</f>
        <v>8268.59316841442</v>
      </c>
      <c r="S73" s="783">
        <f>'[2]ALL NEW COMP'!AI79</f>
        <v>8206.13327536629</v>
      </c>
      <c r="T73" s="427">
        <f>'[2]ALL NEW COMP'!AK79</f>
        <v>12720.9125667914</v>
      </c>
      <c r="U73" s="427">
        <f>'[2]ALL NEW COMP'!AL79</f>
        <v>12624.8204236404</v>
      </c>
      <c r="V73" s="427">
        <f>'[2]ALL NEW COMP'!AM79</f>
        <v>12323.1844792378</v>
      </c>
      <c r="W73" s="563">
        <f>'[2]ALL NEW COMP'!$AN79</f>
        <v>0</v>
      </c>
      <c r="X73" s="616">
        <f>'[2]ALL NEW COMP'!$AQ79</f>
        <v>0</v>
      </c>
      <c r="Y73" s="445"/>
      <c r="Z73" s="777"/>
      <c r="AJ73" s="793"/>
      <c r="AK73" s="793"/>
      <c r="AL73" s="793"/>
      <c r="AM73" s="793"/>
      <c r="AN73" s="793"/>
      <c r="AO73" s="788"/>
      <c r="AP73" s="793"/>
      <c r="AQ73" s="793"/>
    </row>
    <row r="74" customHeight="1" spans="1:43">
      <c r="A74" s="425" t="str">
        <f>'[2]ALL NEW COMP'!A80</f>
        <v>ALL101</v>
      </c>
      <c r="B74" s="796" t="str">
        <f>'[2]ALL NEW COMP'!B80</f>
        <v>SM147A4ALB DANFOSS SCROLL COMP 12HP</v>
      </c>
      <c r="C74" s="157"/>
      <c r="D74" s="319">
        <f>'[2]ALL NEW COMP'!D80</f>
        <v>12</v>
      </c>
      <c r="E74" s="319" t="str">
        <f>'[2]ALL NEW COMP'!E80</f>
        <v>7/8, 1 3/8</v>
      </c>
      <c r="F74" s="319">
        <f>'[2]ALL NEW COMP'!F80</f>
        <v>8</v>
      </c>
      <c r="G74" s="789">
        <f>'[2]ALL NEW COMP'!G80</f>
        <v>0</v>
      </c>
      <c r="H74" s="427">
        <f>'[2]ALL NEW COMP'!O80</f>
        <v>4303.28671328671</v>
      </c>
      <c r="I74" s="799"/>
      <c r="J74" s="791" t="str">
        <f>'[2]ALL NEW COMP'!T80</f>
        <v>CU - 160 QC</v>
      </c>
      <c r="K74" s="427">
        <f>'[2]ALL NEW COMP'!W80</f>
        <v>12281.1982945319</v>
      </c>
      <c r="L74" s="792"/>
      <c r="M74" s="616" t="str">
        <f>'[2]ALL NEW COMP'!AB80</f>
        <v>TCU - 120 </v>
      </c>
      <c r="N74" s="782">
        <f>'[2]ALL NEW COMP'!$AC80</f>
        <v>4008.50117666119</v>
      </c>
      <c r="O74" s="497"/>
      <c r="P74" s="782">
        <f>'[2]ALL NEW COMP'!$AE80</f>
        <v>1575.1113334866</v>
      </c>
      <c r="Q74" s="783">
        <f>'[2]ALL NEW COMP'!$AJ80</f>
        <v>8382.37988982693</v>
      </c>
      <c r="R74" s="783">
        <f>'[2]ALL NEW COMP'!$AH80</f>
        <v>8640.9031467368</v>
      </c>
      <c r="S74" s="783">
        <f>'[2]ALL NEW COMP'!AI80</f>
        <v>8578.44325368867</v>
      </c>
      <c r="T74" s="427">
        <f>'[2]ALL NEW COMP'!AK80</f>
        <v>13293.6971488258</v>
      </c>
      <c r="U74" s="427">
        <f>'[2]ALL NEW COMP'!AL80</f>
        <v>13197.6050056749</v>
      </c>
      <c r="V74" s="427">
        <f>'[2]ALL NEW COMP'!AM80</f>
        <v>12895.9690612722</v>
      </c>
      <c r="W74" s="563">
        <f>'[2]ALL NEW COMP'!$AN80</f>
        <v>0</v>
      </c>
      <c r="X74" s="616">
        <f>'[2]ALL NEW COMP'!$AQ80</f>
        <v>0</v>
      </c>
      <c r="Y74" s="445"/>
      <c r="Z74" s="777"/>
      <c r="AJ74" s="793"/>
      <c r="AK74" s="793"/>
      <c r="AL74" s="793"/>
      <c r="AM74" s="793"/>
      <c r="AN74" s="793"/>
      <c r="AO74" s="788"/>
      <c r="AP74" s="793" t="e">
        <f>'[1]ALL NEW COMP'!$AH85</f>
        <v>#REF!</v>
      </c>
      <c r="AQ74" s="793" t="e">
        <f>'[1]ALL NEW COMP'!#REF!</f>
        <v>#REF!</v>
      </c>
    </row>
    <row r="75" customHeight="1" spans="1:43">
      <c r="A75" s="425" t="str">
        <f>'[2]ALL NEW COMP'!A81</f>
        <v>ALL102</v>
      </c>
      <c r="B75" s="425" t="str">
        <f>'[2]ALL NEW COMP'!B81</f>
        <v>SM161T4VC DANFOSS SCROLL COMP 13HP</v>
      </c>
      <c r="C75" s="157"/>
      <c r="D75" s="319">
        <f>'[2]ALL NEW COMP'!D81</f>
        <v>13</v>
      </c>
      <c r="E75" s="319" t="str">
        <f>'[2]ALL NEW COMP'!E81</f>
        <v>7/8, 1 3/8</v>
      </c>
      <c r="F75" s="319">
        <f>'[2]ALL NEW COMP'!F81</f>
        <v>6</v>
      </c>
      <c r="G75" s="789">
        <f>'[2]ALL NEW COMP'!G81</f>
        <v>0</v>
      </c>
      <c r="H75" s="427">
        <f>'[2]ALL NEW COMP'!O81</f>
        <v>5552.3951048951</v>
      </c>
      <c r="I75" s="799"/>
      <c r="J75" s="791" t="str">
        <f>'[2]ALL NEW COMP'!T81</f>
        <v>CU - 160 QC</v>
      </c>
      <c r="K75" s="427">
        <f>'[2]ALL NEW COMP'!W81</f>
        <v>13570.4771134907</v>
      </c>
      <c r="L75" s="792"/>
      <c r="M75" s="616" t="str">
        <f>'[2]ALL NEW COMP'!AB81</f>
        <v>TCU - 150 </v>
      </c>
      <c r="N75" s="782">
        <f>'[2]ALL NEW COMP'!$AC81</f>
        <v>4443.34966150968</v>
      </c>
      <c r="O75" s="497"/>
      <c r="P75" s="782">
        <f>'[2]ALL NEW COMP'!$AE81</f>
        <v>1601.22211126438</v>
      </c>
      <c r="Q75" s="783">
        <f>'[2]ALL NEW COMP'!$AJ81</f>
        <v>9655.25960699866</v>
      </c>
      <c r="R75" s="783">
        <f>'[2]ALL NEW COMP'!$AH81</f>
        <v>9913.78286390853</v>
      </c>
      <c r="S75" s="783">
        <f>'[2]ALL NEW COMP'!AI81</f>
        <v>9851.3229708604</v>
      </c>
      <c r="T75" s="427">
        <f>'[2]ALL NEW COMP'!AK81</f>
        <v>15251.9736367824</v>
      </c>
      <c r="U75" s="427">
        <f>'[2]ALL NEW COMP'!AL81</f>
        <v>15155.8814936314</v>
      </c>
      <c r="V75" s="427">
        <f>'[2]ALL NEW COMP'!AM81</f>
        <v>14854.2455492287</v>
      </c>
      <c r="W75" s="563">
        <f>'[2]ALL NEW COMP'!$AN81</f>
        <v>0</v>
      </c>
      <c r="X75" s="616">
        <f>'[2]ALL NEW COMP'!$AQ81</f>
        <v>0</v>
      </c>
      <c r="Y75" s="445"/>
      <c r="Z75" s="777"/>
      <c r="AJ75" s="793"/>
      <c r="AK75" s="793"/>
      <c r="AL75" s="793"/>
      <c r="AM75" s="793"/>
      <c r="AN75" s="793"/>
      <c r="AO75" s="788"/>
      <c r="AP75" s="793" t="e">
        <f>'[1]ALL NEW COMP'!$AH86</f>
        <v>#REF!</v>
      </c>
      <c r="AQ75" s="793" t="e">
        <f>'[1]ALL NEW COMP'!#REF!</f>
        <v>#REF!</v>
      </c>
    </row>
    <row r="76" spans="1:43">
      <c r="A76" s="425" t="str">
        <f>'[2]ALL NEW COMP'!A82</f>
        <v>ALL103</v>
      </c>
      <c r="B76" s="425" t="str">
        <f>'[2]ALL NEW COMP'!B82</f>
        <v>SM185S4CC DANFOSS SCROLL COMP 15HP</v>
      </c>
      <c r="C76" s="157"/>
      <c r="D76" s="319">
        <f>'[2]ALL NEW COMP'!D82</f>
        <v>15</v>
      </c>
      <c r="E76" s="319" t="str">
        <f>'[2]ALL NEW COMP'!E82</f>
        <v>1 1/8, 1 5/8</v>
      </c>
      <c r="F76" s="319">
        <f>'[2]ALL NEW COMP'!F82</f>
        <v>6</v>
      </c>
      <c r="G76" s="789">
        <f>'[2]ALL NEW COMP'!G82</f>
        <v>0</v>
      </c>
      <c r="H76" s="427">
        <f>'[2]ALL NEW COMP'!O82</f>
        <v>6209.44055944056</v>
      </c>
      <c r="I76" s="799"/>
      <c r="J76" s="791" t="str">
        <f>'[2]ALL NEW COMP'!T82</f>
        <v>CU - 200 QC</v>
      </c>
      <c r="K76" s="427">
        <f>'[2]ALL NEW COMP'!W82</f>
        <v>15808.7999981061</v>
      </c>
      <c r="L76" s="792"/>
      <c r="M76" s="616" t="str">
        <f>'[2]ALL NEW COMP'!AB82</f>
        <v>TCU - 150 </v>
      </c>
      <c r="N76" s="782">
        <f>'[2]ALL NEW COMP'!$AC82</f>
        <v>4443.34966150968</v>
      </c>
      <c r="O76" s="497"/>
      <c r="P76" s="782">
        <f>'[2]ALL NEW COMP'!$AE82</f>
        <v>1701.22211126438</v>
      </c>
      <c r="Q76" s="783">
        <f>'[2]ALL NEW COMP'!$AJ82</f>
        <v>10182.3391524532</v>
      </c>
      <c r="R76" s="783">
        <f>'[2]ALL NEW COMP'!$AH82</f>
        <v>10440.8624093631</v>
      </c>
      <c r="S76" s="783">
        <f>'[2]ALL NEW COMP'!AI82</f>
        <v>10378.4025163149</v>
      </c>
      <c r="T76" s="427">
        <f>'[2]ALL NEW COMP'!AK82</f>
        <v>16062.865245174</v>
      </c>
      <c r="U76" s="427">
        <f>'[2]ALL NEW COMP'!AL82</f>
        <v>15966.773102023</v>
      </c>
      <c r="V76" s="427">
        <f>'[2]ALL NEW COMP'!AM82</f>
        <v>15665.1371576203</v>
      </c>
      <c r="W76" s="563" t="str">
        <f>'[2]ALL NEW COMP'!$AN82</f>
        <v>HTC-20</v>
      </c>
      <c r="X76" s="616">
        <f>'[2]ALL NEW COMP'!$AQ82</f>
        <v>14159.1236966211</v>
      </c>
      <c r="Y76" s="445"/>
      <c r="Z76" s="777"/>
      <c r="AJ76" s="793"/>
      <c r="AK76" s="793"/>
      <c r="AL76" s="793"/>
      <c r="AM76" s="793"/>
      <c r="AN76" s="793"/>
      <c r="AO76" s="788"/>
      <c r="AP76" s="793" t="e">
        <f>'[1]ALL NEW COMP'!$AH87</f>
        <v>#REF!</v>
      </c>
      <c r="AQ76" s="793" t="e">
        <f>'[1]ALL NEW COMP'!#REF!</f>
        <v>#REF!</v>
      </c>
    </row>
    <row r="77" spans="1:43">
      <c r="A77" s="425" t="str">
        <f>'[2]ALL NEW COMP'!A83</f>
        <v>ALL104</v>
      </c>
      <c r="B77" s="425" t="str">
        <f>'[2]ALL NEW COMP'!B83</f>
        <v>SY240A4CBE DANFOSS SCROLL COMP 20HP</v>
      </c>
      <c r="C77" s="157"/>
      <c r="D77" s="319">
        <f>'[2]ALL NEW COMP'!D83</f>
        <v>20</v>
      </c>
      <c r="E77" s="319" t="str">
        <f>'[2]ALL NEW COMP'!E83</f>
        <v>1 1/8, 1 5/8</v>
      </c>
      <c r="F77" s="319">
        <f>'[2]ALL NEW COMP'!F83</f>
        <v>4</v>
      </c>
      <c r="G77" s="789">
        <f>'[2]ALL NEW COMP'!G83</f>
        <v>0</v>
      </c>
      <c r="H77" s="427">
        <f>'[2]ALL NEW COMP'!O83</f>
        <v>11263.6363636364</v>
      </c>
      <c r="I77" s="799"/>
      <c r="J77" s="791" t="str">
        <f>'[2]ALL NEW COMP'!T83</f>
        <v>CU - 250 QC</v>
      </c>
      <c r="K77" s="427">
        <f>'[2]ALL NEW COMP'!W83</f>
        <v>24294.1966332255</v>
      </c>
      <c r="L77" s="792"/>
      <c r="M77" s="616" t="str">
        <f>'[2]ALL NEW COMP'!AB83</f>
        <v>TCU - 220</v>
      </c>
      <c r="N77" s="782">
        <f>'[2]ALL NEW COMP'!$AC83</f>
        <v>6182.30943455641</v>
      </c>
      <c r="O77" s="497"/>
      <c r="P77" s="782">
        <f>'[2]ALL NEW COMP'!$AE83</f>
        <v>1898.3316262959</v>
      </c>
      <c r="Q77" s="783">
        <f>'[2]ALL NEW COMP'!$AJ83</f>
        <v>15403.6357132587</v>
      </c>
      <c r="R77" s="783">
        <f>'[2]ALL NEW COMP'!$AH83</f>
        <v>15662.1589701686</v>
      </c>
      <c r="S77" s="783">
        <f>'[2]ALL NEW COMP'!AI83</f>
        <v>15599.6990771205</v>
      </c>
      <c r="T77" s="427">
        <f>'[2]ALL NEW COMP'!AK83</f>
        <v>24095.6291848748</v>
      </c>
      <c r="U77" s="427">
        <f>'[2]ALL NEW COMP'!AL83</f>
        <v>23999.5370417238</v>
      </c>
      <c r="V77" s="427">
        <f>'[2]ALL NEW COMP'!AM83</f>
        <v>23697.9010973211</v>
      </c>
      <c r="W77" s="563" t="str">
        <f>'[2]ALL NEW COMP'!$AN83</f>
        <v>HTC-25</v>
      </c>
      <c r="X77" s="616">
        <f>'[2]ALL NEW COMP'!$AQ83</f>
        <v>20488.7298143347</v>
      </c>
      <c r="Y77" s="445"/>
      <c r="Z77" s="777"/>
      <c r="AJ77" s="793"/>
      <c r="AK77" s="793"/>
      <c r="AL77" s="793"/>
      <c r="AM77" s="793"/>
      <c r="AN77" s="793"/>
      <c r="AO77" s="788"/>
      <c r="AP77" s="793" t="e">
        <f>'[1]ALL NEW COMP'!$AH88</f>
        <v>#REF!</v>
      </c>
      <c r="AQ77" s="793" t="e">
        <f>'[1]ALL NEW COMP'!#REF!</f>
        <v>#REF!</v>
      </c>
    </row>
    <row r="78" spans="1:43">
      <c r="A78" s="425" t="str">
        <f>'[2]ALL NEW COMP'!A84</f>
        <v>ALL105</v>
      </c>
      <c r="B78" s="425" t="str">
        <f>'[2]ALL NEW COMP'!B84</f>
        <v>SY300A4CBE DANFOSS SCROLL COMP 25HP</v>
      </c>
      <c r="C78" s="157"/>
      <c r="D78" s="319">
        <f>'[2]ALL NEW COMP'!D84</f>
        <v>25</v>
      </c>
      <c r="E78" s="319" t="str">
        <f>'[2]ALL NEW COMP'!E84</f>
        <v>1 1/8, 1 5/8</v>
      </c>
      <c r="F78" s="319">
        <f>'[2]ALL NEW COMP'!F84</f>
        <v>4</v>
      </c>
      <c r="G78" s="789">
        <f>'[2]ALL NEW COMP'!G84</f>
        <v>0</v>
      </c>
      <c r="H78" s="427">
        <f>'[2]ALL NEW COMP'!O84</f>
        <v>11621.2121212121</v>
      </c>
      <c r="I78" s="799"/>
      <c r="J78" s="791" t="str">
        <f>'[2]ALL NEW COMP'!T84</f>
        <v>CU - 300 QC</v>
      </c>
      <c r="K78" s="427">
        <f>'[2]ALL NEW COMP'!W84</f>
        <v>26142.1616694807</v>
      </c>
      <c r="L78" s="792"/>
      <c r="M78" s="616" t="str">
        <f>'[2]ALL NEW COMP'!AB84</f>
        <v>TCUV - 250</v>
      </c>
      <c r="N78" s="782">
        <f>'[2]ALL NEW COMP'!$AC84</f>
        <v>9845.9322137033</v>
      </c>
      <c r="O78" s="497"/>
      <c r="P78" s="782">
        <f>'[2]ALL NEW COMP'!$AE84</f>
        <v>2271.74309538514</v>
      </c>
      <c r="Q78" s="783">
        <f>'[2]ALL NEW COMP'!$AJ84</f>
        <v>19440.6699614949</v>
      </c>
      <c r="R78" s="783">
        <f>'[2]ALL NEW COMP'!$AH84</f>
        <v>19699.1932184047</v>
      </c>
      <c r="S78" s="783">
        <f>'[2]ALL NEW COMP'!AI84</f>
        <v>19636.7333253566</v>
      </c>
      <c r="T78" s="427">
        <f>'[2]ALL NEW COMP'!AK84</f>
        <v>30306.451105238</v>
      </c>
      <c r="U78" s="427">
        <f>'[2]ALL NEW COMP'!AL84</f>
        <v>30210.3589620871</v>
      </c>
      <c r="V78" s="427">
        <f>'[2]ALL NEW COMP'!AM84</f>
        <v>29908.7230176844</v>
      </c>
      <c r="W78" s="563" t="str">
        <f>'[2]ALL NEW COMP'!$AN84</f>
        <v>HTC-30</v>
      </c>
      <c r="X78" s="616">
        <f>'[2]ALL NEW COMP'!$AQ84</f>
        <v>22084.8283420598</v>
      </c>
      <c r="Y78" s="445"/>
      <c r="Z78" s="777"/>
      <c r="AJ78" s="793"/>
      <c r="AK78" s="793"/>
      <c r="AL78" s="793"/>
      <c r="AM78" s="793"/>
      <c r="AN78" s="793"/>
      <c r="AO78" s="788"/>
      <c r="AP78" s="793" t="e">
        <f>'[1]ALL NEW COMP'!$AH89</f>
        <v>#REF!</v>
      </c>
      <c r="AQ78" s="793" t="e">
        <f>'[1]ALL NEW COMP'!#REF!</f>
        <v>#REF!</v>
      </c>
    </row>
    <row r="79" customHeight="1" spans="1:43">
      <c r="A79" s="425" t="str">
        <f>'[2]ALL NEW COMP'!A85</f>
        <v>ALL108</v>
      </c>
      <c r="B79" s="425" t="str">
        <f>'[2]ALL NEW COMP'!B85</f>
        <v>SZ120S4CC DANFOSS SCROLL COMP 10HP</v>
      </c>
      <c r="C79" s="157"/>
      <c r="D79" s="319">
        <f>'[2]ALL NEW COMP'!D85</f>
        <v>10</v>
      </c>
      <c r="E79" s="319">
        <f>'[2]ALL NEW COMP'!E85</f>
        <v>0</v>
      </c>
      <c r="F79" s="319">
        <f>'[2]ALL NEW COMP'!F85</f>
        <v>0</v>
      </c>
      <c r="G79" s="789">
        <f>'[2]ALL NEW COMP'!G85</f>
        <v>0</v>
      </c>
      <c r="H79" s="427">
        <f>'[2]ALL NEW COMP'!O85</f>
        <v>4628.1993006993</v>
      </c>
      <c r="I79" s="799"/>
      <c r="J79" s="791" t="str">
        <f>'[2]ALL NEW COMP'!T85</f>
        <v>CU - 144 QC</v>
      </c>
      <c r="K79" s="427">
        <f>'[2]ALL NEW COMP'!W85</f>
        <v>12091.5851884713</v>
      </c>
      <c r="L79" s="792"/>
      <c r="M79" s="616">
        <f>'[2]ALL NEW COMP'!AB85</f>
        <v>0</v>
      </c>
      <c r="N79" s="782">
        <f>'[2]ALL NEW COMP'!$AC85</f>
        <v>0</v>
      </c>
      <c r="O79" s="497"/>
      <c r="P79" s="782">
        <f>'[2]ALL NEW COMP'!$AE85</f>
        <v>0</v>
      </c>
      <c r="Q79" s="783">
        <f>'[2]ALL NEW COMP'!$AJ85</f>
        <v>0</v>
      </c>
      <c r="R79" s="783"/>
      <c r="S79" s="783">
        <f>'[2]ALL NEW COMP'!AI85</f>
        <v>0</v>
      </c>
      <c r="T79" s="427">
        <f>'[2]ALL NEW COMP'!AK85</f>
        <v>0</v>
      </c>
      <c r="U79" s="427">
        <f>'[2]ALL NEW COMP'!AL85</f>
        <v>0</v>
      </c>
      <c r="V79" s="427">
        <f>'[2]ALL NEW COMP'!AM85</f>
        <v>0</v>
      </c>
      <c r="W79" s="563">
        <f>'[2]ALL NEW COMP'!$AN85</f>
        <v>0</v>
      </c>
      <c r="X79" s="616">
        <f>'[2]ALL NEW COMP'!$AQ85</f>
        <v>0</v>
      </c>
      <c r="Y79" s="445"/>
      <c r="Z79" s="777"/>
      <c r="AJ79" s="793"/>
      <c r="AK79" s="793"/>
      <c r="AL79" s="793"/>
      <c r="AM79" s="793"/>
      <c r="AN79" s="793"/>
      <c r="AO79" s="788"/>
      <c r="AP79" s="793"/>
      <c r="AQ79" s="793"/>
    </row>
    <row r="80" spans="1:43">
      <c r="A80" s="425" t="str">
        <f>'[2]ALL NEW COMP'!A86</f>
        <v>ALL111</v>
      </c>
      <c r="B80" s="425" t="str">
        <f>'[2]ALL NEW COMP'!B86</f>
        <v>SZ161T4VC DANFOSS SCROLL COMP 13HP</v>
      </c>
      <c r="C80" s="157"/>
      <c r="D80" s="319">
        <f>'[2]ALL NEW COMP'!D86</f>
        <v>13</v>
      </c>
      <c r="E80" s="319">
        <f>'[2]ALL NEW COMP'!E86</f>
        <v>0</v>
      </c>
      <c r="F80" s="319">
        <f>'[2]ALL NEW COMP'!F86</f>
        <v>0</v>
      </c>
      <c r="G80" s="789">
        <f>'[2]ALL NEW COMP'!G86</f>
        <v>0</v>
      </c>
      <c r="H80" s="427">
        <f>'[2]ALL NEW COMP'!O86</f>
        <v>6418.61631016043</v>
      </c>
      <c r="I80" s="799"/>
      <c r="J80" s="791" t="str">
        <f>'[2]ALL NEW COMP'!T86</f>
        <v>CU - 160 QC</v>
      </c>
      <c r="K80" s="427">
        <f>'[2]ALL NEW COMP'!W86</f>
        <v>14732.9421484557</v>
      </c>
      <c r="L80" s="792"/>
      <c r="M80" s="616">
        <f>'[2]ALL NEW COMP'!AB86</f>
        <v>0</v>
      </c>
      <c r="N80" s="782">
        <f>'[2]ALL NEW COMP'!$AC86</f>
        <v>0</v>
      </c>
      <c r="O80" s="497"/>
      <c r="P80" s="782">
        <f>'[2]ALL NEW COMP'!$AE86</f>
        <v>0</v>
      </c>
      <c r="Q80" s="783">
        <f>'[2]ALL NEW COMP'!$AJ86</f>
        <v>0</v>
      </c>
      <c r="R80" s="783"/>
      <c r="S80" s="783">
        <f>'[2]ALL NEW COMP'!AI86</f>
        <v>0</v>
      </c>
      <c r="T80" s="427">
        <f>'[2]ALL NEW COMP'!AK86</f>
        <v>0</v>
      </c>
      <c r="U80" s="427">
        <f>'[2]ALL NEW COMP'!AL86</f>
        <v>0</v>
      </c>
      <c r="V80" s="427">
        <f>'[2]ALL NEW COMP'!AM86</f>
        <v>0</v>
      </c>
      <c r="W80" s="563">
        <f>'[2]ALL NEW COMP'!$AN86</f>
        <v>0</v>
      </c>
      <c r="X80" s="616">
        <f>'[2]ALL NEW COMP'!$AQ86</f>
        <v>0</v>
      </c>
      <c r="Y80" s="445"/>
      <c r="Z80" s="777"/>
      <c r="AJ80" s="793"/>
      <c r="AK80" s="793"/>
      <c r="AL80" s="793"/>
      <c r="AM80" s="793"/>
      <c r="AN80" s="793"/>
      <c r="AO80" s="788"/>
      <c r="AP80" s="793"/>
      <c r="AQ80" s="793"/>
    </row>
    <row r="81" spans="1:43">
      <c r="A81" s="425" t="str">
        <f>'[2]ALL NEW COMP'!A87</f>
        <v>ALL112</v>
      </c>
      <c r="B81" s="425" t="str">
        <f>'[2]ALL NEW COMP'!B87</f>
        <v>SZ185S4CC DANFOSS SCROLL COMP 15HP</v>
      </c>
      <c r="C81" s="157"/>
      <c r="D81" s="319">
        <f>'[2]ALL NEW COMP'!D87</f>
        <v>15</v>
      </c>
      <c r="E81" s="319">
        <f>'[2]ALL NEW COMP'!E87</f>
        <v>0</v>
      </c>
      <c r="F81" s="319">
        <f>'[2]ALL NEW COMP'!F87</f>
        <v>1</v>
      </c>
      <c r="G81" s="789">
        <f>'[2]ALL NEW COMP'!G87</f>
        <v>0</v>
      </c>
      <c r="H81" s="427">
        <f>'[2]ALL NEW COMP'!O87</f>
        <v>6515.24064171123</v>
      </c>
      <c r="I81" s="799"/>
      <c r="J81" s="791" t="str">
        <f>'[2]ALL NEW COMP'!T87</f>
        <v>CU - 200 QC</v>
      </c>
      <c r="K81" s="427">
        <f>'[2]ALL NEW COMP'!W87</f>
        <v>16415.3034946096</v>
      </c>
      <c r="L81" s="792"/>
      <c r="M81" s="616">
        <f>'[2]ALL NEW COMP'!AB87</f>
        <v>0</v>
      </c>
      <c r="N81" s="782">
        <f>'[2]ALL NEW COMP'!$AC87</f>
        <v>0</v>
      </c>
      <c r="O81" s="497"/>
      <c r="P81" s="782">
        <f>'[2]ALL NEW COMP'!$AE87</f>
        <v>0</v>
      </c>
      <c r="Q81" s="783">
        <f>'[2]ALL NEW COMP'!$AJ87</f>
        <v>0</v>
      </c>
      <c r="R81" s="783"/>
      <c r="S81" s="783">
        <f>'[2]ALL NEW COMP'!AI87</f>
        <v>0</v>
      </c>
      <c r="T81" s="427">
        <f>'[2]ALL NEW COMP'!AK87</f>
        <v>0</v>
      </c>
      <c r="U81" s="427">
        <f>'[2]ALL NEW COMP'!AL87</f>
        <v>0</v>
      </c>
      <c r="V81" s="427">
        <f>'[2]ALL NEW COMP'!AM87</f>
        <v>0</v>
      </c>
      <c r="W81" s="563">
        <f>'[2]ALL NEW COMP'!$AN87</f>
        <v>0</v>
      </c>
      <c r="X81" s="616">
        <f>'[2]ALL NEW COMP'!$AQ87</f>
        <v>0</v>
      </c>
      <c r="Y81" s="445"/>
      <c r="Z81" s="777"/>
      <c r="AJ81" s="793"/>
      <c r="AK81" s="793"/>
      <c r="AL81" s="793"/>
      <c r="AM81" s="793"/>
      <c r="AN81" s="793"/>
      <c r="AO81" s="788"/>
      <c r="AP81" s="793"/>
      <c r="AQ81" s="793"/>
    </row>
    <row r="82" spans="1:43">
      <c r="A82" s="425" t="str">
        <f>'[2]ALL NEW COMP'!A88</f>
        <v>ALL120</v>
      </c>
      <c r="B82" s="425" t="str">
        <f>'[2]ALL NEW COMP'!B88</f>
        <v>CH290A4ABA DANFOSS SCROLL COMP 25HP</v>
      </c>
      <c r="C82" s="157"/>
      <c r="D82" s="319">
        <f>'[2]ALL NEW COMP'!D88</f>
        <v>25</v>
      </c>
      <c r="E82" s="319" t="str">
        <f>'[2]ALL NEW COMP'!E88</f>
        <v>2UNIT</v>
      </c>
      <c r="F82" s="319">
        <f>'[2]ALL NEW COMP'!F88</f>
        <v>0</v>
      </c>
      <c r="G82" s="789" t="str">
        <f>'[2]ALL NEW COMP'!G88</f>
        <v>YORK</v>
      </c>
      <c r="H82" s="427">
        <f>'[2]ALL NEW COMP'!O88</f>
        <v>11075.9090909091</v>
      </c>
      <c r="I82" s="799"/>
      <c r="J82" s="791">
        <f>'[2]ALL NEW COMP'!T88</f>
        <v>0</v>
      </c>
      <c r="K82" s="427" t="str">
        <f>'[2]ALL NEW COMP'!W88</f>
        <v>~</v>
      </c>
      <c r="L82" s="792"/>
      <c r="M82" s="616">
        <f>'[2]ALL NEW COMP'!AB88</f>
        <v>0</v>
      </c>
      <c r="N82" s="782">
        <f>'[2]ALL NEW COMP'!$AC88</f>
        <v>0</v>
      </c>
      <c r="O82" s="497"/>
      <c r="P82" s="782">
        <f>'[2]ALL NEW COMP'!$AE88</f>
        <v>0</v>
      </c>
      <c r="Q82" s="783">
        <f>'[2]ALL NEW COMP'!$AJ88</f>
        <v>0</v>
      </c>
      <c r="R82" s="783"/>
      <c r="S82" s="783">
        <f>'[2]ALL NEW COMP'!AI88</f>
        <v>0</v>
      </c>
      <c r="T82" s="427">
        <f>'[2]ALL NEW COMP'!AK88</f>
        <v>0</v>
      </c>
      <c r="U82" s="427">
        <f>'[2]ALL NEW COMP'!AL88</f>
        <v>0</v>
      </c>
      <c r="V82" s="427">
        <f>'[2]ALL NEW COMP'!AM88</f>
        <v>0</v>
      </c>
      <c r="W82" s="563">
        <f>'[2]ALL NEW COMP'!$AN88</f>
        <v>0</v>
      </c>
      <c r="X82" s="616">
        <f>'[2]ALL NEW COMP'!$AQ88</f>
        <v>0</v>
      </c>
      <c r="Y82" s="445"/>
      <c r="Z82" s="777"/>
      <c r="AJ82" s="793"/>
      <c r="AK82" s="793"/>
      <c r="AL82" s="793"/>
      <c r="AM82" s="793"/>
      <c r="AN82" s="793"/>
      <c r="AO82" s="788"/>
      <c r="AP82" s="793"/>
      <c r="AQ82" s="793"/>
    </row>
    <row r="83" spans="1:43">
      <c r="A83" s="425" t="str">
        <f>'[2]ALL NEW COMP'!A89</f>
        <v>ALL121.2</v>
      </c>
      <c r="B83" s="425" t="str">
        <f>'[2]ALL NEW COMP'!B89</f>
        <v>MLZ021T4LP9A DANFOSS SCROLL COMP 3HP</v>
      </c>
      <c r="C83" s="34" t="s">
        <v>381</v>
      </c>
      <c r="D83" s="319">
        <f>'[2]ALL NEW COMP'!D89</f>
        <v>3</v>
      </c>
      <c r="E83" s="319">
        <f>'[2]ALL NEW COMP'!E89</f>
        <v>0</v>
      </c>
      <c r="F83" s="319">
        <f>'[2]ALL NEW COMP'!F89</f>
        <v>0</v>
      </c>
      <c r="G83" s="789">
        <f>'[2]ALL NEW COMP'!G89</f>
        <v>0</v>
      </c>
      <c r="H83" s="427">
        <f>'[2]ALL NEW COMP'!O89</f>
        <v>1638.35367132867</v>
      </c>
      <c r="I83" s="790" t="s">
        <v>371</v>
      </c>
      <c r="J83" s="791" t="str">
        <f>'[2]ALL NEW COMP'!T89</f>
        <v>CU - 40  QC</v>
      </c>
      <c r="K83" s="427">
        <f>'[2]ALL NEW COMP'!W89</f>
        <v>4510.24557168451</v>
      </c>
      <c r="L83" s="792"/>
      <c r="M83" s="616" t="str">
        <f>'[2]ALL NEW COMP'!AB89</f>
        <v>BCU - 50  </v>
      </c>
      <c r="N83" s="782">
        <f>'[2]ALL NEW COMP'!$AC89</f>
        <v>1045.45454545455</v>
      </c>
      <c r="O83" s="805"/>
      <c r="P83" s="782">
        <f>'[2]ALL NEW COMP'!$AE89</f>
        <v>940.611030545433</v>
      </c>
      <c r="Q83" s="783">
        <f>'[2]ALL NEW COMP'!$AJ89</f>
        <v>3052.6264784064</v>
      </c>
      <c r="R83" s="783"/>
      <c r="S83" s="783">
        <f>'[2]ALL NEW COMP'!AI89</f>
        <v>3248.68984226814</v>
      </c>
      <c r="T83" s="427">
        <f>'[2]ALL NEW COMP'!AK89</f>
        <v>5094.07651587119</v>
      </c>
      <c r="U83" s="427">
        <f>'[2]ALL NEW COMP'!AL89</f>
        <v>4997.98437272022</v>
      </c>
      <c r="V83" s="427">
        <f>'[2]ALL NEW COMP'!AM89</f>
        <v>4696.34842831754</v>
      </c>
      <c r="W83" s="563">
        <f>'[2]ALL NEW COMP'!$AN89</f>
        <v>0</v>
      </c>
      <c r="X83" s="616">
        <f>'[2]ALL NEW COMP'!$AQ89</f>
        <v>0</v>
      </c>
      <c r="Y83" s="445"/>
      <c r="Z83" s="777"/>
      <c r="AJ83" s="793"/>
      <c r="AK83" s="793"/>
      <c r="AL83" s="793"/>
      <c r="AM83" s="793"/>
      <c r="AN83" s="793"/>
      <c r="AO83" s="788"/>
      <c r="AP83" s="793"/>
      <c r="AQ83" s="793"/>
    </row>
    <row r="84" customHeight="1" spans="1:43">
      <c r="A84" s="425" t="str">
        <f>'[2]ALL NEW COMP'!A90</f>
        <v>ALL121.3</v>
      </c>
      <c r="B84" s="425" t="str">
        <f>'[2]ALL NEW COMP'!B90</f>
        <v>MLZ030T4LC9A DANFOSS SCROLL COMP 4HP</v>
      </c>
      <c r="C84" s="35"/>
      <c r="D84" s="319">
        <f>'[2]ALL NEW COMP'!D90</f>
        <v>4</v>
      </c>
      <c r="E84" s="319">
        <f>'[2]ALL NEW COMP'!E90</f>
        <v>0</v>
      </c>
      <c r="F84" s="319">
        <f>'[2]ALL NEW COMP'!F90</f>
        <v>0</v>
      </c>
      <c r="G84" s="789">
        <f>'[2]ALL NEW COMP'!G90</f>
        <v>0</v>
      </c>
      <c r="H84" s="427">
        <f>'[2]ALL NEW COMP'!O90</f>
        <v>2058.93496503496</v>
      </c>
      <c r="I84" s="790"/>
      <c r="J84" s="791" t="str">
        <f>'[2]ALL NEW COMP'!T90</f>
        <v>CU - 64 QC</v>
      </c>
      <c r="K84" s="427">
        <f>'[2]ALL NEW COMP'!W90</f>
        <v>5735.07572165501</v>
      </c>
      <c r="L84" s="792"/>
      <c r="M84" s="616" t="str">
        <f>'[2]ALL NEW COMP'!AB90</f>
        <v>BCU - 55</v>
      </c>
      <c r="N84" s="782">
        <f>'[2]ALL NEW COMP'!$AC90</f>
        <v>1143.93939393939</v>
      </c>
      <c r="O84" s="805"/>
      <c r="P84" s="782">
        <f>'[2]ALL NEW COMP'!$AE90</f>
        <v>1063.1203187181</v>
      </c>
      <c r="Q84" s="783">
        <f>'[2]ALL NEW COMP'!$AJ90</f>
        <v>3546.998455973</v>
      </c>
      <c r="R84" s="783"/>
      <c r="S84" s="783">
        <f>'[2]ALL NEW COMP'!AI90</f>
        <v>3743.06181983475</v>
      </c>
      <c r="T84" s="427">
        <f>'[2]ALL NEW COMP'!AK90</f>
        <v>5854.64878905057</v>
      </c>
      <c r="U84" s="427">
        <f>'[2]ALL NEW COMP'!AL90</f>
        <v>5758.55664589961</v>
      </c>
      <c r="V84" s="427">
        <f>'[2]ALL NEW COMP'!AM90</f>
        <v>5456.92070149693</v>
      </c>
      <c r="W84" s="563">
        <f>'[2]ALL NEW COMP'!$AN90</f>
        <v>0</v>
      </c>
      <c r="X84" s="616">
        <f>'[2]ALL NEW COMP'!$AQ90</f>
        <v>0</v>
      </c>
      <c r="Y84" s="445"/>
      <c r="Z84" s="777"/>
      <c r="AJ84" s="793"/>
      <c r="AK84" s="793"/>
      <c r="AL84" s="793"/>
      <c r="AM84" s="793"/>
      <c r="AN84" s="793"/>
      <c r="AO84" s="788"/>
      <c r="AP84" s="793"/>
      <c r="AQ84" s="793"/>
    </row>
    <row r="85" spans="1:43">
      <c r="A85" s="425" t="str">
        <f>'[2]ALL NEW COMP'!A91</f>
        <v>ALL121.4</v>
      </c>
      <c r="B85" s="425" t="str">
        <f>'[2]ALL NEW COMP'!B91</f>
        <v>MLZ038T4LC9A DANFOSS SCROLL COMP 5HP</v>
      </c>
      <c r="C85" s="35"/>
      <c r="D85" s="319">
        <f>'[2]ALL NEW COMP'!D91</f>
        <v>5</v>
      </c>
      <c r="E85" s="319">
        <f>'[2]ALL NEW COMP'!E91</f>
        <v>0</v>
      </c>
      <c r="F85" s="319">
        <f>'[2]ALL NEW COMP'!F91</f>
        <v>0</v>
      </c>
      <c r="G85" s="789">
        <f>'[2]ALL NEW COMP'!G91</f>
        <v>0</v>
      </c>
      <c r="H85" s="427">
        <f>'[2]ALL NEW COMP'!O91</f>
        <v>2195.3571708464</v>
      </c>
      <c r="I85" s="790"/>
      <c r="J85" s="791" t="str">
        <f>'[2]ALL NEW COMP'!T91</f>
        <v>CU - 72 QC</v>
      </c>
      <c r="K85" s="427">
        <f>'[2]ALL NEW COMP'!W91</f>
        <v>6003.16891032908</v>
      </c>
      <c r="L85" s="792"/>
      <c r="M85" s="616" t="str">
        <f>'[2]ALL NEW COMP'!AB91</f>
        <v>BCU - 64  </v>
      </c>
      <c r="N85" s="782">
        <f>'[2]ALL NEW COMP'!$AC91</f>
        <v>1468.9393939394</v>
      </c>
      <c r="O85" s="805"/>
      <c r="P85" s="782">
        <f>'[2]ALL NEW COMP'!$AE91</f>
        <v>1127.00267165928</v>
      </c>
      <c r="Q85" s="783">
        <f>'[2]ALL NEW COMP'!$AJ91</f>
        <v>3870.88024073237</v>
      </c>
      <c r="R85" s="783"/>
      <c r="S85" s="783">
        <f>'[2]ALL NEW COMP'!AI91</f>
        <v>4066.94360459411</v>
      </c>
      <c r="T85" s="427">
        <f>'[2]ALL NEW COMP'!AK91</f>
        <v>6352.92845791114</v>
      </c>
      <c r="U85" s="427">
        <f>'[2]ALL NEW COMP'!AL91</f>
        <v>6256.83631476017</v>
      </c>
      <c r="V85" s="427">
        <f>'[2]ALL NEW COMP'!AM91</f>
        <v>5955.20037035749</v>
      </c>
      <c r="W85" s="563">
        <f>'[2]ALL NEW COMP'!$AN91</f>
        <v>0</v>
      </c>
      <c r="X85" s="616">
        <f>'[2]ALL NEW COMP'!$AQ91</f>
        <v>0</v>
      </c>
      <c r="Y85" s="445"/>
      <c r="Z85" s="777"/>
      <c r="AJ85" s="793"/>
      <c r="AK85" s="793"/>
      <c r="AL85" s="793"/>
      <c r="AM85" s="793"/>
      <c r="AN85" s="793"/>
      <c r="AO85" s="788"/>
      <c r="AP85" s="793"/>
      <c r="AQ85" s="793"/>
    </row>
    <row r="86" spans="1:43">
      <c r="A86" s="425" t="str">
        <f>'[2]ALL NEW COMP'!A92</f>
        <v>ALL121.5</v>
      </c>
      <c r="B86" s="425" t="str">
        <f>'[2]ALL NEW COMP'!B92</f>
        <v>MLZ045T4LC9A DANFOSS SCROLL COMP 6HP</v>
      </c>
      <c r="C86" s="35"/>
      <c r="D86" s="319">
        <f>'[2]ALL NEW COMP'!D92</f>
        <v>6</v>
      </c>
      <c r="E86" s="319">
        <f>'[2]ALL NEW COMP'!E92</f>
        <v>0</v>
      </c>
      <c r="F86" s="319">
        <f>'[2]ALL NEW COMP'!F92</f>
        <v>0</v>
      </c>
      <c r="G86" s="789">
        <f>'[2]ALL NEW COMP'!G92</f>
        <v>0</v>
      </c>
      <c r="H86" s="427">
        <f>'[2]ALL NEW COMP'!O92</f>
        <v>2445.21993006993</v>
      </c>
      <c r="I86" s="790"/>
      <c r="J86" s="791" t="str">
        <f>'[2]ALL NEW COMP'!T92</f>
        <v>CU - 90 QC</v>
      </c>
      <c r="K86" s="427">
        <f>'[2]ALL NEW COMP'!W92</f>
        <v>6817.29815106825</v>
      </c>
      <c r="L86" s="792"/>
      <c r="M86" s="616" t="str">
        <f>'[2]ALL NEW COMP'!AB92</f>
        <v>BCU - 72</v>
      </c>
      <c r="N86" s="782">
        <f>'[2]ALL NEW COMP'!$AC92</f>
        <v>1728.78787878788</v>
      </c>
      <c r="O86" s="805"/>
      <c r="P86" s="782">
        <f>'[2]ALL NEW COMP'!$AE92</f>
        <v>1127.00267165928</v>
      </c>
      <c r="Q86" s="783">
        <f>'[2]ALL NEW COMP'!$AJ92</f>
        <v>4446.81452103539</v>
      </c>
      <c r="R86" s="783"/>
      <c r="S86" s="783">
        <f>'[2]ALL NEW COMP'!AI92</f>
        <v>4642.87788489713</v>
      </c>
      <c r="T86" s="427">
        <f>'[2]ALL NEW COMP'!AK92</f>
        <v>7238.98119683886</v>
      </c>
      <c r="U86" s="427">
        <f>'[2]ALL NEW COMP'!AL92</f>
        <v>7142.88905368789</v>
      </c>
      <c r="V86" s="427">
        <f>'[2]ALL NEW COMP'!AM92</f>
        <v>6841.25310928522</v>
      </c>
      <c r="W86" s="563">
        <f>'[2]ALL NEW COMP'!$AN92</f>
        <v>0</v>
      </c>
      <c r="X86" s="616">
        <f>'[2]ALL NEW COMP'!$AQ92</f>
        <v>0</v>
      </c>
      <c r="Y86" s="445"/>
      <c r="Z86" s="777"/>
      <c r="AJ86" s="793"/>
      <c r="AK86" s="793"/>
      <c r="AL86" s="793"/>
      <c r="AM86" s="793"/>
      <c r="AN86" s="793"/>
      <c r="AO86" s="788"/>
      <c r="AP86" s="793"/>
      <c r="AQ86" s="793"/>
    </row>
    <row r="87" spans="1:43">
      <c r="A87" s="425" t="str">
        <f>'[2]ALL NEW COMP'!A93</f>
        <v>ALL121.6</v>
      </c>
      <c r="B87" s="425" t="str">
        <f>'[2]ALL NEW COMP'!B93</f>
        <v>MLZ048T4LC9A DANFOSS SCROLL COMP 7HP</v>
      </c>
      <c r="C87" s="35"/>
      <c r="D87" s="319">
        <f>'[2]ALL NEW COMP'!D93</f>
        <v>7</v>
      </c>
      <c r="E87" s="319">
        <f>'[2]ALL NEW COMP'!E93</f>
        <v>0</v>
      </c>
      <c r="F87" s="319">
        <f>'[2]ALL NEW COMP'!F93</f>
        <v>0</v>
      </c>
      <c r="G87" s="789">
        <f>'[2]ALL NEW COMP'!G93</f>
        <v>0</v>
      </c>
      <c r="H87" s="427">
        <f>'[2]ALL NEW COMP'!O93</f>
        <v>3302.77255244755</v>
      </c>
      <c r="I87" s="790"/>
      <c r="J87" s="791" t="str">
        <f>'[2]ALL NEW COMP'!T93</f>
        <v>CU - 100 QC</v>
      </c>
      <c r="K87" s="427">
        <f>'[2]ALL NEW COMP'!W93</f>
        <v>7794.08154267665</v>
      </c>
      <c r="L87" s="792"/>
      <c r="M87" s="616" t="str">
        <f>'[2]ALL NEW COMP'!AB93</f>
        <v>BCU - 100</v>
      </c>
      <c r="N87" s="782">
        <f>'[2]ALL NEW COMP'!$AC93</f>
        <v>1827.27272727273</v>
      </c>
      <c r="O87" s="806" t="s">
        <v>382</v>
      </c>
      <c r="P87" s="782">
        <f>'[2]ALL NEW COMP'!$AE93</f>
        <v>1127.00267165928</v>
      </c>
      <c r="Q87" s="783">
        <f>'[2]ALL NEW COMP'!$AJ93</f>
        <v>5102.7085740657</v>
      </c>
      <c r="R87" s="783"/>
      <c r="S87" s="783">
        <f>'[2]ALL NEW COMP'!AI93</f>
        <v>5298.77193792744</v>
      </c>
      <c r="T87" s="427">
        <f>'[2]ALL NEW COMP'!AK93</f>
        <v>8248.04897073165</v>
      </c>
      <c r="U87" s="427">
        <f>'[2]ALL NEW COMP'!AL93</f>
        <v>8151.95682758068</v>
      </c>
      <c r="V87" s="427">
        <f>'[2]ALL NEW COMP'!AM93</f>
        <v>7850.320883178</v>
      </c>
      <c r="W87" s="563">
        <f>'[2]ALL NEW COMP'!$AN93</f>
        <v>0</v>
      </c>
      <c r="X87" s="616">
        <f>'[2]ALL NEW COMP'!$AQ93</f>
        <v>0</v>
      </c>
      <c r="Y87" s="445"/>
      <c r="Z87" s="777"/>
      <c r="AJ87" s="793"/>
      <c r="AK87" s="793"/>
      <c r="AL87" s="793"/>
      <c r="AM87" s="793"/>
      <c r="AN87" s="793"/>
      <c r="AO87" s="788"/>
      <c r="AP87" s="793"/>
      <c r="AQ87" s="793"/>
    </row>
    <row r="88" spans="1:43">
      <c r="A88" s="425" t="str">
        <f>'[2]ALL NEW COMP'!A94</f>
        <v>ALL121.7</v>
      </c>
      <c r="B88" s="425" t="str">
        <f>'[2]ALL NEW COMP'!B94</f>
        <v>MLZ058T4LC9A DANFOSS SCROLL COMP 8HP</v>
      </c>
      <c r="C88" s="35"/>
      <c r="D88" s="319">
        <f>'[2]ALL NEW COMP'!D94</f>
        <v>8</v>
      </c>
      <c r="E88" s="319">
        <f>'[2]ALL NEW COMP'!E94</f>
        <v>0</v>
      </c>
      <c r="F88" s="319">
        <f>'[2]ALL NEW COMP'!F94</f>
        <v>0</v>
      </c>
      <c r="G88" s="789">
        <f>'[2]ALL NEW COMP'!G94</f>
        <v>0</v>
      </c>
      <c r="H88" s="427">
        <f>'[2]ALL NEW COMP'!O94</f>
        <v>3951.73129370629</v>
      </c>
      <c r="I88" s="790"/>
      <c r="J88" s="791" t="str">
        <f>'[2]ALL NEW COMP'!T94</f>
        <v>CU - 125 QC</v>
      </c>
      <c r="K88" s="427">
        <f>'[2]ALL NEW COMP'!W94</f>
        <v>10495.2182588754</v>
      </c>
      <c r="L88" s="792"/>
      <c r="M88" s="616" t="str">
        <f>'[2]ALL NEW COMP'!AB94</f>
        <v>BCU - 110</v>
      </c>
      <c r="N88" s="782">
        <f>'[2]ALL NEW COMP'!$AC94</f>
        <v>2354.54545454545</v>
      </c>
      <c r="O88" s="805"/>
      <c r="P88" s="782">
        <f>'[2]ALL NEW COMP'!$AE94</f>
        <v>2144.0311548892</v>
      </c>
      <c r="Q88" s="783">
        <f>'[2]ALL NEW COMP'!$AJ94</f>
        <v>7068.83296638652</v>
      </c>
      <c r="R88" s="783"/>
      <c r="S88" s="783">
        <f>'[2]ALL NEW COMP'!AI94</f>
        <v>7264.89633024826</v>
      </c>
      <c r="T88" s="427">
        <f>'[2]ALL NEW COMP'!AK94</f>
        <v>11272.8557281483</v>
      </c>
      <c r="U88" s="427">
        <f>'[2]ALL NEW COMP'!AL94</f>
        <v>11176.7635849973</v>
      </c>
      <c r="V88" s="427">
        <f>'[2]ALL NEW COMP'!AM94</f>
        <v>10875.1276405946</v>
      </c>
      <c r="W88" s="563">
        <f>'[2]ALL NEW COMP'!$AN94</f>
        <v>0</v>
      </c>
      <c r="X88" s="616">
        <f>'[2]ALL NEW COMP'!$AQ94</f>
        <v>0</v>
      </c>
      <c r="Y88" s="445"/>
      <c r="Z88" s="777"/>
      <c r="AJ88" s="793"/>
      <c r="AK88" s="793"/>
      <c r="AL88" s="793"/>
      <c r="AM88" s="793"/>
      <c r="AN88" s="793"/>
      <c r="AO88" s="788"/>
      <c r="AP88" s="793"/>
      <c r="AQ88" s="793"/>
    </row>
    <row r="89" spans="1:43">
      <c r="A89" s="425" t="str">
        <f>'[2]ALL NEW COMP'!A95</f>
        <v>ALL121.8</v>
      </c>
      <c r="B89" s="425" t="str">
        <f>'[2]ALL NEW COMP'!B95</f>
        <v>MLZ066T4LC9A DANFOSS SCROLL COMP 9HP</v>
      </c>
      <c r="C89" s="35"/>
      <c r="D89" s="319">
        <f>'[2]ALL NEW COMP'!D95</f>
        <v>9</v>
      </c>
      <c r="E89" s="319">
        <f>'[2]ALL NEW COMP'!E95</f>
        <v>0</v>
      </c>
      <c r="F89" s="319">
        <f>'[2]ALL NEW COMP'!F95</f>
        <v>0</v>
      </c>
      <c r="G89" s="789">
        <f>'[2]ALL NEW COMP'!G95</f>
        <v>0</v>
      </c>
      <c r="H89" s="427">
        <f>'[2]ALL NEW COMP'!O95</f>
        <v>4052.16538461538</v>
      </c>
      <c r="I89" s="790"/>
      <c r="J89" s="791" t="str">
        <f>'[2]ALL NEW COMP'!T95</f>
        <v>CU - 144 QC</v>
      </c>
      <c r="K89" s="427">
        <f>'[2]ALL NEW COMP'!W95</f>
        <v>11515.5512723873</v>
      </c>
      <c r="L89" s="792"/>
      <c r="M89" s="616" t="str">
        <f>'[2]ALL NEW COMP'!AB95</f>
        <v>BCU - 120</v>
      </c>
      <c r="N89" s="782">
        <f>'[2]ALL NEW COMP'!$AC95</f>
        <v>2727.27272727273</v>
      </c>
      <c r="O89" s="805"/>
      <c r="P89" s="782">
        <f>'[2]ALL NEW COMP'!$AE95</f>
        <v>2284.74570079319</v>
      </c>
      <c r="Q89" s="783">
        <f>'[2]ALL NEW COMP'!$AJ95</f>
        <v>7647.5569441087</v>
      </c>
      <c r="R89" s="783"/>
      <c r="S89" s="783">
        <f>'[2]ALL NEW COMP'!AI95</f>
        <v>7843.62030797044</v>
      </c>
      <c r="T89" s="427">
        <f>'[2]ALL NEW COMP'!AK95</f>
        <v>12163.2003092593</v>
      </c>
      <c r="U89" s="427">
        <f>'[2]ALL NEW COMP'!AL95</f>
        <v>12067.1081661084</v>
      </c>
      <c r="V89" s="427">
        <f>'[2]ALL NEW COMP'!AM95</f>
        <v>11765.4722217057</v>
      </c>
      <c r="W89" s="563">
        <f>'[2]ALL NEW COMP'!$AN95</f>
        <v>0</v>
      </c>
      <c r="X89" s="616">
        <f>'[2]ALL NEW COMP'!$AQ95</f>
        <v>0</v>
      </c>
      <c r="Y89" s="445"/>
      <c r="Z89" s="777"/>
      <c r="AJ89" s="793"/>
      <c r="AK89" s="793"/>
      <c r="AL89" s="793"/>
      <c r="AM89" s="793"/>
      <c r="AN89" s="793"/>
      <c r="AO89" s="788"/>
      <c r="AP89" s="793"/>
      <c r="AQ89" s="793"/>
    </row>
    <row r="90" spans="1:43">
      <c r="A90" s="425" t="str">
        <f>'[2]ALL NEW COMP'!A96</f>
        <v>ALL121.9</v>
      </c>
      <c r="B90" s="425" t="str">
        <f>'[2]ALL NEW COMP'!B96</f>
        <v>MLZ076T4LC9A DANFOSS SCROLL COMP 10HP</v>
      </c>
      <c r="C90" s="35"/>
      <c r="D90" s="319">
        <f>'[2]ALL NEW COMP'!D96</f>
        <v>10</v>
      </c>
      <c r="E90" s="319">
        <f>'[2]ALL NEW COMP'!E96</f>
        <v>0</v>
      </c>
      <c r="F90" s="319">
        <f>'[2]ALL NEW COMP'!F96</f>
        <v>0</v>
      </c>
      <c r="G90" s="789">
        <f>'[2]ALL NEW COMP'!G96</f>
        <v>0</v>
      </c>
      <c r="H90" s="427">
        <f>'[2]ALL NEW COMP'!O96</f>
        <v>4498.96231060606</v>
      </c>
      <c r="I90" s="790"/>
      <c r="J90" s="791" t="str">
        <f>'[2]ALL NEW COMP'!T96</f>
        <v>CU - 144 QC</v>
      </c>
      <c r="K90" s="427">
        <f>'[2]ALL NEW COMP'!W96</f>
        <v>11616.2741744853</v>
      </c>
      <c r="L90" s="792"/>
      <c r="M90" s="616" t="str">
        <f>'[2]ALL NEW COMP'!AB96</f>
        <v>BCU - 120</v>
      </c>
      <c r="N90" s="782">
        <f>'[2]ALL NEW COMP'!$AC96</f>
        <v>2727.27272727273</v>
      </c>
      <c r="O90" s="805"/>
      <c r="P90" s="782">
        <f>'[2]ALL NEW COMP'!$AE96</f>
        <v>2284.74570079319</v>
      </c>
      <c r="Q90" s="783">
        <f>'[2]ALL NEW COMP'!$AJ96</f>
        <v>7713.02683047234</v>
      </c>
      <c r="R90" s="783"/>
      <c r="S90" s="783">
        <f>'[2]ALL NEW COMP'!AI96</f>
        <v>7909.09019433408</v>
      </c>
      <c r="T90" s="427">
        <f>'[2]ALL NEW COMP'!AK96</f>
        <v>12263.9232113572</v>
      </c>
      <c r="U90" s="427">
        <f>'[2]ALL NEW COMP'!AL96</f>
        <v>12167.8310682063</v>
      </c>
      <c r="V90" s="427">
        <f>'[2]ALL NEW COMP'!AM96</f>
        <v>11866.1951238036</v>
      </c>
      <c r="W90" s="563">
        <f>'[2]ALL NEW COMP'!$AN96</f>
        <v>0</v>
      </c>
      <c r="X90" s="616">
        <f>'[2]ALL NEW COMP'!$AQ96</f>
        <v>0</v>
      </c>
      <c r="Y90" s="445"/>
      <c r="Z90" s="777"/>
      <c r="AJ90" s="793"/>
      <c r="AK90" s="793"/>
      <c r="AL90" s="793"/>
      <c r="AM90" s="793"/>
      <c r="AN90" s="793"/>
      <c r="AO90" s="788"/>
      <c r="AP90" s="793"/>
      <c r="AQ90" s="793"/>
    </row>
    <row r="91" spans="1:43">
      <c r="A91" s="425" t="str">
        <f>'[2]ALL NEW COMP'!A97</f>
        <v>ALL121.10</v>
      </c>
      <c r="B91" s="796" t="str">
        <f>'[2]ALL NEW COMP'!B97</f>
        <v>MLZ090T4LC9 DANFOSS SCROLL COMP 13HP</v>
      </c>
      <c r="C91" s="35"/>
      <c r="D91" s="319">
        <f>'[2]ALL NEW COMP'!D97</f>
        <v>13</v>
      </c>
      <c r="E91" s="319">
        <f>'[2]ALL NEW COMP'!E97</f>
        <v>0</v>
      </c>
      <c r="F91" s="319">
        <f>'[2]ALL NEW COMP'!F97</f>
        <v>0</v>
      </c>
      <c r="G91" s="789">
        <f>'[2]ALL NEW COMP'!G97</f>
        <v>0</v>
      </c>
      <c r="H91" s="427">
        <f>'[2]ALL NEW COMP'!O97</f>
        <v>4869.25994318182</v>
      </c>
      <c r="I91" s="790"/>
      <c r="J91" s="791" t="str">
        <f>'[2]ALL NEW COMP'!T97</f>
        <v>CU - 160 QC</v>
      </c>
      <c r="K91" s="427">
        <f>'[2]ALL NEW COMP'!W97</f>
        <v>12213.1367288753</v>
      </c>
      <c r="L91" s="807">
        <f>'[2]ALL NEW COMP'!$Z97</f>
        <v>0</v>
      </c>
      <c r="M91" s="616" t="str">
        <f>'[2]ALL NEW COMP'!AB97</f>
        <v>LCU-15</v>
      </c>
      <c r="N91" s="782">
        <f>'[2]ALL NEW COMP'!$AC97</f>
        <v>3870.21560469149</v>
      </c>
      <c r="O91" s="616" t="s">
        <v>383</v>
      </c>
      <c r="P91" s="782">
        <f>'[2]ALL NEW COMP'!$AE97</f>
        <v>1923.50265160757</v>
      </c>
      <c r="Q91" s="783">
        <f>'[2]ALL NEW COMP'!$AJ97</f>
        <v>8522.13484052366</v>
      </c>
      <c r="R91" s="783">
        <f>'[2]ALL NEW COMP'!$AH97</f>
        <v>8780.65809743353</v>
      </c>
      <c r="S91" s="783">
        <f>'[2]ALL NEW COMP'!AI97</f>
        <v>8718.1982043854</v>
      </c>
      <c r="T91" s="427">
        <f>'[2]ALL NEW COMP'!AK97</f>
        <v>13508.7047652824</v>
      </c>
      <c r="U91" s="427">
        <f>'[2]ALL NEW COMP'!AL97</f>
        <v>13412.6126221314</v>
      </c>
      <c r="V91" s="427">
        <f>'[2]ALL NEW COMP'!AM97</f>
        <v>13110.9766777287</v>
      </c>
      <c r="W91" s="563">
        <f>'[2]ALL NEW COMP'!$AN97</f>
        <v>0</v>
      </c>
      <c r="X91" s="616">
        <f>'[2]ALL NEW COMP'!$AQ97</f>
        <v>0</v>
      </c>
      <c r="Y91" s="433"/>
      <c r="Z91" s="777"/>
      <c r="AA91" s="777"/>
      <c r="AB91" s="777"/>
      <c r="AJ91" s="793"/>
      <c r="AK91" s="793"/>
      <c r="AL91" s="793"/>
      <c r="AM91" s="793"/>
      <c r="AN91" s="793"/>
      <c r="AO91" s="788"/>
      <c r="AP91" s="793"/>
      <c r="AQ91" s="793"/>
    </row>
    <row r="92" customHeight="1" spans="1:43">
      <c r="A92" s="425" t="str">
        <f>'[2]ALL NEW COMP'!A98</f>
        <v>ALL123</v>
      </c>
      <c r="B92" s="796" t="str">
        <f>'[2]ALL NEW COMP'!B98</f>
        <v>ZB15KQE-TFD-559  2HP</v>
      </c>
      <c r="C92" s="34" t="s">
        <v>384</v>
      </c>
      <c r="D92" s="319">
        <f>'[2]ALL NEW COMP'!D98</f>
        <v>2</v>
      </c>
      <c r="E92" s="319" t="str">
        <f>'[2]ALL NEW COMP'!E98</f>
        <v>V06,V04(1/2,3/4) </v>
      </c>
      <c r="F92" s="319">
        <f>'[2]ALL NEW COMP'!F98</f>
        <v>16</v>
      </c>
      <c r="G92" s="789">
        <f>'[2]ALL NEW COMP'!G98</f>
        <v>1.02116488925349</v>
      </c>
      <c r="H92" s="427">
        <f>'[2]ALL NEW COMP'!O98</f>
        <v>1796.15739729021</v>
      </c>
      <c r="I92" s="808" t="s">
        <v>385</v>
      </c>
      <c r="J92" s="791" t="str">
        <f>'[2]ALL NEW COMP'!T98</f>
        <v>CU - 32  QC</v>
      </c>
      <c r="K92" s="427">
        <f>'[2]ALL NEW COMP'!W98</f>
        <v>4369.07578688436</v>
      </c>
      <c r="L92" s="807" t="str">
        <f>'[2]ALL NEW COMP'!$Z98</f>
        <v>QC15M1-TFA-XX</v>
      </c>
      <c r="M92" s="616" t="str">
        <f>'[2]ALL NEW COMP'!AB98</f>
        <v>BCU - 36  </v>
      </c>
      <c r="N92" s="782">
        <f>'[2]ALL NEW COMP'!$AC98</f>
        <v>833.333333333333</v>
      </c>
      <c r="O92" s="616"/>
      <c r="P92" s="782">
        <f>'[2]ALL NEW COMP'!$AE98</f>
        <v>940.611030545433</v>
      </c>
      <c r="Q92" s="783">
        <f>'[2]ALL NEW COMP'!$AJ98</f>
        <v>2943.07768816019</v>
      </c>
      <c r="R92" s="783">
        <f>'[2]ALL NEW COMP'!$AH98</f>
        <v>3201.60094507006</v>
      </c>
      <c r="S92" s="783">
        <f>'[2]ALL NEW COMP'!AI98</f>
        <v>3139.14105202193</v>
      </c>
      <c r="T92" s="427">
        <f>'[2]ALL NEW COMP'!AK98</f>
        <v>4925.53991549239</v>
      </c>
      <c r="U92" s="427">
        <f>'[2]ALL NEW COMP'!AL98</f>
        <v>4829.44777234143</v>
      </c>
      <c r="V92" s="427">
        <f>'[2]ALL NEW COMP'!AM98</f>
        <v>4527.81182793875</v>
      </c>
      <c r="W92" s="563" t="str">
        <f>'[2]ALL NEW COMP'!$AN98</f>
        <v>2.5hp</v>
      </c>
      <c r="X92" s="616">
        <f>'[2]ALL NEW COMP'!$AQ98</f>
        <v>4025.89077143796</v>
      </c>
      <c r="Y92" s="433"/>
      <c r="AA92" s="777"/>
      <c r="AB92" s="777"/>
      <c r="AJ92" s="793"/>
      <c r="AK92" s="793"/>
      <c r="AL92" s="793"/>
      <c r="AM92" s="793"/>
      <c r="AN92" s="793"/>
      <c r="AO92" s="788"/>
      <c r="AP92" s="793" t="e">
        <f>'[1]ALL NEW COMP'!$AH94</f>
        <v>#REF!</v>
      </c>
      <c r="AQ92" s="793" t="e">
        <f>'[1]ALL NEW COMP'!#REF!</f>
        <v>#REF!</v>
      </c>
    </row>
    <row r="93" customHeight="1" spans="1:43">
      <c r="A93" s="425" t="str">
        <f>'[2]ALL NEW COMP'!A99</f>
        <v>ALL124</v>
      </c>
      <c r="B93" s="796" t="str">
        <f>'[2]ALL NEW COMP'!B99</f>
        <v>ZB19KQE-TFD-559  2.5HP</v>
      </c>
      <c r="C93" s="35"/>
      <c r="D93" s="319">
        <f>'[2]ALL NEW COMP'!D99</f>
        <v>2.5</v>
      </c>
      <c r="E93" s="319" t="str">
        <f>'[2]ALL NEW COMP'!E99</f>
        <v>V06,V04(1/2,3/4) </v>
      </c>
      <c r="F93" s="319">
        <f>'[2]ALL NEW COMP'!F99</f>
        <v>16</v>
      </c>
      <c r="G93" s="789">
        <f>'[2]ALL NEW COMP'!G99</f>
        <v>1.01403861625101</v>
      </c>
      <c r="H93" s="427">
        <f>'[2]ALL NEW COMP'!O99</f>
        <v>1817.81823645105</v>
      </c>
      <c r="I93" s="809"/>
      <c r="J93" s="791" t="str">
        <f>'[2]ALL NEW COMP'!T99</f>
        <v>CU - 36  QC</v>
      </c>
      <c r="K93" s="427">
        <f>'[2]ALL NEW COMP'!W99</f>
        <v>4556.63430922547</v>
      </c>
      <c r="L93" s="807" t="str">
        <f>'[2]ALL NEW COMP'!$Z99</f>
        <v>QC19M1-TFA-XX</v>
      </c>
      <c r="M93" s="616" t="str">
        <f>'[2]ALL NEW COMP'!AB99</f>
        <v>BCU - 40  </v>
      </c>
      <c r="N93" s="782">
        <f>'[2]ALL NEW COMP'!$AC99</f>
        <v>940.151515151515</v>
      </c>
      <c r="O93" s="616"/>
      <c r="P93" s="782">
        <f>'[2]ALL NEW COMP'!$AE99</f>
        <v>940.611030545433</v>
      </c>
      <c r="Q93" s="783">
        <f>'[2]ALL NEW COMP'!$AJ99</f>
        <v>3063.97541543291</v>
      </c>
      <c r="R93" s="783">
        <f>'[2]ALL NEW COMP'!$AH99</f>
        <v>3322.49867234278</v>
      </c>
      <c r="S93" s="783">
        <f>'[2]ALL NEW COMP'!AI99</f>
        <v>3260.03877929465</v>
      </c>
      <c r="T93" s="427">
        <f>'[2]ALL NEW COMP'!AK99</f>
        <v>5111.53641898889</v>
      </c>
      <c r="U93" s="427">
        <f>'[2]ALL NEW COMP'!AL99</f>
        <v>5015.44427583792</v>
      </c>
      <c r="V93" s="427">
        <f>'[2]ALL NEW COMP'!AM99</f>
        <v>4713.80833143524</v>
      </c>
      <c r="W93" s="563">
        <f>'[2]ALL NEW COMP'!$AN99</f>
        <v>0</v>
      </c>
      <c r="X93" s="616">
        <f>'[2]ALL NEW COMP'!$AQ99</f>
        <v>0</v>
      </c>
      <c r="Y93" s="433"/>
      <c r="AA93" s="777"/>
      <c r="AB93" s="777"/>
      <c r="AJ93" s="793"/>
      <c r="AK93" s="793"/>
      <c r="AL93" s="793"/>
      <c r="AM93" s="793"/>
      <c r="AN93" s="793"/>
      <c r="AO93" s="788"/>
      <c r="AP93" s="793"/>
      <c r="AQ93" s="793"/>
    </row>
    <row r="94" customHeight="1" spans="1:43">
      <c r="A94" s="425" t="str">
        <f>'[2]ALL NEW COMP'!A100</f>
        <v>ALL125</v>
      </c>
      <c r="B94" s="796" t="str">
        <f>'[2]ALL NEW COMP'!B100</f>
        <v>ZB21KQE-TFD-559  3HP</v>
      </c>
      <c r="C94" s="35"/>
      <c r="D94" s="319">
        <f>'[2]ALL NEW COMP'!D100</f>
        <v>3</v>
      </c>
      <c r="E94" s="319" t="str">
        <f>'[2]ALL NEW COMP'!E100</f>
        <v>V06,V04(1/2,3/4) </v>
      </c>
      <c r="F94" s="319">
        <f>'[2]ALL NEW COMP'!F100</f>
        <v>16</v>
      </c>
      <c r="G94" s="789">
        <f>'[2]ALL NEW COMP'!G100</f>
        <v>1.01167711598746</v>
      </c>
      <c r="H94" s="427">
        <f>'[2]ALL NEW COMP'!O100</f>
        <v>1861.13991477273</v>
      </c>
      <c r="I94" s="809"/>
      <c r="J94" s="791" t="str">
        <f>'[2]ALL NEW COMP'!T100</f>
        <v>CU - 40  QC</v>
      </c>
      <c r="K94" s="427">
        <f>'[2]ALL NEW COMP'!W100</f>
        <v>4928.23141530289</v>
      </c>
      <c r="L94" s="807" t="str">
        <f>'[2]ALL NEW COMP'!$Z100</f>
        <v>QC21M1-TFA-XX</v>
      </c>
      <c r="M94" s="616" t="str">
        <f>'[2]ALL NEW COMP'!AB100</f>
        <v>BCU - 50  </v>
      </c>
      <c r="N94" s="782">
        <f>'[2]ALL NEW COMP'!$AC100</f>
        <v>1045.45454545455</v>
      </c>
      <c r="O94" s="616"/>
      <c r="P94" s="782">
        <f>'[2]ALL NEW COMP'!$AE100</f>
        <v>940.611030545433</v>
      </c>
      <c r="Q94" s="783">
        <f>'[2]ALL NEW COMP'!$AJ100</f>
        <v>3197.43753664503</v>
      </c>
      <c r="R94" s="783">
        <f>'[2]ALL NEW COMP'!$AH100</f>
        <v>3455.9607935549</v>
      </c>
      <c r="S94" s="783">
        <f>'[2]ALL NEW COMP'!AI100</f>
        <v>3393.50090050677</v>
      </c>
      <c r="T94" s="427">
        <f>'[2]ALL NEW COMP'!AK100</f>
        <v>5316.86275931524</v>
      </c>
      <c r="U94" s="427">
        <f>'[2]ALL NEW COMP'!AL100</f>
        <v>5220.77061616427</v>
      </c>
      <c r="V94" s="427">
        <f>'[2]ALL NEW COMP'!AM100</f>
        <v>4919.13467176159</v>
      </c>
      <c r="W94" s="563" t="str">
        <f>'[2]ALL NEW COMP'!$AN100</f>
        <v>HTC-3</v>
      </c>
      <c r="X94" s="616">
        <f>'[2]ALL NEW COMP'!$AQ100</f>
        <v>5834.7652577023</v>
      </c>
      <c r="Y94" s="433"/>
      <c r="AA94" s="777"/>
      <c r="AB94" s="777"/>
      <c r="AJ94" s="793"/>
      <c r="AK94" s="793"/>
      <c r="AL94" s="793"/>
      <c r="AM94" s="793"/>
      <c r="AN94" s="793"/>
      <c r="AO94" s="788"/>
      <c r="AP94" s="793"/>
      <c r="AQ94" s="793"/>
    </row>
    <row r="95" customHeight="1" spans="1:43">
      <c r="A95" s="425" t="str">
        <f>'[2]ALL NEW COMP'!A101</f>
        <v>ALL127</v>
      </c>
      <c r="B95" s="796" t="str">
        <f>'[2]ALL NEW COMP'!B101</f>
        <v>ZB29KQE-TFD-559  4HP</v>
      </c>
      <c r="C95" s="35"/>
      <c r="D95" s="319">
        <f>'[2]ALL NEW COMP'!D101</f>
        <v>4</v>
      </c>
      <c r="E95" s="319" t="str">
        <f>'[2]ALL NEW COMP'!E101</f>
        <v>V06,V05(1/2,7/8) </v>
      </c>
      <c r="F95" s="319">
        <f>'[2]ALL NEW COMP'!F101</f>
        <v>16</v>
      </c>
      <c r="G95" s="789">
        <f>'[2]ALL NEW COMP'!G101</f>
        <v>1.01151968760169</v>
      </c>
      <c r="H95" s="427">
        <f>'[2]ALL NEW COMP'!O101</f>
        <v>2222.15390078671</v>
      </c>
      <c r="I95" s="809"/>
      <c r="J95" s="791" t="str">
        <f>'[2]ALL NEW COMP'!T101</f>
        <v>CU - 64 QC</v>
      </c>
      <c r="K95" s="427">
        <f>'[2]ALL NEW COMP'!W101</f>
        <v>6093.49425758109</v>
      </c>
      <c r="L95" s="807" t="str">
        <f>'[2]ALL NEW COMP'!$Z101</f>
        <v>QC29M1-TFA-XX</v>
      </c>
      <c r="M95" s="616" t="str">
        <f>'[2]ALL NEW COMP'!AB101</f>
        <v>BCU - 55</v>
      </c>
      <c r="N95" s="782">
        <f>'[2]ALL NEW COMP'!$AC101</f>
        <v>1143.93939393939</v>
      </c>
      <c r="O95" s="616"/>
      <c r="P95" s="782">
        <f>'[2]ALL NEW COMP'!$AE101</f>
        <v>1063.1203187181</v>
      </c>
      <c r="Q95" s="783">
        <f>'[2]ALL NEW COMP'!$AJ101</f>
        <v>3653.09076421163</v>
      </c>
      <c r="R95" s="783">
        <f>'[2]ALL NEW COMP'!$AH101</f>
        <v>3911.6140211215</v>
      </c>
      <c r="S95" s="783">
        <f>'[2]ALL NEW COMP'!AI101</f>
        <v>3849.15412807338</v>
      </c>
      <c r="T95" s="427">
        <f>'[2]ALL NEW COMP'!AK101</f>
        <v>6017.86772480231</v>
      </c>
      <c r="U95" s="427">
        <f>'[2]ALL NEW COMP'!AL101</f>
        <v>5921.77558165135</v>
      </c>
      <c r="V95" s="427">
        <f>'[2]ALL NEW COMP'!AM101</f>
        <v>5620.13963724867</v>
      </c>
      <c r="W95" s="563">
        <f>'[2]ALL NEW COMP'!$AN101</f>
        <v>0</v>
      </c>
      <c r="X95" s="616">
        <f>'[2]ALL NEW COMP'!$AQ101</f>
        <v>0</v>
      </c>
      <c r="Y95" s="433"/>
      <c r="AA95" s="777"/>
      <c r="AB95" s="777"/>
      <c r="AJ95" s="793"/>
      <c r="AK95" s="793"/>
      <c r="AL95" s="793"/>
      <c r="AM95" s="793"/>
      <c r="AN95" s="793"/>
      <c r="AO95" s="788"/>
      <c r="AP95" s="793" t="e">
        <f>'[1]ALL NEW COMP'!$AH95</f>
        <v>#REF!</v>
      </c>
      <c r="AQ95" s="793" t="e">
        <f>'[1]ALL NEW COMP'!#REF!</f>
        <v>#REF!</v>
      </c>
    </row>
    <row r="96" customHeight="1" spans="1:43">
      <c r="A96" s="425" t="str">
        <f>'[2]ALL NEW COMP'!A102</f>
        <v>ALL128</v>
      </c>
      <c r="B96" s="796" t="str">
        <f>'[2]ALL NEW COMP'!B102</f>
        <v>ZB38KQE-TFD-559  5HP</v>
      </c>
      <c r="C96" s="35"/>
      <c r="D96" s="319">
        <f>'[2]ALL NEW COMP'!D102</f>
        <v>5</v>
      </c>
      <c r="E96" s="319" t="str">
        <f>'[2]ALL NEW COMP'!E102</f>
        <v>V06,V05(1/2,7/8) </v>
      </c>
      <c r="F96" s="319">
        <f>'[2]ALL NEW COMP'!F102</f>
        <v>16</v>
      </c>
      <c r="G96" s="789">
        <f>'[2]ALL NEW COMP'!G102</f>
        <v>1.05476267355505</v>
      </c>
      <c r="H96" s="427">
        <f>'[2]ALL NEW COMP'!O102</f>
        <v>2330.45809659091</v>
      </c>
      <c r="I96" s="809"/>
      <c r="J96" s="791" t="str">
        <f>'[2]ALL NEW COMP'!T102</f>
        <v>CU - 72 QC</v>
      </c>
      <c r="K96" s="427">
        <f>'[2]ALL NEW COMP'!W102</f>
        <v>6569.89251618523</v>
      </c>
      <c r="L96" s="807" t="str">
        <f>'[2]ALL NEW COMP'!$Z102</f>
        <v>QC38M1-TFA-XX</v>
      </c>
      <c r="M96" s="616" t="str">
        <f>'[2]ALL NEW COMP'!AB102</f>
        <v>BCU - 64  </v>
      </c>
      <c r="N96" s="782">
        <f>'[2]ALL NEW COMP'!$AC102</f>
        <v>1468.9393939394</v>
      </c>
      <c r="O96" s="616"/>
      <c r="P96" s="782">
        <f>'[2]ALL NEW COMP'!$AE102</f>
        <v>1127.00267165928</v>
      </c>
      <c r="Q96" s="783">
        <f>'[2]ALL NEW COMP'!$AJ102</f>
        <v>4112.37084442555</v>
      </c>
      <c r="R96" s="783">
        <f>'[2]ALL NEW COMP'!$AH102</f>
        <v>4370.89410133542</v>
      </c>
      <c r="S96" s="783">
        <f>'[2]ALL NEW COMP'!AI102</f>
        <v>4308.43420828729</v>
      </c>
      <c r="T96" s="427">
        <f>'[2]ALL NEW COMP'!AK102</f>
        <v>6724.45246359295</v>
      </c>
      <c r="U96" s="427">
        <f>'[2]ALL NEW COMP'!AL102</f>
        <v>6628.36032044199</v>
      </c>
      <c r="V96" s="427">
        <f>'[2]ALL NEW COMP'!AM102</f>
        <v>6326.72437603931</v>
      </c>
      <c r="W96" s="563">
        <f>'[2]ALL NEW COMP'!$AN102</f>
        <v>0</v>
      </c>
      <c r="X96" s="616">
        <f>'[2]ALL NEW COMP'!$AQ102</f>
        <v>0</v>
      </c>
      <c r="Y96" s="433"/>
      <c r="AA96" s="777"/>
      <c r="AB96" s="777"/>
      <c r="AJ96" s="793"/>
      <c r="AK96" s="793"/>
      <c r="AL96" s="793"/>
      <c r="AM96" s="793"/>
      <c r="AN96" s="793"/>
      <c r="AO96" s="788"/>
      <c r="AP96" s="793" t="e">
        <f>'[1]ALL NEW COMP'!#REF!</f>
        <v>#REF!</v>
      </c>
      <c r="AQ96" s="793" t="e">
        <f>'[1]ALL NEW COMP'!#REF!</f>
        <v>#REF!</v>
      </c>
    </row>
    <row r="97" customHeight="1" spans="1:43">
      <c r="A97" s="425" t="str">
        <f>'[2]ALL NEW COMP'!A103</f>
        <v>ALL129</v>
      </c>
      <c r="B97" s="796" t="str">
        <f>'[2]ALL NEW COMP'!B103</f>
        <v>ZB45KQE-TFD-559  6HP</v>
      </c>
      <c r="C97" s="35"/>
      <c r="D97" s="319">
        <f>'[2]ALL NEW COMP'!D103</f>
        <v>6</v>
      </c>
      <c r="E97" s="319" t="str">
        <f>'[2]ALL NEW COMP'!E103</f>
        <v>V06,V05(1/2,7/8) </v>
      </c>
      <c r="F97" s="319">
        <f>'[2]ALL NEW COMP'!F103</f>
        <v>16</v>
      </c>
      <c r="G97" s="789">
        <f>'[2]ALL NEW COMP'!G103</f>
        <v>1.02764476614699</v>
      </c>
      <c r="H97" s="427">
        <f>'[2]ALL NEW COMP'!O103</f>
        <v>2626.48956512238</v>
      </c>
      <c r="I97" s="809"/>
      <c r="J97" s="791" t="str">
        <f>'[2]ALL NEW COMP'!T103</f>
        <v>CU - 90 QC</v>
      </c>
      <c r="K97" s="427">
        <f>'[2]ALL NEW COMP'!W103</f>
        <v>7241.99537517364</v>
      </c>
      <c r="L97" s="807" t="str">
        <f>'[2]ALL NEW COMP'!$Z103</f>
        <v>QC45M1-TFA-XX</v>
      </c>
      <c r="M97" s="616" t="str">
        <f>'[2]ALL NEW COMP'!AB103</f>
        <v>BCU - 72</v>
      </c>
      <c r="N97" s="782">
        <f>'[2]ALL NEW COMP'!$AC103</f>
        <v>1728.78787878788</v>
      </c>
      <c r="O97" s="616"/>
      <c r="P97" s="782">
        <f>'[2]ALL NEW COMP'!$AE103</f>
        <v>1127.00267165928</v>
      </c>
      <c r="Q97" s="783">
        <f>'[2]ALL NEW COMP'!$AJ103</f>
        <v>4564.63978381949</v>
      </c>
      <c r="R97" s="783">
        <f>'[2]ALL NEW COMP'!$AH103</f>
        <v>4823.16304072936</v>
      </c>
      <c r="S97" s="783">
        <f>'[2]ALL NEW COMP'!AI103</f>
        <v>4760.70314768123</v>
      </c>
      <c r="T97" s="427">
        <f>'[2]ALL NEW COMP'!AK103</f>
        <v>7420.25083189132</v>
      </c>
      <c r="U97" s="427">
        <f>'[2]ALL NEW COMP'!AL103</f>
        <v>7324.15868874036</v>
      </c>
      <c r="V97" s="427">
        <f>'[2]ALL NEW COMP'!AM103</f>
        <v>7022.52274433768</v>
      </c>
      <c r="W97" s="563">
        <f>'[2]ALL NEW COMP'!$AN103</f>
        <v>0</v>
      </c>
      <c r="X97" s="616">
        <f>'[2]ALL NEW COMP'!$AQ103</f>
        <v>0</v>
      </c>
      <c r="Y97" s="433"/>
      <c r="AA97" s="777"/>
      <c r="AB97" s="777"/>
      <c r="AJ97" s="793"/>
      <c r="AK97" s="793"/>
      <c r="AL97" s="793"/>
      <c r="AM97" s="793"/>
      <c r="AN97" s="793"/>
      <c r="AO97" s="788"/>
      <c r="AP97" s="793" t="e">
        <f>'[1]ALL NEW COMP'!$AH96</f>
        <v>#REF!</v>
      </c>
      <c r="AQ97" s="793" t="e">
        <f>'[1]ALL NEW COMP'!#REF!</f>
        <v>#REF!</v>
      </c>
    </row>
    <row r="98" customHeight="1" spans="1:43">
      <c r="A98" s="425" t="str">
        <f>'[2]ALL NEW COMP'!A104</f>
        <v>ALL130</v>
      </c>
      <c r="B98" s="796" t="str">
        <f>'[2]ALL NEW COMP'!B104</f>
        <v>ZB48KQE-TFD-559  7HP</v>
      </c>
      <c r="C98" s="35"/>
      <c r="D98" s="319">
        <f>'[2]ALL NEW COMP'!D104</f>
        <v>7</v>
      </c>
      <c r="E98" s="319" t="str">
        <f>'[2]ALL NEW COMP'!E104</f>
        <v>V08,V05(5/8,7/8) </v>
      </c>
      <c r="F98" s="319">
        <f>'[2]ALL NEW COMP'!F104</f>
        <v>16</v>
      </c>
      <c r="G98" s="789">
        <f>'[2]ALL NEW COMP'!G104</f>
        <v>0.965786136939983</v>
      </c>
      <c r="H98" s="427">
        <f>'[2]ALL NEW COMP'!O104</f>
        <v>3444.63299825175</v>
      </c>
      <c r="I98" s="809"/>
      <c r="J98" s="791" t="str">
        <f>'[2]ALL NEW COMP'!T104</f>
        <v>CU - 100 QC</v>
      </c>
      <c r="K98" s="427">
        <f>'[2]ALL NEW COMP'!W104</f>
        <v>8179.36957753378</v>
      </c>
      <c r="L98" s="807" t="str">
        <f>'[2]ALL NEW COMP'!$Z104</f>
        <v>QC48M1-TFA-XX</v>
      </c>
      <c r="M98" s="616" t="str">
        <f>'[2]ALL NEW COMP'!AB104</f>
        <v>BCU - 100</v>
      </c>
      <c r="N98" s="782">
        <f>'[2]ALL NEW COMP'!$AC104</f>
        <v>1827.27272727273</v>
      </c>
      <c r="O98" s="616" t="s">
        <v>382</v>
      </c>
      <c r="P98" s="782">
        <f>'[2]ALL NEW COMP'!$AE104</f>
        <v>1127.00267165928</v>
      </c>
      <c r="Q98" s="783">
        <f>'[2]ALL NEW COMP'!$AJ104</f>
        <v>5194.91786383843</v>
      </c>
      <c r="R98" s="783">
        <f>'[2]ALL NEW COMP'!$AH104</f>
        <v>5453.4411207483</v>
      </c>
      <c r="S98" s="783">
        <f>'[2]ALL NEW COMP'!AI104</f>
        <v>5390.98122770017</v>
      </c>
      <c r="T98" s="427">
        <f>'[2]ALL NEW COMP'!AK104</f>
        <v>8389.90941653585</v>
      </c>
      <c r="U98" s="427">
        <f>'[2]ALL NEW COMP'!AL104</f>
        <v>8293.81727338488</v>
      </c>
      <c r="V98" s="427">
        <f>'[2]ALL NEW COMP'!AM104</f>
        <v>7992.1813289822</v>
      </c>
      <c r="W98" s="563">
        <f>'[2]ALL NEW COMP'!$AN104</f>
        <v>0</v>
      </c>
      <c r="X98" s="616">
        <f>'[2]ALL NEW COMP'!$AQ104</f>
        <v>0</v>
      </c>
      <c r="Y98" s="433"/>
      <c r="AA98" s="777"/>
      <c r="AB98" s="777"/>
      <c r="AJ98" s="793"/>
      <c r="AK98" s="793"/>
      <c r="AL98" s="793"/>
      <c r="AM98" s="793"/>
      <c r="AN98" s="793"/>
      <c r="AO98" s="788"/>
      <c r="AP98" s="793"/>
      <c r="AQ98" s="793"/>
    </row>
    <row r="99" customHeight="1" spans="1:43">
      <c r="A99" s="425" t="str">
        <f>'[2]ALL NEW COMP'!A105</f>
        <v>ALL131</v>
      </c>
      <c r="B99" s="796" t="str">
        <f>'[2]ALL NEW COMP'!B105</f>
        <v>ZB58KQE-TFD-551  8HP</v>
      </c>
      <c r="C99" s="35"/>
      <c r="D99" s="319">
        <f>'[2]ALL NEW COMP'!D105</f>
        <v>8</v>
      </c>
      <c r="E99" s="319" t="str">
        <f>'[2]ALL NEW COMP'!E105</f>
        <v>218 (7/8,11/8)</v>
      </c>
      <c r="F99" s="319">
        <f>'[2]ALL NEW COMP'!F105</f>
        <v>12</v>
      </c>
      <c r="G99" s="789">
        <f>'[2]ALL NEW COMP'!G105</f>
        <v>1.03956950672646</v>
      </c>
      <c r="H99" s="427">
        <f>'[2]ALL NEW COMP'!O105</f>
        <v>4197.07830395299</v>
      </c>
      <c r="I99" s="809"/>
      <c r="J99" s="791" t="str">
        <f>'[2]ALL NEW COMP'!T105</f>
        <v>CU - 125 QC</v>
      </c>
      <c r="K99" s="427">
        <f>'[2]ALL NEW COMP'!W105</f>
        <v>11336.4942336811</v>
      </c>
      <c r="L99" s="807" t="str">
        <f>'[2]ALL NEW COMP'!$Z105</f>
        <v>QC58M1-TFA-XX</v>
      </c>
      <c r="M99" s="616" t="str">
        <f>'[2]ALL NEW COMP'!AB105</f>
        <v>BCU - 110</v>
      </c>
      <c r="N99" s="782">
        <f>'[2]ALL NEW COMP'!$AC105</f>
        <v>2354.54545454545</v>
      </c>
      <c r="O99" s="616"/>
      <c r="P99" s="782">
        <f>'[2]ALL NEW COMP'!$AE105</f>
        <v>2144.0311548892</v>
      </c>
      <c r="Q99" s="783">
        <f>'[2]ALL NEW COMP'!$AJ105</f>
        <v>7228.30852304687</v>
      </c>
      <c r="R99" s="783">
        <f>'[2]ALL NEW COMP'!$AH105</f>
        <v>7486.83177995674</v>
      </c>
      <c r="S99" s="783">
        <f>'[2]ALL NEW COMP'!AI105</f>
        <v>7424.37188690861</v>
      </c>
      <c r="T99" s="427">
        <f>'[2]ALL NEW COMP'!AK105</f>
        <v>11518.202738395</v>
      </c>
      <c r="U99" s="427">
        <f>'[2]ALL NEW COMP'!AL105</f>
        <v>11422.110595244</v>
      </c>
      <c r="V99" s="427">
        <f>'[2]ALL NEW COMP'!AM105</f>
        <v>11120.4746508413</v>
      </c>
      <c r="W99" s="563">
        <f>'[2]ALL NEW COMP'!$AN105</f>
        <v>0</v>
      </c>
      <c r="X99" s="616">
        <f>'[2]ALL NEW COMP'!$AQ105</f>
        <v>0</v>
      </c>
      <c r="Y99" s="433"/>
      <c r="AA99" s="777"/>
      <c r="AB99" s="777"/>
      <c r="AJ99" s="793"/>
      <c r="AK99" s="793"/>
      <c r="AL99" s="793"/>
      <c r="AM99" s="793"/>
      <c r="AN99" s="793"/>
      <c r="AO99" s="788"/>
      <c r="AP99" s="793" t="e">
        <f>'[1]ALL NEW COMP'!$AH97</f>
        <v>#REF!</v>
      </c>
      <c r="AQ99" s="793" t="e">
        <f>'[1]ALL NEW COMP'!#REF!</f>
        <v>#REF!</v>
      </c>
    </row>
    <row r="100" customHeight="1" spans="1:43">
      <c r="A100" s="425" t="str">
        <f>'[2]ALL NEW COMP'!A106</f>
        <v>ALL132</v>
      </c>
      <c r="B100" s="796" t="str">
        <f>'[2]ALL NEW COMP'!B106</f>
        <v>ZB66KQE-TFD-551  9HP</v>
      </c>
      <c r="C100" s="35"/>
      <c r="D100" s="319">
        <f>'[2]ALL NEW COMP'!D106</f>
        <v>9</v>
      </c>
      <c r="E100" s="319" t="str">
        <f>'[2]ALL NEW COMP'!E106</f>
        <v>272 (7/8,13/8)</v>
      </c>
      <c r="F100" s="319">
        <f>'[2]ALL NEW COMP'!F106</f>
        <v>12</v>
      </c>
      <c r="G100" s="789">
        <f>'[2]ALL NEW COMP'!G106</f>
        <v>1.04099921776689</v>
      </c>
      <c r="H100" s="427">
        <f>'[2]ALL NEW COMP'!O106</f>
        <v>4431.02228632479</v>
      </c>
      <c r="I100" s="809"/>
      <c r="J100" s="791" t="str">
        <f>'[2]ALL NEW COMP'!T106</f>
        <v>CU - 144 QC</v>
      </c>
      <c r="K100" s="427">
        <f>'[2]ALL NEW COMP'!W106</f>
        <v>12490.3371386558</v>
      </c>
      <c r="L100" s="807" t="str">
        <f>'[2]ALL NEW COMP'!$Z106</f>
        <v>QC66M1-TFA-XX</v>
      </c>
      <c r="M100" s="616" t="str">
        <f>'[2]ALL NEW COMP'!AB106</f>
        <v>BCU - 120</v>
      </c>
      <c r="N100" s="782">
        <f>'[2]ALL NEW COMP'!$AC106</f>
        <v>2727.27272727273</v>
      </c>
      <c r="O100" s="616"/>
      <c r="P100" s="782">
        <f>'[2]ALL NEW COMP'!$AE106</f>
        <v>2284.74570079319</v>
      </c>
      <c r="Q100" s="783">
        <f>'[2]ALL NEW COMP'!$AJ106</f>
        <v>7893.81393021981</v>
      </c>
      <c r="R100" s="783">
        <f>'[2]ALL NEW COMP'!$AH106</f>
        <v>8152.33718712968</v>
      </c>
      <c r="S100" s="783">
        <f>'[2]ALL NEW COMP'!AI106</f>
        <v>8089.87729408155</v>
      </c>
      <c r="T100" s="427">
        <f>'[2]ALL NEW COMP'!AK106</f>
        <v>12542.0572109687</v>
      </c>
      <c r="U100" s="427">
        <f>'[2]ALL NEW COMP'!AL106</f>
        <v>12445.9650678178</v>
      </c>
      <c r="V100" s="427">
        <f>'[2]ALL NEW COMP'!AM106</f>
        <v>12144.3291234151</v>
      </c>
      <c r="W100" s="563">
        <f>'[2]ALL NEW COMP'!$AN106</f>
        <v>0</v>
      </c>
      <c r="X100" s="616">
        <f>'[2]ALL NEW COMP'!$AQ106</f>
        <v>0</v>
      </c>
      <c r="Y100" s="433"/>
      <c r="AA100" s="777"/>
      <c r="AB100" s="777"/>
      <c r="AJ100" s="793"/>
      <c r="AK100" s="793"/>
      <c r="AL100" s="793"/>
      <c r="AM100" s="793"/>
      <c r="AN100" s="793"/>
      <c r="AO100" s="788"/>
      <c r="AP100" s="793" t="e">
        <f>'[1]ALL NEW COMP'!#REF!</f>
        <v>#REF!</v>
      </c>
      <c r="AQ100" s="793" t="e">
        <f>'[1]ALL NEW COMP'!#REF!</f>
        <v>#REF!</v>
      </c>
    </row>
    <row r="101" customHeight="1" spans="1:43">
      <c r="A101" s="425" t="str">
        <f>'[2]ALL NEW COMP'!A107</f>
        <v>ALL133</v>
      </c>
      <c r="B101" s="796" t="str">
        <f>'[2]ALL NEW COMP'!B107</f>
        <v>ZB76KQE-TFD-551  10HP</v>
      </c>
      <c r="C101" s="35"/>
      <c r="D101" s="319">
        <f>'[2]ALL NEW COMP'!D107</f>
        <v>10</v>
      </c>
      <c r="E101" s="319" t="str">
        <f>'[2]ALL NEW COMP'!E107</f>
        <v>272 (7/8,13/8)</v>
      </c>
      <c r="F101" s="319">
        <f>'[2]ALL NEW COMP'!F107</f>
        <v>12</v>
      </c>
      <c r="G101" s="789">
        <f>'[2]ALL NEW COMP'!G107</f>
        <v>1.04099868593955</v>
      </c>
      <c r="H101" s="427">
        <f>'[2]ALL NEW COMP'!O107</f>
        <v>4810.84341715976</v>
      </c>
      <c r="I101" s="809"/>
      <c r="J101" s="791" t="str">
        <f>'[2]ALL NEW COMP'!T107</f>
        <v>CU - 144 QC</v>
      </c>
      <c r="K101" s="427">
        <f>'[2]ALL NEW COMP'!W107</f>
        <v>12870.1582694908</v>
      </c>
      <c r="L101" s="807" t="str">
        <f>'[2]ALL NEW COMP'!$Z107</f>
        <v>QC76M1-TFA-XX</v>
      </c>
      <c r="M101" s="616" t="str">
        <f>'[2]ALL NEW COMP'!AB107</f>
        <v>BCU - 120</v>
      </c>
      <c r="N101" s="782">
        <f>'[2]ALL NEW COMP'!$AC107</f>
        <v>2727.27272727273</v>
      </c>
      <c r="O101" s="616"/>
      <c r="P101" s="782">
        <f>'[2]ALL NEW COMP'!$AE107</f>
        <v>2284.74570079319</v>
      </c>
      <c r="Q101" s="783">
        <f>'[2]ALL NEW COMP'!$AJ107</f>
        <v>8140.69766526255</v>
      </c>
      <c r="R101" s="783">
        <f>'[2]ALL NEW COMP'!$AH107</f>
        <v>8399.22092217242</v>
      </c>
      <c r="S101" s="783">
        <f>'[2]ALL NEW COMP'!AI107</f>
        <v>8336.76102912429</v>
      </c>
      <c r="T101" s="427">
        <f>'[2]ALL NEW COMP'!AK107</f>
        <v>12921.8783418037</v>
      </c>
      <c r="U101" s="427">
        <f>'[2]ALL NEW COMP'!AL107</f>
        <v>12825.7861986528</v>
      </c>
      <c r="V101" s="427">
        <f>'[2]ALL NEW COMP'!AM107</f>
        <v>12524.1502542501</v>
      </c>
      <c r="W101" s="563" t="str">
        <f>'[2]ALL NEW COMP'!$AN107</f>
        <v>HTC-12</v>
      </c>
      <c r="X101" s="616">
        <f>'[2]ALL NEW COMP'!$AQ107</f>
        <v>11962.2157749007</v>
      </c>
      <c r="Y101" s="433"/>
      <c r="AA101" s="777"/>
      <c r="AB101" s="777"/>
      <c r="AJ101" s="793"/>
      <c r="AK101" s="793"/>
      <c r="AL101" s="793"/>
      <c r="AM101" s="793"/>
      <c r="AN101" s="793"/>
      <c r="AO101" s="788"/>
      <c r="AP101" s="793"/>
      <c r="AQ101" s="793"/>
    </row>
    <row r="102" customHeight="1" spans="1:43">
      <c r="A102" s="425" t="str">
        <f>'[2]ALL NEW COMP'!A108</f>
        <v>ALL133.01</v>
      </c>
      <c r="B102" s="796" t="str">
        <f>'[2]ALL NEW COMP'!B108</f>
        <v>ZB88KQE-TFD-551  12HP</v>
      </c>
      <c r="C102" s="35"/>
      <c r="D102" s="319">
        <f>'[2]ALL NEW COMP'!D108</f>
        <v>12</v>
      </c>
      <c r="E102" s="319" t="str">
        <f>'[2]ALL NEW COMP'!E108</f>
        <v>273 (7/8,13/8)</v>
      </c>
      <c r="F102" s="319">
        <f>'[2]ALL NEW COMP'!F108</f>
        <v>12</v>
      </c>
      <c r="G102" s="789">
        <f>'[2]ALL NEW COMP'!G108</f>
        <v>0</v>
      </c>
      <c r="H102" s="427">
        <f>'[2]ALL NEW COMP'!O108</f>
        <v>5002.45225694444</v>
      </c>
      <c r="I102" s="809"/>
      <c r="J102" s="791" t="str">
        <f>'[2]ALL NEW COMP'!T108</f>
        <v>CU - 160 QC</v>
      </c>
      <c r="K102" s="427">
        <f>'[2]ALL NEW COMP'!W108</f>
        <v>12883.6455671717</v>
      </c>
      <c r="L102" s="807" t="str">
        <f>'[2]ALL NEW COMP'!$Z108</f>
        <v>QC88M1-TFA-XX</v>
      </c>
      <c r="M102" s="616" t="str">
        <f>'[2]ALL NEW COMP'!AB108</f>
        <v>LCU-15</v>
      </c>
      <c r="N102" s="782">
        <f>'[2]ALL NEW COMP'!$AC108</f>
        <v>3870.21560469149</v>
      </c>
      <c r="O102" s="616"/>
      <c r="P102" s="782">
        <f>'[2]ALL NEW COMP'!$AE108</f>
        <v>2284.74570079319</v>
      </c>
      <c r="Q102" s="783">
        <f>'[2]ALL NEW COMP'!$AJ108</f>
        <v>8957.96558541635</v>
      </c>
      <c r="R102" s="783">
        <f>'[2]ALL NEW COMP'!$AH108</f>
        <v>9216.48884232622</v>
      </c>
      <c r="S102" s="783">
        <f>'[2]ALL NEW COMP'!AI108</f>
        <v>9154.02894927809</v>
      </c>
      <c r="T102" s="427">
        <f>'[2]ALL NEW COMP'!AK108</f>
        <v>14179.2136035788</v>
      </c>
      <c r="U102" s="427">
        <f>'[2]ALL NEW COMP'!AL108</f>
        <v>14083.1214604278</v>
      </c>
      <c r="V102" s="427">
        <f>'[2]ALL NEW COMP'!AM108</f>
        <v>13781.4855160252</v>
      </c>
      <c r="W102" s="563">
        <f>'[2]ALL NEW COMP'!$AN108</f>
        <v>0</v>
      </c>
      <c r="X102" s="616">
        <f>'[2]ALL NEW COMP'!$AQ108</f>
        <v>0</v>
      </c>
      <c r="Y102" s="433"/>
      <c r="AA102" s="777"/>
      <c r="AB102" s="777"/>
      <c r="AJ102" s="793"/>
      <c r="AK102" s="793"/>
      <c r="AL102" s="793"/>
      <c r="AM102" s="793"/>
      <c r="AN102" s="793"/>
      <c r="AO102" s="788"/>
      <c r="AP102" s="793" t="e">
        <f>'[1]ALL NEW COMP'!$AH98</f>
        <v>#REF!</v>
      </c>
      <c r="AQ102" s="793" t="e">
        <f>'[1]ALL NEW COMP'!#REF!</f>
        <v>#REF!</v>
      </c>
    </row>
    <row r="103" customHeight="1" spans="1:43">
      <c r="A103" s="425" t="str">
        <f>'[2]ALL NEW COMP'!A109</f>
        <v>ALL134</v>
      </c>
      <c r="B103" s="796" t="str">
        <f>'[2]ALL NEW COMP'!B109</f>
        <v>ZB95KQE-TFD-551 13HP</v>
      </c>
      <c r="C103" s="35"/>
      <c r="D103" s="319">
        <f>'[2]ALL NEW COMP'!D109</f>
        <v>13</v>
      </c>
      <c r="E103" s="319" t="str">
        <f>'[2]ALL NEW COMP'!E109</f>
        <v>273 (7/8,13/8)</v>
      </c>
      <c r="F103" s="319">
        <f>'[2]ALL NEW COMP'!F109</f>
        <v>12</v>
      </c>
      <c r="G103" s="789">
        <f>'[2]ALL NEW COMP'!G109</f>
        <v>1.17543209876543</v>
      </c>
      <c r="H103" s="427">
        <f>'[2]ALL NEW COMP'!O109</f>
        <v>6092.22566568047</v>
      </c>
      <c r="I103" s="809"/>
      <c r="J103" s="791" t="str">
        <f>'[2]ALL NEW COMP'!T109</f>
        <v>CU - 160 QC</v>
      </c>
      <c r="K103" s="427">
        <f>'[2]ALL NEW COMP'!W109</f>
        <v>14706.2366388351</v>
      </c>
      <c r="L103" s="807" t="str">
        <f>'[2]ALL NEW COMP'!$Z109</f>
        <v>QC95M1-TFA-XX</v>
      </c>
      <c r="M103" s="616" t="str">
        <f>'[2]ALL NEW COMP'!AB109</f>
        <v>LCU-15</v>
      </c>
      <c r="N103" s="782">
        <f>'[2]ALL NEW COMP'!$AC109</f>
        <v>3870.21560469149</v>
      </c>
      <c r="O103" s="616"/>
      <c r="P103" s="782">
        <f>'[2]ALL NEW COMP'!$AE109</f>
        <v>2310.85647857096</v>
      </c>
      <c r="Q103" s="783">
        <f>'[2]ALL NEW COMP'!$AJ109</f>
        <v>10142.6497819975</v>
      </c>
      <c r="R103" s="783">
        <f>'[2]ALL NEW COMP'!$AH109</f>
        <v>10401.1730389074</v>
      </c>
      <c r="S103" s="783">
        <f>'[2]ALL NEW COMP'!AI109</f>
        <v>10338.7131458593</v>
      </c>
      <c r="T103" s="427">
        <f>'[2]ALL NEW COMP'!AK109</f>
        <v>16001.8046752422</v>
      </c>
      <c r="U103" s="427">
        <f>'[2]ALL NEW COMP'!AL109</f>
        <v>15905.7125320912</v>
      </c>
      <c r="V103" s="427">
        <f>'[2]ALL NEW COMP'!AM109</f>
        <v>15604.0765876885</v>
      </c>
      <c r="W103" s="563">
        <f>'[2]ALL NEW COMP'!$AN109</f>
        <v>0</v>
      </c>
      <c r="X103" s="616">
        <f>'[2]ALL NEW COMP'!$AQ109</f>
        <v>0</v>
      </c>
      <c r="Y103" s="433"/>
      <c r="Z103" s="777"/>
      <c r="AJ103" s="793"/>
      <c r="AK103" s="793"/>
      <c r="AL103" s="793"/>
      <c r="AM103" s="793"/>
      <c r="AN103" s="793"/>
      <c r="AO103" s="788"/>
      <c r="AP103" s="793" t="e">
        <f>'[1]ALL NEW COMP'!$AH100</f>
        <v>#REF!</v>
      </c>
      <c r="AQ103" s="793" t="e">
        <f>'[1]ALL NEW COMP'!#REF!</f>
        <v>#REF!</v>
      </c>
    </row>
    <row r="104" customHeight="1" spans="1:43">
      <c r="A104" s="425" t="str">
        <f>'[2]ALL NEW COMP'!A110</f>
        <v>ALL135</v>
      </c>
      <c r="B104" s="796" t="str">
        <f>'[2]ALL NEW COMP'!B110</f>
        <v>ZB114KQE-TFD-551  15HP</v>
      </c>
      <c r="C104" s="35"/>
      <c r="D104" s="319">
        <f>'[2]ALL NEW COMP'!D110</f>
        <v>15</v>
      </c>
      <c r="E104" s="319" t="str">
        <f>'[2]ALL NEW COMP'!E110</f>
        <v>273 (7/8,13/8)</v>
      </c>
      <c r="F104" s="319">
        <f>'[2]ALL NEW COMP'!F110</f>
        <v>6</v>
      </c>
      <c r="G104" s="789">
        <f>'[2]ALL NEW COMP'!G110</f>
        <v>1.07978821362799</v>
      </c>
      <c r="H104" s="427">
        <f>'[2]ALL NEW COMP'!O110</f>
        <v>6659.39371301775</v>
      </c>
      <c r="I104" s="809"/>
      <c r="J104" s="791" t="str">
        <f>'[2]ALL NEW COMP'!T110</f>
        <v>CU - 200 QC</v>
      </c>
      <c r="K104" s="427">
        <f>'[2]ALL NEW COMP'!W110</f>
        <v>16854.6821162423</v>
      </c>
      <c r="L104" s="807" t="str">
        <f>'[2]ALL NEW COMP'!$Z110</f>
        <v>QC114M1-TFA-XX</v>
      </c>
      <c r="M104" s="616" t="str">
        <f>'[2]ALL NEW COMP'!AB110</f>
        <v>LCU-20</v>
      </c>
      <c r="N104" s="782">
        <f>'[2]ALL NEW COMP'!$AC110</f>
        <v>4525.94925155166</v>
      </c>
      <c r="O104" s="616"/>
      <c r="P104" s="782">
        <f>'[2]ALL NEW COMP'!$AE110</f>
        <v>2410.85647857096</v>
      </c>
      <c r="Q104" s="783">
        <f>'[2]ALL NEW COMP'!$AJ110</f>
        <v>11267.0426596269</v>
      </c>
      <c r="R104" s="783">
        <f>'[2]ALL NEW COMP'!$AH110</f>
        <v>11525.5659165368</v>
      </c>
      <c r="S104" s="783">
        <f>'[2]ALL NEW COMP'!AI110</f>
        <v>11463.1060234887</v>
      </c>
      <c r="T104" s="427">
        <f>'[2]ALL NEW COMP'!AK110</f>
        <v>17731.6398715951</v>
      </c>
      <c r="U104" s="427">
        <f>'[2]ALL NEW COMP'!AL110</f>
        <v>17635.5477284441</v>
      </c>
      <c r="V104" s="427">
        <f>'[2]ALL NEW COMP'!AM110</f>
        <v>17333.9117840415</v>
      </c>
      <c r="W104" s="563">
        <f>'[2]ALL NEW COMP'!$AN110</f>
        <v>0</v>
      </c>
      <c r="X104" s="616">
        <f>'[2]ALL NEW COMP'!$AQ110</f>
        <v>0</v>
      </c>
      <c r="Y104" s="433"/>
      <c r="Z104" s="777"/>
      <c r="AJ104" s="793"/>
      <c r="AK104" s="793"/>
      <c r="AL104" s="793"/>
      <c r="AM104" s="793"/>
      <c r="AN104" s="793"/>
      <c r="AO104" s="788"/>
      <c r="AP104" s="793"/>
      <c r="AQ104" s="793"/>
    </row>
    <row r="105" customHeight="1" spans="1:43">
      <c r="A105" s="425" t="str">
        <f>'[2]ALL NEW COMP'!A111</f>
        <v>ALL135.01</v>
      </c>
      <c r="B105" s="796" t="str">
        <f>'[2]ALL NEW COMP'!B111</f>
        <v>ZB130KQE-TED-551  20HP</v>
      </c>
      <c r="C105" s="35"/>
      <c r="D105" s="319">
        <f>'[2]ALL NEW COMP'!D111</f>
        <v>20</v>
      </c>
      <c r="E105" s="319" t="str">
        <f>'[2]ALL NEW COMP'!E111</f>
        <v>274 (1 1/8,15/8)</v>
      </c>
      <c r="F105" s="319">
        <f>'[2]ALL NEW COMP'!F111</f>
        <v>6</v>
      </c>
      <c r="G105" s="789">
        <f>'[2]ALL NEW COMP'!G111</f>
        <v>1.10510902770462</v>
      </c>
      <c r="H105" s="427">
        <f>'[2]ALL NEW COMP'!O111</f>
        <v>7509.47417899408</v>
      </c>
      <c r="I105" s="809"/>
      <c r="J105" s="791" t="str">
        <f>'[2]ALL NEW COMP'!T111</f>
        <v>CU - 250 QC</v>
      </c>
      <c r="K105" s="427">
        <f>'[2]ALL NEW COMP'!W111</f>
        <v>21120.9580227283</v>
      </c>
      <c r="L105" s="807" t="str">
        <f>'[2]ALL NEW COMP'!$Z111</f>
        <v>QC130M1-TFA-XX</v>
      </c>
      <c r="M105" s="616" t="str">
        <f>'[2]ALL NEW COMP'!AB111</f>
        <v>TCUV - 250</v>
      </c>
      <c r="N105" s="782">
        <f>'[2]ALL NEW COMP'!$AC111</f>
        <v>9845.9322137033</v>
      </c>
      <c r="O105" s="616"/>
      <c r="P105" s="782">
        <f>'[2]ALL NEW COMP'!$AE111</f>
        <v>2699.81664828539</v>
      </c>
      <c r="Q105" s="783">
        <f>'[2]ALL NEW COMP'!$AJ111</f>
        <v>17428.5380943776</v>
      </c>
      <c r="R105" s="783">
        <f>'[2]ALL NEW COMP'!$AH111</f>
        <v>17687.0613512875</v>
      </c>
      <c r="S105" s="783">
        <f>'[2]ALL NEW COMP'!AI111</f>
        <v>17624.6014582394</v>
      </c>
      <c r="T105" s="427">
        <f>'[2]ALL NEW COMP'!AK111</f>
        <v>27210.8636173654</v>
      </c>
      <c r="U105" s="427">
        <f>'[2]ALL NEW COMP'!AL111</f>
        <v>27114.7714742144</v>
      </c>
      <c r="V105" s="427">
        <f>'[2]ALL NEW COMP'!AM111</f>
        <v>26813.1355298117</v>
      </c>
      <c r="W105" s="563">
        <f>'[2]ALL NEW COMP'!$AN111</f>
        <v>0</v>
      </c>
      <c r="X105" s="616">
        <f>'[2]ALL NEW COMP'!$AQ111</f>
        <v>0</v>
      </c>
      <c r="Y105" s="433"/>
      <c r="Z105" s="777"/>
      <c r="AJ105" s="793"/>
      <c r="AK105" s="793"/>
      <c r="AL105" s="793"/>
      <c r="AM105" s="793"/>
      <c r="AN105" s="793"/>
      <c r="AO105" s="788"/>
      <c r="AP105" s="793"/>
      <c r="AQ105" s="793"/>
    </row>
    <row r="106" customHeight="1" spans="1:43">
      <c r="A106" s="425" t="str">
        <f>'[2]ALL NEW COMP'!A112</f>
        <v>ALL135.03</v>
      </c>
      <c r="B106" s="796" t="str">
        <f>'[2]ALL NEW COMP'!B112</f>
        <v>ZB190KQE-TWD-523  25HP</v>
      </c>
      <c r="C106" s="35"/>
      <c r="D106" s="319">
        <f>'[2]ALL NEW COMP'!D112</f>
        <v>25</v>
      </c>
      <c r="E106" s="319" t="str">
        <f>'[2]ALL NEW COMP'!E112</f>
        <v>276 (1 3/8,15/8)</v>
      </c>
      <c r="F106" s="319">
        <f>'[2]ALL NEW COMP'!F112</f>
        <v>6</v>
      </c>
      <c r="G106" s="789">
        <f>'[2]ALL NEW COMP'!G112</f>
        <v>1.15574496644295</v>
      </c>
      <c r="H106" s="427">
        <f>'[2]ALL NEW COMP'!O112</f>
        <v>10945.7942351399</v>
      </c>
      <c r="I106" s="809"/>
      <c r="J106" s="791" t="str">
        <f>'[2]ALL NEW COMP'!T112</f>
        <v>CU - 300 QC</v>
      </c>
      <c r="K106" s="427">
        <f>'[2]ALL NEW COMP'!W112</f>
        <v>26445.6190921595</v>
      </c>
      <c r="L106" s="807" t="str">
        <f>'[2]ALL NEW COMP'!$Z112</f>
        <v>QC190M1-TFA-XX</v>
      </c>
      <c r="M106" s="616" t="str">
        <f>'[2]ALL NEW COMP'!AB112</f>
        <v>TCUV - 300</v>
      </c>
      <c r="N106" s="782">
        <f>'[2]ALL NEW COMP'!$AC112</f>
        <v>9292.901910673</v>
      </c>
      <c r="O106" s="616"/>
      <c r="P106" s="782">
        <f>'[2]ALL NEW COMP'!$AE112</f>
        <v>3157.4644703158</v>
      </c>
      <c r="Q106" s="783">
        <f>'[2]ALL NEW COMP'!$AJ112</f>
        <v>19566.7636498725</v>
      </c>
      <c r="R106" s="783">
        <f>'[2]ALL NEW COMP'!$AH112</f>
        <v>19825.2869067824</v>
      </c>
      <c r="S106" s="783">
        <f>'[2]ALL NEW COMP'!AI112</f>
        <v>19762.8270137342</v>
      </c>
      <c r="T106" s="427">
        <f>'[2]ALL NEW COMP'!AK112</f>
        <v>30500.4413950498</v>
      </c>
      <c r="U106" s="427">
        <f>'[2]ALL NEW COMP'!AL112</f>
        <v>30404.3492518988</v>
      </c>
      <c r="V106" s="427">
        <f>'[2]ALL NEW COMP'!AM112</f>
        <v>30102.7133074961</v>
      </c>
      <c r="W106" s="563">
        <f>'[2]ALL NEW COMP'!$AN112</f>
        <v>0</v>
      </c>
      <c r="X106" s="616">
        <f>'[2]ALL NEW COMP'!$AQ112</f>
        <v>0</v>
      </c>
      <c r="Y106" s="433"/>
      <c r="Z106" s="777"/>
      <c r="AA106" s="572"/>
      <c r="AB106" s="810"/>
      <c r="AJ106" s="793"/>
      <c r="AK106" s="793"/>
      <c r="AL106" s="793"/>
      <c r="AM106" s="793"/>
      <c r="AN106" s="793"/>
      <c r="AO106" s="788"/>
      <c r="AP106" s="793"/>
      <c r="AQ106" s="793"/>
    </row>
    <row r="107" customHeight="1" spans="1:43">
      <c r="A107" s="425" t="str">
        <f>'[2]ALL NEW COMP'!A113</f>
        <v>ALL135.04</v>
      </c>
      <c r="B107" s="796" t="str">
        <f>'[2]ALL NEW COMP'!B113</f>
        <v>ZB220KQE-TWD-523  30HP</v>
      </c>
      <c r="C107" s="36"/>
      <c r="D107" s="319">
        <f>'[2]ALL NEW COMP'!D113</f>
        <v>30</v>
      </c>
      <c r="E107" s="319" t="str">
        <f>'[2]ALL NEW COMP'!E113</f>
        <v>277 (1 3/8,15/8)</v>
      </c>
      <c r="F107" s="319">
        <f>'[2]ALL NEW COMP'!F113</f>
        <v>6</v>
      </c>
      <c r="G107" s="789">
        <f>'[2]ALL NEW COMP'!G113</f>
        <v>1.126281128943</v>
      </c>
      <c r="H107" s="427">
        <f>'[2]ALL NEW COMP'!O113</f>
        <v>13234.6229064685</v>
      </c>
      <c r="I107" s="811"/>
      <c r="J107" s="791" t="str">
        <f>'[2]ALL NEW COMP'!T113</f>
        <v>CU - 350 QC</v>
      </c>
      <c r="K107" s="427">
        <f>'[2]ALL NEW COMP'!W113</f>
        <v>30752.8610419744</v>
      </c>
      <c r="L107" s="807" t="str">
        <f>'[2]ALL NEW COMP'!$Z113</f>
        <v>QC220M1-TFA-XX</v>
      </c>
      <c r="M107" s="616" t="str">
        <f>'[2]ALL NEW COMP'!AB113</f>
        <v>TCUV - 350</v>
      </c>
      <c r="N107" s="782">
        <f>'[2]ALL NEW COMP'!$AC113</f>
        <v>11001.7402945114</v>
      </c>
      <c r="O107" s="616" t="s">
        <v>382</v>
      </c>
      <c r="P107" s="782">
        <f>'[2]ALL NEW COMP'!$AE113</f>
        <v>3464.88764678639</v>
      </c>
      <c r="Q107" s="783">
        <f>'[2]ALL NEW COMP'!$AJ113</f>
        <v>23070.7638465451</v>
      </c>
      <c r="R107" s="783">
        <f>'[2]ALL NEW COMP'!$AH113</f>
        <v>23329.287103455</v>
      </c>
      <c r="S107" s="783">
        <f>'[2]ALL NEW COMP'!AI113</f>
        <v>23266.8272104069</v>
      </c>
      <c r="T107" s="427">
        <f>'[2]ALL NEW COMP'!AK113</f>
        <v>35891.2109283923</v>
      </c>
      <c r="U107" s="427">
        <f>'[2]ALL NEW COMP'!AL113</f>
        <v>35795.1187852413</v>
      </c>
      <c r="V107" s="427">
        <f>'[2]ALL NEW COMP'!AM113</f>
        <v>35493.4828408386</v>
      </c>
      <c r="W107" s="563">
        <f>'[2]ALL NEW COMP'!$AN113</f>
        <v>0</v>
      </c>
      <c r="X107" s="616">
        <f>'[2]ALL NEW COMP'!$AQ113</f>
        <v>0</v>
      </c>
      <c r="Y107" s="433"/>
      <c r="Z107" s="777"/>
      <c r="AA107" s="572"/>
      <c r="AB107" s="810"/>
      <c r="AJ107" s="793"/>
      <c r="AK107" s="793"/>
      <c r="AL107" s="793"/>
      <c r="AM107" s="793"/>
      <c r="AN107" s="793"/>
      <c r="AO107" s="788"/>
      <c r="AP107" s="793"/>
      <c r="AQ107" s="793"/>
    </row>
    <row r="108" customHeight="1" spans="1:43">
      <c r="A108" s="425" t="str">
        <f>'[2]ALL NEW COMP'!A114</f>
        <v>ALL135.06</v>
      </c>
      <c r="B108" s="796" t="str">
        <f>'[2]ALL NEW COMP'!B114</f>
        <v>ZFI23KQE-TFD-552 COPELAND COMP 5HP</v>
      </c>
      <c r="C108" s="34" t="s">
        <v>386</v>
      </c>
      <c r="D108" s="319">
        <f>'[2]ALL NEW COMP'!D114</f>
        <v>5</v>
      </c>
      <c r="E108" s="319" t="str">
        <f>'[2]ALL NEW COMP'!E114</f>
        <v>V06,V05(1/2,7/8) </v>
      </c>
      <c r="F108" s="319" t="str">
        <f>'[2]ALL NEW COMP'!F114</f>
        <v>BX4THX14</v>
      </c>
      <c r="G108" s="789" t="str">
        <f>'[2]ALL NEW COMP'!G114</f>
        <v>23000btu (4DES5Y)</v>
      </c>
      <c r="H108" s="427">
        <f>'[2]ALL NEW COMP'!O114</f>
        <v>3574.46716564685</v>
      </c>
      <c r="I108" s="808" t="s">
        <v>385</v>
      </c>
      <c r="J108" s="791" t="str">
        <f>'[2]ALL NEW COMP'!T114</f>
        <v>CU - 72 QC</v>
      </c>
      <c r="K108" s="427">
        <f>'[2]ALL NEW COMP'!W114</f>
        <v>8233.48200482159</v>
      </c>
      <c r="L108" s="807" t="str">
        <f>'[2]ALL NEW COMP'!$Z114</f>
        <v>QC23L1-TFA-XX</v>
      </c>
      <c r="M108" s="616" t="str">
        <f>'[2]ALL NEW COMP'!AB114</f>
        <v>LCU-06</v>
      </c>
      <c r="N108" s="782">
        <f>'[2]ALL NEW COMP'!$AC114</f>
        <v>2172.98284045272</v>
      </c>
      <c r="O108" s="616"/>
      <c r="P108" s="782">
        <f>'[2]ALL NEW COMP'!$AE114</f>
        <v>1515.4118720974</v>
      </c>
      <c r="Q108" s="783">
        <f>'[2]ALL NEW COMP'!$AJ114</f>
        <v>6013.42938626335</v>
      </c>
      <c r="R108" s="783">
        <f>'[2]ALL NEW COMP'!$AH114</f>
        <v>6271.95264317322</v>
      </c>
      <c r="S108" s="783">
        <f>'[2]ALL NEW COMP'!AI114</f>
        <v>6209.49275012509</v>
      </c>
      <c r="T108" s="427">
        <f>'[2]ALL NEW COMP'!AK114</f>
        <v>9649.15791257418</v>
      </c>
      <c r="U108" s="427">
        <f>'[2]ALL NEW COMP'!AL114</f>
        <v>9553.06576942321</v>
      </c>
      <c r="V108" s="427">
        <f>'[2]ALL NEW COMP'!AM114</f>
        <v>9251.42982502053</v>
      </c>
      <c r="W108" s="563">
        <f>'[2]ALL NEW COMP'!$AN114</f>
        <v>0</v>
      </c>
      <c r="X108" s="616">
        <f>'[2]ALL NEW COMP'!$AQ114</f>
        <v>0</v>
      </c>
      <c r="Y108" s="433"/>
      <c r="Z108" s="777"/>
      <c r="AA108" s="572"/>
      <c r="AB108" s="810"/>
      <c r="AJ108" s="793"/>
      <c r="AK108" s="793"/>
      <c r="AL108" s="793"/>
      <c r="AM108" s="793"/>
      <c r="AN108" s="793"/>
      <c r="AO108" s="788"/>
      <c r="AP108" s="793"/>
      <c r="AQ108" s="793"/>
    </row>
    <row r="109" customHeight="1" spans="1:43">
      <c r="A109" s="425" t="str">
        <f>'[2]ALL NEW COMP'!A115</f>
        <v>ALL135.07</v>
      </c>
      <c r="B109" s="796" t="str">
        <f>'[2]ALL NEW COMP'!B115</f>
        <v>ZFI26KQE-TFD-552 COPELAND COMP 6HP</v>
      </c>
      <c r="C109" s="35"/>
      <c r="D109" s="319">
        <f>'[2]ALL NEW COMP'!D115</f>
        <v>6</v>
      </c>
      <c r="E109" s="319" t="str">
        <f>'[2]ALL NEW COMP'!E115</f>
        <v>V06,V05(1/2,7/8) </v>
      </c>
      <c r="F109" s="319" t="str">
        <f>'[2]ALL NEW COMP'!F115</f>
        <v>BX4THX14</v>
      </c>
      <c r="G109" s="789" t="str">
        <f>'[2]ALL NEW COMP'!G115</f>
        <v>28000btu (4CES6Y)</v>
      </c>
      <c r="H109" s="427">
        <f>'[2]ALL NEW COMP'!O115</f>
        <v>3700.82206075175</v>
      </c>
      <c r="I109" s="809"/>
      <c r="J109" s="791" t="str">
        <f>'[2]ALL NEW COMP'!T115</f>
        <v>CU - 90 QC</v>
      </c>
      <c r="K109" s="427">
        <f>'[2]ALL NEW COMP'!W115</f>
        <v>8735.90829038343</v>
      </c>
      <c r="L109" s="807" t="str">
        <f>'[2]ALL NEW COMP'!$Z115</f>
        <v>QC26L1-TFA-XX</v>
      </c>
      <c r="M109" s="616" t="str">
        <f>'[2]ALL NEW COMP'!AB115</f>
        <v>LCU-06</v>
      </c>
      <c r="N109" s="782">
        <f>'[2]ALL NEW COMP'!$AC115</f>
        <v>2172.98284045272</v>
      </c>
      <c r="O109" s="616"/>
      <c r="P109" s="782">
        <f>'[2]ALL NEW COMP'!$AE115</f>
        <v>1546.76006486848</v>
      </c>
      <c r="Q109" s="783">
        <f>'[2]ALL NEW COMP'!$AJ115</f>
        <v>6126.90826085262</v>
      </c>
      <c r="R109" s="783">
        <f>'[2]ALL NEW COMP'!$AH115</f>
        <v>6385.43151776249</v>
      </c>
      <c r="S109" s="783">
        <f>'[2]ALL NEW COMP'!AI115</f>
        <v>6322.97162471436</v>
      </c>
      <c r="T109" s="427">
        <f>'[2]ALL NEW COMP'!AK115</f>
        <v>9823.74079655768</v>
      </c>
      <c r="U109" s="427">
        <f>'[2]ALL NEW COMP'!AL115</f>
        <v>9727.64865340671</v>
      </c>
      <c r="V109" s="427">
        <f>'[2]ALL NEW COMP'!AM115</f>
        <v>9426.01270900403</v>
      </c>
      <c r="W109" s="563">
        <f>'[2]ALL NEW COMP'!$AN115</f>
        <v>0</v>
      </c>
      <c r="X109" s="616">
        <f>'[2]ALL NEW COMP'!$AQ115</f>
        <v>0</v>
      </c>
      <c r="Y109" s="433"/>
      <c r="Z109" s="777"/>
      <c r="AA109" s="572"/>
      <c r="AB109" s="810"/>
      <c r="AJ109" s="793"/>
      <c r="AK109" s="793"/>
      <c r="AL109" s="793"/>
      <c r="AM109" s="793"/>
      <c r="AN109" s="793"/>
      <c r="AO109" s="788"/>
      <c r="AP109" s="793"/>
      <c r="AQ109" s="793"/>
    </row>
    <row r="110" customHeight="1" spans="1:43">
      <c r="A110" s="425" t="str">
        <f>'[2]ALL NEW COMP'!A116</f>
        <v>ALL135.071</v>
      </c>
      <c r="B110" s="796" t="str">
        <f>'[2]ALL NEW COMP'!B116</f>
        <v>ZFI30KNE-TFD-657 COPELAND COMP 7HP (WELDING)</v>
      </c>
      <c r="C110" s="35"/>
      <c r="D110" s="319">
        <f>'[2]ALL NEW COMP'!D116</f>
        <v>7</v>
      </c>
      <c r="E110" s="319" t="str">
        <f>'[2]ALL NEW COMP'!E116</f>
        <v>V05,V04 (7/8,3/4)</v>
      </c>
      <c r="F110" s="319" t="str">
        <f>'[2]ALL NEW COMP'!F116</f>
        <v>BX4THX14</v>
      </c>
      <c r="G110" s="789" t="str">
        <f>'[2]ALL NEW COMP'!G116</f>
        <v>31000btu (4VES7Y)</v>
      </c>
      <c r="H110" s="427">
        <f>'[2]ALL NEW COMP'!O116</f>
        <v>4205.3291038858</v>
      </c>
      <c r="I110" s="809"/>
      <c r="J110" s="791" t="str">
        <f>'[2]ALL NEW COMP'!T116</f>
        <v>CU - 100 QC</v>
      </c>
      <c r="K110" s="427">
        <f>'[2]ALL NEW COMP'!W116</f>
        <v>9359.64610274825</v>
      </c>
      <c r="L110" s="807" t="str">
        <f>'[2]ALL NEW COMP'!$Z116</f>
        <v>QC30L1-TFA-XX</v>
      </c>
      <c r="M110" s="616" t="str">
        <f>'[2]ALL NEW COMP'!AB116</f>
        <v>LCU-08</v>
      </c>
      <c r="N110" s="782">
        <f>'[2]ALL NEW COMP'!$AC116</f>
        <v>2642.67981014969</v>
      </c>
      <c r="O110" s="616"/>
      <c r="P110" s="782">
        <f>'[2]ALL NEW COMP'!$AE116</f>
        <v>2144.0311548892</v>
      </c>
      <c r="Q110" s="783">
        <f>'[2]ALL NEW COMP'!$AJ116</f>
        <v>7521.80589860744</v>
      </c>
      <c r="R110" s="783">
        <f>'[2]ALL NEW COMP'!$AH116</f>
        <v>7780.32915551731</v>
      </c>
      <c r="S110" s="783">
        <f>'[2]ALL NEW COMP'!AI116</f>
        <v>7717.86926246918</v>
      </c>
      <c r="T110" s="427">
        <f>'[2]ALL NEW COMP'!AK116</f>
        <v>11969.7371623343</v>
      </c>
      <c r="U110" s="427">
        <f>'[2]ALL NEW COMP'!AL116</f>
        <v>11873.6450191834</v>
      </c>
      <c r="V110" s="427">
        <f>'[2]ALL NEW COMP'!AM116</f>
        <v>11572.0090747807</v>
      </c>
      <c r="W110" s="563">
        <f>'[2]ALL NEW COMP'!$AN116</f>
        <v>0</v>
      </c>
      <c r="X110" s="616">
        <f>'[2]ALL NEW COMP'!$AQ116</f>
        <v>0</v>
      </c>
      <c r="Y110" s="433"/>
      <c r="Z110" s="777"/>
      <c r="AA110" s="572"/>
      <c r="AB110" s="810"/>
      <c r="AJ110" s="793"/>
      <c r="AK110" s="793"/>
      <c r="AL110" s="793"/>
      <c r="AM110" s="793"/>
      <c r="AN110" s="793"/>
      <c r="AO110" s="788"/>
      <c r="AP110" s="793"/>
      <c r="AQ110" s="793"/>
    </row>
    <row r="111" ht="13.5" customHeight="1" spans="1:43">
      <c r="A111" s="425" t="str">
        <f>'[2]ALL NEW COMP'!A117</f>
        <v>ALL135.08</v>
      </c>
      <c r="B111" s="796" t="str">
        <f>'[2]ALL NEW COMP'!B117</f>
        <v>ZFI36KQE-TFD-552 COPELAND COMP 8HP</v>
      </c>
      <c r="C111" s="35"/>
      <c r="D111" s="319">
        <f>'[2]ALL NEW COMP'!D117</f>
        <v>8</v>
      </c>
      <c r="E111" s="319" t="str">
        <f>'[2]ALL NEW COMP'!E117</f>
        <v>V05,V04 (7/8,3/4)</v>
      </c>
      <c r="F111" s="319" t="str">
        <f>'[2]ALL NEW COMP'!F117</f>
        <v>BX4THX14</v>
      </c>
      <c r="G111" s="789" t="str">
        <f>'[2]ALL NEW COMP'!G117</f>
        <v>36000btu (4TES9Y)</v>
      </c>
      <c r="H111" s="427">
        <f>'[2]ALL NEW COMP'!O117</f>
        <v>4523.77600524475</v>
      </c>
      <c r="I111" s="809"/>
      <c r="J111" s="791" t="str">
        <f>'[2]ALL NEW COMP'!T117</f>
        <v>CU - 125 QC</v>
      </c>
      <c r="K111" s="427">
        <f>'[2]ALL NEW COMP'!W117</f>
        <v>11663.1919349729</v>
      </c>
      <c r="L111" s="807" t="str">
        <f>'[2]ALL NEW COMP'!$Z117</f>
        <v>QC36L1-TFA-XX</v>
      </c>
      <c r="M111" s="616" t="str">
        <f>'[2]ALL NEW COMP'!AB117</f>
        <v>LCU-08</v>
      </c>
      <c r="N111" s="782">
        <f>'[2]ALL NEW COMP'!$AC117</f>
        <v>2642.67981014969</v>
      </c>
      <c r="O111" s="616"/>
      <c r="P111" s="782">
        <f>'[2]ALL NEW COMP'!$AE117</f>
        <v>2144.0311548892</v>
      </c>
      <c r="Q111" s="783">
        <f>'[2]ALL NEW COMP'!$AJ117</f>
        <v>7728.79638449076</v>
      </c>
      <c r="R111" s="783">
        <f>'[2]ALL NEW COMP'!$AH117</f>
        <v>7987.31964140063</v>
      </c>
      <c r="S111" s="783">
        <f>'[2]ALL NEW COMP'!AI117</f>
        <v>7924.8597483525</v>
      </c>
      <c r="T111" s="427">
        <f>'[2]ALL NEW COMP'!AK117</f>
        <v>12288.1840636933</v>
      </c>
      <c r="U111" s="427">
        <f>'[2]ALL NEW COMP'!AL117</f>
        <v>12192.0919205423</v>
      </c>
      <c r="V111" s="427">
        <f>'[2]ALL NEW COMP'!AM117</f>
        <v>11890.4559761396</v>
      </c>
      <c r="W111" s="563">
        <f>'[2]ALL NEW COMP'!$AN117</f>
        <v>0</v>
      </c>
      <c r="X111" s="616">
        <f>'[2]ALL NEW COMP'!$AQ117</f>
        <v>0</v>
      </c>
      <c r="Y111" s="433"/>
      <c r="Z111" s="777"/>
      <c r="AA111" s="572"/>
      <c r="AB111" s="810"/>
      <c r="AJ111" s="793"/>
      <c r="AK111" s="793"/>
      <c r="AL111" s="793"/>
      <c r="AM111" s="793"/>
      <c r="AN111" s="793"/>
      <c r="AO111" s="788"/>
      <c r="AP111" s="793"/>
      <c r="AQ111" s="793"/>
    </row>
    <row r="112" ht="13.5" customHeight="1" spans="1:43">
      <c r="A112" s="425" t="str">
        <f>'[2]ALL NEW COMP'!A118</f>
        <v>ALL135.09</v>
      </c>
      <c r="B112" s="796" t="str">
        <f>'[2]ALL NEW COMP'!B118</f>
        <v>ZFI39KQE-TFD-552 COPELAND COMP 10HP</v>
      </c>
      <c r="C112" s="35"/>
      <c r="D112" s="319">
        <f>'[2]ALL NEW COMP'!D118</f>
        <v>10</v>
      </c>
      <c r="E112" s="319" t="str">
        <f>'[2]ALL NEW COMP'!E118</f>
        <v>V05,V04 (7/8,3/4)</v>
      </c>
      <c r="F112" s="319" t="str">
        <f>'[2]ALL NEW COMP'!F118</f>
        <v>BX4THX20</v>
      </c>
      <c r="G112" s="789" t="str">
        <f>'[2]ALL NEW COMP'!G118</f>
        <v>42000btu (4PES12Y)</v>
      </c>
      <c r="H112" s="427">
        <f>'[2]ALL NEW COMP'!O118</f>
        <v>4835.69208916084</v>
      </c>
      <c r="I112" s="809"/>
      <c r="J112" s="791" t="str">
        <f>'[2]ALL NEW COMP'!T118</f>
        <v>CU - 144 QC</v>
      </c>
      <c r="K112" s="427">
        <f>'[2]ALL NEW COMP'!W118</f>
        <v>12895.0069414919</v>
      </c>
      <c r="L112" s="807" t="str">
        <f>'[2]ALL NEW COMP'!$Z118</f>
        <v>QC39L1-TFA-XX</v>
      </c>
      <c r="M112" s="616" t="str">
        <f>'[2]ALL NEW COMP'!AB118</f>
        <v>LCU-10</v>
      </c>
      <c r="N112" s="782">
        <f>'[2]ALL NEW COMP'!$AC118</f>
        <v>3022.29828404527</v>
      </c>
      <c r="O112" s="616"/>
      <c r="P112" s="782">
        <f>'[2]ALL NEW COMP'!$AE118</f>
        <v>2284.74570079319</v>
      </c>
      <c r="Q112" s="783">
        <f>'[2]ALL NEW COMP'!$AJ118</f>
        <v>8451.87485883579</v>
      </c>
      <c r="R112" s="783">
        <f>'[2]ALL NEW COMP'!$AH118</f>
        <v>8710.39811574566</v>
      </c>
      <c r="S112" s="783">
        <f>'[2]ALL NEW COMP'!AI118</f>
        <v>8647.93822269753</v>
      </c>
      <c r="T112" s="427">
        <f>'[2]ALL NEW COMP'!AK118</f>
        <v>13400.6124857626</v>
      </c>
      <c r="U112" s="427">
        <f>'[2]ALL NEW COMP'!AL118</f>
        <v>13304.5203426116</v>
      </c>
      <c r="V112" s="427">
        <f>'[2]ALL NEW COMP'!AM118</f>
        <v>13002.8843982089</v>
      </c>
      <c r="W112" s="563" t="str">
        <f>'[2]ALL NEW COMP'!$AN118</f>
        <v>HTC-10</v>
      </c>
      <c r="X112" s="616">
        <f>'[2]ALL NEW COMP'!$AQ118</f>
        <v>11720.9529268429</v>
      </c>
      <c r="Y112" s="433"/>
      <c r="Z112" s="777"/>
      <c r="AA112" s="572"/>
      <c r="AB112" s="810"/>
      <c r="AJ112" s="793"/>
      <c r="AK112" s="793"/>
      <c r="AL112" s="793"/>
      <c r="AM112" s="793"/>
      <c r="AN112" s="793"/>
      <c r="AO112" s="788"/>
      <c r="AP112" s="793"/>
      <c r="AQ112" s="793"/>
    </row>
    <row r="113" ht="13.5" customHeight="1" spans="1:43">
      <c r="A113" s="425" t="str">
        <f>'[2]ALL NEW COMP'!A119</f>
        <v>ALL135.10</v>
      </c>
      <c r="B113" s="796" t="str">
        <f>'[2]ALL NEW COMP'!B119</f>
        <v>ZFI50KQE-TFD-564 COPELAND COMP 12HP</v>
      </c>
      <c r="C113" s="35"/>
      <c r="D113" s="319">
        <f>'[2]ALL NEW COMP'!D119</f>
        <v>12</v>
      </c>
      <c r="E113" s="319" t="str">
        <f>'[2]ALL NEW COMP'!E119</f>
        <v>V05,V03 (7/8,13/8)</v>
      </c>
      <c r="F113" s="319" t="str">
        <f>'[2]ALL NEW COMP'!F119</f>
        <v>BX4THX20</v>
      </c>
      <c r="G113" s="789" t="str">
        <f>'[2]ALL NEW COMP'!G119</f>
        <v>49000btu (4NES14Y)</v>
      </c>
      <c r="H113" s="427">
        <f>'[2]ALL NEW COMP'!O119</f>
        <v>5164.28250655594</v>
      </c>
      <c r="I113" s="809"/>
      <c r="J113" s="791" t="str">
        <f>'[2]ALL NEW COMP'!T119</f>
        <v>CU - 160 QC</v>
      </c>
      <c r="K113" s="427">
        <f>'[2]ALL NEW COMP'!W119</f>
        <v>13738.1230523602</v>
      </c>
      <c r="L113" s="807" t="str">
        <f>'[2]ALL NEW COMP'!$Z119</f>
        <v>QC50L1-TFA-XX</v>
      </c>
      <c r="M113" s="616" t="str">
        <f>'[2]ALL NEW COMP'!AB119</f>
        <v>LCU-12</v>
      </c>
      <c r="N113" s="782">
        <f>'[2]ALL NEW COMP'!$AC119</f>
        <v>3587.63984711574</v>
      </c>
      <c r="O113" s="616"/>
      <c r="P113" s="782">
        <f>'[2]ALL NEW COMP'!$AE119</f>
        <v>2284.74570079319</v>
      </c>
      <c r="Q113" s="783">
        <f>'[2]ALL NEW COMP'!$AJ119</f>
        <v>9230.80019321307</v>
      </c>
      <c r="R113" s="783">
        <f>'[2]ALL NEW COMP'!$AH119</f>
        <v>9489.32345012294</v>
      </c>
      <c r="S113" s="783">
        <f>'[2]ALL NEW COMP'!AI119</f>
        <v>9426.86355707481</v>
      </c>
      <c r="T113" s="427">
        <f>'[2]ALL NEW COMP'!AK119</f>
        <v>14598.9591540353</v>
      </c>
      <c r="U113" s="427">
        <f>'[2]ALL NEW COMP'!AL119</f>
        <v>14502.8670108843</v>
      </c>
      <c r="V113" s="427">
        <f>'[2]ALL NEW COMP'!AM119</f>
        <v>14201.2310664816</v>
      </c>
      <c r="W113" s="563" t="str">
        <f>'[2]ALL NEW COMP'!$AN119</f>
        <v>HTC-12</v>
      </c>
      <c r="X113" s="616">
        <f>'[2]ALL NEW COMP'!$AQ119</f>
        <v>12315.6548642969</v>
      </c>
      <c r="Y113" s="433"/>
      <c r="Z113" s="777"/>
      <c r="AA113" s="572"/>
      <c r="AB113" s="810"/>
      <c r="AJ113" s="793"/>
      <c r="AK113" s="793"/>
      <c r="AL113" s="793"/>
      <c r="AM113" s="793"/>
      <c r="AN113" s="793"/>
      <c r="AO113" s="788"/>
      <c r="AP113" s="793"/>
      <c r="AQ113" s="793"/>
    </row>
    <row r="114" ht="13.5" customHeight="1" spans="1:43">
      <c r="A114" s="425" t="str">
        <f>'[2]ALL NEW COMP'!A120</f>
        <v>ALL135.11</v>
      </c>
      <c r="B114" s="796" t="str">
        <f>'[2]ALL NEW COMP'!B120</f>
        <v>ZFI59KQE-TFD-564 COPELAND COMP 15HP</v>
      </c>
      <c r="C114" s="35"/>
      <c r="D114" s="319">
        <f>'[2]ALL NEW COMP'!D120</f>
        <v>15</v>
      </c>
      <c r="E114" s="319" t="str">
        <f>'[2]ALL NEW COMP'!E120</f>
        <v>V05,V03 (7/8,13/8)</v>
      </c>
      <c r="F114" s="319" t="str">
        <f>'[2]ALL NEW COMP'!F120</f>
        <v>BX4THX24</v>
      </c>
      <c r="G114" s="789" t="str">
        <f>'[2]ALL NEW COMP'!G120</f>
        <v>59000btu (4JE15Y)</v>
      </c>
      <c r="H114" s="427">
        <f>'[2]ALL NEW COMP'!O120</f>
        <v>6423.49928977273</v>
      </c>
      <c r="I114" s="809"/>
      <c r="J114" s="791" t="str">
        <f>'[2]ALL NEW COMP'!T120</f>
        <v>CU - 200 QC</v>
      </c>
      <c r="K114" s="427">
        <f>'[2]ALL NEW COMP'!W120</f>
        <v>16618.7876929973</v>
      </c>
      <c r="L114" s="807" t="str">
        <f>'[2]ALL NEW COMP'!$Z120</f>
        <v>QC59L1-TFA-XX</v>
      </c>
      <c r="M114" s="616" t="str">
        <f>'[2]ALL NEW COMP'!AB120</f>
        <v>LCU-15</v>
      </c>
      <c r="N114" s="782">
        <f>'[2]ALL NEW COMP'!$AC120</f>
        <v>3870.21560469149</v>
      </c>
      <c r="O114" s="616"/>
      <c r="P114" s="782">
        <f>'[2]ALL NEW COMP'!$AE120</f>
        <v>2410.85647857096</v>
      </c>
      <c r="Q114" s="783">
        <f>'[2]ALL NEW COMP'!$AJ120</f>
        <v>10457.9776376575</v>
      </c>
      <c r="R114" s="783">
        <f>'[2]ALL NEW COMP'!$AH120</f>
        <v>10716.5008945674</v>
      </c>
      <c r="S114" s="783">
        <f>'[2]ALL NEW COMP'!AI120</f>
        <v>10654.0410015192</v>
      </c>
      <c r="T114" s="427">
        <f>'[2]ALL NEW COMP'!AK120</f>
        <v>16486.9244531806</v>
      </c>
      <c r="U114" s="427">
        <f>'[2]ALL NEW COMP'!AL120</f>
        <v>16390.8323100296</v>
      </c>
      <c r="V114" s="427">
        <f>'[2]ALL NEW COMP'!AM120</f>
        <v>16089.1963656269</v>
      </c>
      <c r="W114" s="563" t="str">
        <f>'[2]ALL NEW COMP'!$AN120</f>
        <v>HTC-15</v>
      </c>
      <c r="X114" s="616">
        <f>'[2]ALL NEW COMP'!$AQ120</f>
        <v>14235.0886949107</v>
      </c>
      <c r="Y114" s="433"/>
      <c r="Z114" s="777"/>
      <c r="AA114" s="572"/>
      <c r="AB114" s="810"/>
      <c r="AJ114" s="793"/>
      <c r="AK114" s="793"/>
      <c r="AL114" s="793"/>
      <c r="AM114" s="793"/>
      <c r="AN114" s="793"/>
      <c r="AO114" s="788"/>
      <c r="AP114" s="793"/>
      <c r="AQ114" s="793"/>
    </row>
    <row r="115" ht="13.5" customHeight="1" spans="1:43">
      <c r="A115" s="425" t="str">
        <f>'[2]ALL NEW COMP'!A121</f>
        <v>ALL135.12</v>
      </c>
      <c r="B115" s="796" t="str">
        <f>'[2]ALL NEW COMP'!B121</f>
        <v>ZFI68KQE-TFD-564 COPELAND COMP 18HP</v>
      </c>
      <c r="C115" s="35"/>
      <c r="D115" s="319">
        <f>'[2]ALL NEW COMP'!D121</f>
        <v>18</v>
      </c>
      <c r="E115" s="319" t="str">
        <f>'[2]ALL NEW COMP'!E121</f>
        <v>V05,V03 (7/8,13/8)</v>
      </c>
      <c r="F115" s="319" t="str">
        <f>'[2]ALL NEW COMP'!F121</f>
        <v>BX4THX24</v>
      </c>
      <c r="G115" s="789" t="str">
        <f>'[2]ALL NEW COMP'!G121</f>
        <v>68000btu (4HE18Y)</v>
      </c>
      <c r="H115" s="427">
        <f>'[2]ALL NEW COMP'!O121</f>
        <v>7473.3279611014</v>
      </c>
      <c r="I115" s="809"/>
      <c r="J115" s="791" t="str">
        <f>'[2]ALL NEW COMP'!T121</f>
        <v>CU - 200 QC</v>
      </c>
      <c r="K115" s="427">
        <f>'[2]ALL NEW COMP'!W121</f>
        <v>17668.616364326</v>
      </c>
      <c r="L115" s="807" t="str">
        <f>'[2]ALL NEW COMP'!$Z121</f>
        <v>QC68L1-TFA-XX</v>
      </c>
      <c r="M115" s="616" t="str">
        <f>'[2]ALL NEW COMP'!AB121</f>
        <v>LCU-20</v>
      </c>
      <c r="N115" s="782">
        <f>'[2]ALL NEW COMP'!$AC121</f>
        <v>4525.94925155166</v>
      </c>
      <c r="O115" s="616"/>
      <c r="P115" s="782">
        <f>'[2]ALL NEW COMP'!$AE121</f>
        <v>2410.85647857096</v>
      </c>
      <c r="Q115" s="783">
        <f>'[2]ALL NEW COMP'!$AJ121</f>
        <v>11796.0999208813</v>
      </c>
      <c r="R115" s="783">
        <f>'[2]ALL NEW COMP'!$AH121</f>
        <v>12054.6231777912</v>
      </c>
      <c r="S115" s="783">
        <f>'[2]ALL NEW COMP'!AI121</f>
        <v>11992.1632847431</v>
      </c>
      <c r="T115" s="427">
        <f>'[2]ALL NEW COMP'!AK121</f>
        <v>18545.5741196787</v>
      </c>
      <c r="U115" s="427">
        <f>'[2]ALL NEW COMP'!AL121</f>
        <v>18449.4819765278</v>
      </c>
      <c r="V115" s="427">
        <f>'[2]ALL NEW COMP'!AM121</f>
        <v>18147.8460321251</v>
      </c>
      <c r="W115" s="563" t="str">
        <f>'[2]ALL NEW COMP'!$AN121</f>
        <v>HTC-20</v>
      </c>
      <c r="X115" s="616">
        <f>'[2]ALL NEW COMP'!$AQ121</f>
        <v>16018.9400628411</v>
      </c>
      <c r="Y115" s="433"/>
      <c r="Z115" s="777"/>
      <c r="AJ115" s="793"/>
      <c r="AK115" s="793"/>
      <c r="AL115" s="793"/>
      <c r="AM115" s="793"/>
      <c r="AN115" s="793"/>
      <c r="AO115" s="788"/>
      <c r="AP115" s="793"/>
      <c r="AQ115" s="793"/>
    </row>
    <row r="116" ht="13.5" customHeight="1" spans="1:43">
      <c r="A116" s="425" t="str">
        <f>'[2]ALL NEW COMP'!A122</f>
        <v>ALL135.13</v>
      </c>
      <c r="B116" s="796" t="str">
        <f>'[2]ALL NEW COMP'!B122</f>
        <v>ZFI81KQE-TFD-564 COPELAND COMP 20HP</v>
      </c>
      <c r="C116" s="35"/>
      <c r="D116" s="319">
        <f>'[2]ALL NEW COMP'!D122</f>
        <v>20</v>
      </c>
      <c r="E116" s="319" t="str">
        <f>'[2]ALL NEW COMP'!E122</f>
        <v>V05,V03 (7/8,13/8)</v>
      </c>
      <c r="F116" s="319" t="str">
        <f>'[2]ALL NEW COMP'!F122</f>
        <v>BX4THX30</v>
      </c>
      <c r="G116" s="789" t="str">
        <f>'[2]ALL NEW COMP'!G122</f>
        <v>81000btu (4GE23Y)</v>
      </c>
      <c r="H116" s="427">
        <f>'[2]ALL NEW COMP'!O122</f>
        <v>8975.14614291958</v>
      </c>
      <c r="I116" s="809"/>
      <c r="J116" s="791" t="str">
        <f>'[2]ALL NEW COMP'!T122</f>
        <v>CU - 250 QC</v>
      </c>
      <c r="K116" s="427">
        <f>'[2]ALL NEW COMP'!W122</f>
        <v>22586.6299866538</v>
      </c>
      <c r="L116" s="807" t="str">
        <f>'[2]ALL NEW COMP'!$Z122</f>
        <v>QC81L1-TFA-XX</v>
      </c>
      <c r="M116" s="616" t="str">
        <f>'[2]ALL NEW COMP'!AB122</f>
        <v>TCU - 200</v>
      </c>
      <c r="N116" s="782">
        <f>'[2]ALL NEW COMP'!$AC122</f>
        <v>5705.79428304126</v>
      </c>
      <c r="O116" s="616"/>
      <c r="P116" s="782">
        <f>'[2]ALL NEW COMP'!$AE122</f>
        <v>2699.81664828539</v>
      </c>
      <c r="Q116" s="783">
        <f>'[2]ALL NEW COMP'!$AJ122</f>
        <v>14241.0869402672</v>
      </c>
      <c r="R116" s="783">
        <f>'[2]ALL NEW COMP'!$AH122</f>
        <v>14499.610197177</v>
      </c>
      <c r="S116" s="783">
        <f>'[2]ALL NEW COMP'!AI122</f>
        <v>14437.1503041289</v>
      </c>
      <c r="T116" s="427">
        <f>'[2]ALL NEW COMP'!AK122</f>
        <v>22307.0926110416</v>
      </c>
      <c r="U116" s="427">
        <f>'[2]ALL NEW COMP'!AL122</f>
        <v>22211.0004678906</v>
      </c>
      <c r="V116" s="427">
        <f>'[2]ALL NEW COMP'!AM122</f>
        <v>21909.3645234879</v>
      </c>
      <c r="W116" s="563" t="str">
        <f>'[2]ALL NEW COMP'!$AN122</f>
        <v>HTC-25</v>
      </c>
      <c r="X116" s="616">
        <f>'[2]ALL NEW COMP'!$AQ122</f>
        <v>18781.163167763</v>
      </c>
      <c r="Y116" s="433"/>
      <c r="Z116" s="777"/>
      <c r="AJ116" s="793"/>
      <c r="AK116" s="793"/>
      <c r="AL116" s="793"/>
      <c r="AM116" s="793"/>
      <c r="AN116" s="793"/>
      <c r="AO116" s="788"/>
      <c r="AP116" s="793"/>
      <c r="AQ116" s="793"/>
    </row>
    <row r="117" ht="13.5" customHeight="1" spans="1:43">
      <c r="A117" s="425" t="str">
        <f>'[2]ALL NEW COMP'!A123</f>
        <v>ALL135.131</v>
      </c>
      <c r="B117" s="796" t="str">
        <f>'[2]ALL NEW COMP'!B123</f>
        <v>ZFI82KQE-TFD-564 COPELAND COMP 21HP</v>
      </c>
      <c r="C117" s="35"/>
      <c r="D117" s="319">
        <f>'[2]ALL NEW COMP'!D123</f>
        <v>0</v>
      </c>
      <c r="E117" s="319">
        <f>'[2]ALL NEW COMP'!E123</f>
        <v>0</v>
      </c>
      <c r="F117" s="319">
        <f>'[2]ALL NEW COMP'!F123</f>
        <v>0</v>
      </c>
      <c r="G117" s="789">
        <f>'[2]ALL NEW COMP'!G123</f>
        <v>0</v>
      </c>
      <c r="H117" s="427">
        <f>'[2]ALL NEW COMP'!O123</f>
        <v>0</v>
      </c>
      <c r="I117" s="809"/>
      <c r="J117" s="791">
        <f>'[2]ALL NEW COMP'!T123</f>
        <v>0</v>
      </c>
      <c r="K117" s="427">
        <f>'[2]ALL NEW COMP'!W123</f>
        <v>0</v>
      </c>
      <c r="L117" s="807">
        <f>'[2]ALL NEW COMP'!$Z123</f>
        <v>0</v>
      </c>
      <c r="M117" s="616">
        <f>'[2]ALL NEW COMP'!AB123</f>
        <v>0</v>
      </c>
      <c r="N117" s="782"/>
      <c r="O117" s="616"/>
      <c r="P117" s="782"/>
      <c r="Q117" s="783"/>
      <c r="R117" s="783"/>
      <c r="S117" s="783"/>
      <c r="T117" s="427">
        <f>'[2]ALL NEW COMP'!AK123</f>
        <v>0</v>
      </c>
      <c r="U117" s="427">
        <f>'[2]ALL NEW COMP'!AL123</f>
        <v>0</v>
      </c>
      <c r="V117" s="427">
        <f>'[2]ALL NEW COMP'!AM123</f>
        <v>0</v>
      </c>
      <c r="W117" s="563">
        <f>'[2]ALL NEW COMP'!$AN123</f>
        <v>0</v>
      </c>
      <c r="X117" s="616">
        <f>'[2]ALL NEW COMP'!$AQ123</f>
        <v>0</v>
      </c>
      <c r="Y117" s="433"/>
      <c r="Z117" s="777"/>
      <c r="AJ117" s="793"/>
      <c r="AK117" s="793"/>
      <c r="AL117" s="793"/>
      <c r="AM117" s="793"/>
      <c r="AN117" s="793"/>
      <c r="AO117" s="788"/>
      <c r="AP117" s="793"/>
      <c r="AQ117" s="793"/>
    </row>
    <row r="118" ht="13.5" customHeight="1" spans="1:43">
      <c r="A118" s="425" t="str">
        <f>'[2]ALL NEW COMP'!A124</f>
        <v>ALL135.14</v>
      </c>
      <c r="B118" s="796" t="str">
        <f>'[2]ALL NEW COMP'!B124</f>
        <v>ZFI96KQE-TED-523 COPELAND COMP 25HP</v>
      </c>
      <c r="C118" s="35"/>
      <c r="D118" s="319">
        <f>'[2]ALL NEW COMP'!D124</f>
        <v>25</v>
      </c>
      <c r="E118" s="319" t="str">
        <f>'[2]ALL NEW COMP'!E124</f>
        <v>V03,V38 (1 3/8,1 5/8)</v>
      </c>
      <c r="F118" s="319" t="str">
        <f>'[2]ALL NEW COMP'!F124</f>
        <v>BX4THX40</v>
      </c>
      <c r="G118" s="789" t="str">
        <f>'[2]ALL NEW COMP'!G124</f>
        <v>96000btu (6HE28Y)</v>
      </c>
      <c r="H118" s="427">
        <f>'[2]ALL NEW COMP'!O124</f>
        <v>13462.7386188811</v>
      </c>
      <c r="I118" s="809"/>
      <c r="J118" s="791" t="str">
        <f>'[2]ALL NEW COMP'!T124</f>
        <v>CU - 300 QC</v>
      </c>
      <c r="K118" s="427">
        <f>'[2]ALL NEW COMP'!W124</f>
        <v>28962.5634759008</v>
      </c>
      <c r="L118" s="807" t="str">
        <f>'[2]ALL NEW COMP'!$Z124</f>
        <v>QC96L1-TFA-XX</v>
      </c>
      <c r="M118" s="616" t="str">
        <f>'[2]ALL NEW COMP'!AB124</f>
        <v>TCUV - 250</v>
      </c>
      <c r="N118" s="782">
        <f>'[2]ALL NEW COMP'!$AC124</f>
        <v>9845.9322137033</v>
      </c>
      <c r="O118" s="616"/>
      <c r="P118" s="782">
        <f>'[2]ALL NEW COMP'!$AE124</f>
        <v>3157.4644703158</v>
      </c>
      <c r="Q118" s="783">
        <f>'[2]ALL NEW COMP'!$AJ124</f>
        <v>21755.8078023346</v>
      </c>
      <c r="R118" s="783">
        <f>'[2]ALL NEW COMP'!$AH124</f>
        <v>22014.3310592445</v>
      </c>
      <c r="S118" s="783">
        <f>'[2]ALL NEW COMP'!AI124</f>
        <v>21951.8711661964</v>
      </c>
      <c r="T118" s="427">
        <f>'[2]ALL NEW COMP'!AK124</f>
        <v>33868.2016296069</v>
      </c>
      <c r="U118" s="427">
        <f>'[2]ALL NEW COMP'!AL124</f>
        <v>33772.1094864559</v>
      </c>
      <c r="V118" s="427">
        <f>'[2]ALL NEW COMP'!AM124</f>
        <v>33470.4735420533</v>
      </c>
      <c r="W118" s="563" t="str">
        <f>'[2]ALL NEW COMP'!$AN124</f>
        <v>HTC-30</v>
      </c>
      <c r="X118" s="616">
        <f>'[2]ALL NEW COMP'!$AQ124</f>
        <v>24905.23014848</v>
      </c>
      <c r="Y118" s="433"/>
      <c r="Z118" s="777"/>
      <c r="AJ118" s="793"/>
      <c r="AK118" s="793"/>
      <c r="AL118" s="793"/>
      <c r="AM118" s="793"/>
      <c r="AN118" s="793"/>
      <c r="AO118" s="788"/>
      <c r="AP118" s="793"/>
      <c r="AQ118" s="793"/>
    </row>
    <row r="119" ht="12" customHeight="1" spans="1:43">
      <c r="A119" s="425" t="str">
        <f>'[2]ALL NEW COMP'!A125</f>
        <v>ALL135.20</v>
      </c>
      <c r="B119" s="796" t="str">
        <f>'[2]ALL NEW COMP'!B125</f>
        <v>ZFI122KQE-TED-523 COPELAND COMP 30HP</v>
      </c>
      <c r="C119" s="35"/>
      <c r="D119" s="319">
        <f>'[2]ALL NEW COMP'!D125</f>
        <v>30</v>
      </c>
      <c r="E119" s="319" t="str">
        <f>'[2]ALL NEW COMP'!E125</f>
        <v>V03,V38 (1 3/8,1 5/8)</v>
      </c>
      <c r="F119" s="319" t="str">
        <f>'[2]ALL NEW COMP'!F125</f>
        <v>BX4THX40</v>
      </c>
      <c r="G119" s="789" t="str">
        <f>'[2]ALL NEW COMP'!G125</f>
        <v>122000btu (6GE34Y)</v>
      </c>
      <c r="H119" s="427">
        <f>'[2]ALL NEW COMP'!O125</f>
        <v>13784.0410664336</v>
      </c>
      <c r="I119" s="809"/>
      <c r="J119" s="791" t="str">
        <f>'[2]ALL NEW COMP'!T125</f>
        <v>CU - 350 QC</v>
      </c>
      <c r="K119" s="427">
        <f>'[2]ALL NEW COMP'!W125</f>
        <v>31302.2792019395</v>
      </c>
      <c r="L119" s="807" t="str">
        <f>'[2]ALL NEW COMP'!$Z125</f>
        <v>QC122L1-TFA-XX</v>
      </c>
      <c r="M119" s="616" t="str">
        <f>'[2]ALL NEW COMP'!AB125</f>
        <v>TCUV - 350</v>
      </c>
      <c r="N119" s="782">
        <f>'[2]ALL NEW COMP'!$AC125</f>
        <v>11001.7402945114</v>
      </c>
      <c r="O119" s="616"/>
      <c r="P119" s="782">
        <f>'[2]ALL NEW COMP'!$AE125</f>
        <v>3464.88764678639</v>
      </c>
      <c r="Q119" s="783">
        <f>'[2]ALL NEW COMP'!$AJ125</f>
        <v>23427.8856505224</v>
      </c>
      <c r="R119" s="783">
        <f>'[2]ALL NEW COMP'!$AH125</f>
        <v>23686.4089074323</v>
      </c>
      <c r="S119" s="783">
        <f>'[2]ALL NEW COMP'!AI125</f>
        <v>23623.9490143841</v>
      </c>
      <c r="T119" s="427">
        <f>'[2]ALL NEW COMP'!AK125</f>
        <v>36440.6290883573</v>
      </c>
      <c r="U119" s="427">
        <f>'[2]ALL NEW COMP'!AL125</f>
        <v>36344.5369452064</v>
      </c>
      <c r="V119" s="427">
        <f>'[2]ALL NEW COMP'!AM125</f>
        <v>36042.9010008037</v>
      </c>
      <c r="W119" s="563" t="str">
        <f>'[2]ALL NEW COMP'!$AN125</f>
        <v>HTC-35</v>
      </c>
      <c r="X119" s="616">
        <f>'[2]ALL NEW COMP'!$AQ125</f>
        <v>26192.7984079501</v>
      </c>
      <c r="Y119" s="433"/>
      <c r="Z119" s="777"/>
      <c r="AJ119" s="793"/>
      <c r="AK119" s="793"/>
      <c r="AL119" s="793"/>
      <c r="AM119" s="793"/>
      <c r="AN119" s="793"/>
      <c r="AO119" s="788"/>
      <c r="AP119" s="793"/>
      <c r="AQ119" s="793"/>
    </row>
    <row r="120" spans="1:43">
      <c r="A120" s="425" t="str">
        <f>'[2]ALL NEW COMP'!A126</f>
        <v>ALL135.21</v>
      </c>
      <c r="B120" s="796" t="str">
        <f>'[2]ALL NEW COMP'!B126</f>
        <v>ZFI140KQE-TED-523 COPELAND COMP 40HP</v>
      </c>
      <c r="C120" s="36"/>
      <c r="D120" s="319"/>
      <c r="E120" s="319"/>
      <c r="F120" s="319"/>
      <c r="G120" s="789"/>
      <c r="H120" s="427">
        <f>'[2]ALL NEW COMP'!O126</f>
        <v>15148.6739335664</v>
      </c>
      <c r="I120" s="811"/>
      <c r="J120" s="791" t="str">
        <f>'[2]ALL NEW COMP'!T126</f>
        <v>CU - 400 QC</v>
      </c>
      <c r="K120" s="427">
        <f>'[2]ALL NEW COMP'!W126</f>
        <v>35903.7695890624</v>
      </c>
      <c r="L120" s="807" t="str">
        <f>'[2]ALL NEW COMP'!$Z126</f>
        <v>QC140L1-TFA-XX</v>
      </c>
      <c r="M120" s="616" t="str">
        <f>'[2]ALL NEW COMP'!AB126</f>
        <v>TCUV - 400</v>
      </c>
      <c r="N120" s="782">
        <f>'[2]ALL NEW COMP'!$AC126</f>
        <v>11846.4372642083</v>
      </c>
      <c r="O120" s="812"/>
      <c r="P120" s="782">
        <f>'[2]ALL NEW COMP'!$AE126</f>
        <v>3764.88764678639</v>
      </c>
      <c r="Q120" s="783">
        <f>'[2]ALL NEW COMP'!$AJ126</f>
        <v>25459.5939838556</v>
      </c>
      <c r="R120" s="783">
        <f>'[2]ALL NEW COMP'!$AH126</f>
        <v>25718.1172407655</v>
      </c>
      <c r="S120" s="783">
        <f>'[2]ALL NEW COMP'!AI126</f>
        <v>25655.6573477174</v>
      </c>
      <c r="T120" s="427">
        <f>'[2]ALL NEW COMP'!AK126</f>
        <v>39566.3342165623</v>
      </c>
      <c r="U120" s="427">
        <f>'[2]ALL NEW COMP'!AL126</f>
        <v>39470.2420734114</v>
      </c>
      <c r="V120" s="427">
        <f>'[2]ALL NEW COMP'!AM126</f>
        <v>39168.6061290087</v>
      </c>
      <c r="W120" s="563" t="str">
        <f>'[2]ALL NEW COMP'!$AN126</f>
        <v>HTC-40</v>
      </c>
      <c r="X120" s="616">
        <f>'[2]ALL NEW COMP'!$AQ126</f>
        <v>28405.5836490248</v>
      </c>
      <c r="Y120" s="614"/>
      <c r="Z120" s="777"/>
      <c r="AJ120" s="793"/>
      <c r="AK120" s="793"/>
      <c r="AL120" s="793"/>
      <c r="AM120" s="793"/>
      <c r="AN120" s="793"/>
      <c r="AO120" s="788"/>
      <c r="AP120" s="793"/>
      <c r="AQ120" s="793"/>
    </row>
    <row r="121" ht="21.75" customHeight="1" spans="1:43">
      <c r="A121" s="425" t="str">
        <f>'[2]ALL NEW COMP'!A127</f>
        <v>ALL135.22</v>
      </c>
      <c r="B121" s="796" t="str">
        <f>'[2]ALL NEW COMP'!B127</f>
        <v>CORE SENSE (562-0291-01) ZFI23-26</v>
      </c>
      <c r="C121" s="34" t="s">
        <v>387</v>
      </c>
      <c r="D121" s="319"/>
      <c r="E121" s="319"/>
      <c r="F121" s="319"/>
      <c r="G121" s="789"/>
      <c r="H121" s="427">
        <f>'[2]ALL NEW COMP'!O127</f>
        <v>674.566666666667</v>
      </c>
      <c r="I121" s="813"/>
      <c r="J121" s="791"/>
      <c r="K121" s="427"/>
      <c r="L121" s="807"/>
      <c r="M121" s="616"/>
      <c r="N121" s="782"/>
      <c r="O121" s="812"/>
      <c r="P121" s="782"/>
      <c r="Q121" s="783"/>
      <c r="R121" s="783"/>
      <c r="S121" s="783"/>
      <c r="T121" s="427"/>
      <c r="U121" s="427"/>
      <c r="V121" s="427"/>
      <c r="W121" s="563"/>
      <c r="X121" s="616"/>
      <c r="Y121" s="614"/>
      <c r="Z121" s="777"/>
      <c r="AJ121" s="793"/>
      <c r="AK121" s="793"/>
      <c r="AL121" s="793"/>
      <c r="AM121" s="793"/>
      <c r="AN121" s="793"/>
      <c r="AO121" s="788"/>
      <c r="AP121" s="793"/>
      <c r="AQ121" s="793"/>
    </row>
    <row r="122" customHeight="1" spans="1:43">
      <c r="A122" s="425" t="str">
        <f>'[2]ALL NEW COMP'!A128</f>
        <v>ALL135.23</v>
      </c>
      <c r="B122" s="796" t="str">
        <f>'[2]ALL NEW COMP'!B128</f>
        <v>CORE SENSE (562-0291-02) ZFI36-59</v>
      </c>
      <c r="C122" s="35"/>
      <c r="D122" s="319"/>
      <c r="E122" s="319"/>
      <c r="F122" s="319"/>
      <c r="G122" s="789"/>
      <c r="H122" s="427">
        <f>'[2]ALL NEW COMP'!O128</f>
        <v>674.566666666667</v>
      </c>
      <c r="I122" s="813"/>
      <c r="J122" s="791"/>
      <c r="K122" s="427"/>
      <c r="L122" s="807"/>
      <c r="M122" s="616"/>
      <c r="N122" s="782"/>
      <c r="O122" s="812"/>
      <c r="P122" s="782"/>
      <c r="Q122" s="783"/>
      <c r="R122" s="783"/>
      <c r="S122" s="783"/>
      <c r="T122" s="427"/>
      <c r="U122" s="427"/>
      <c r="V122" s="427"/>
      <c r="W122" s="563"/>
      <c r="X122" s="616"/>
      <c r="Y122" s="614"/>
      <c r="Z122" s="777"/>
      <c r="AJ122" s="793"/>
      <c r="AK122" s="793"/>
      <c r="AL122" s="793"/>
      <c r="AM122" s="793"/>
      <c r="AN122" s="793"/>
      <c r="AO122" s="788"/>
      <c r="AP122" s="793" t="e">
        <f>'[1]ALL NEW COMP'!$AH101</f>
        <v>#REF!</v>
      </c>
      <c r="AQ122" s="793" t="e">
        <f>'[1]ALL NEW COMP'!#REF!</f>
        <v>#REF!</v>
      </c>
    </row>
    <row r="123" customHeight="1" spans="1:43">
      <c r="A123" s="425" t="str">
        <f>'[2]ALL NEW COMP'!A129</f>
        <v>ALL135.24</v>
      </c>
      <c r="B123" s="796" t="str">
        <f>'[2]ALL NEW COMP'!B129</f>
        <v>CORE SENSE (562-0291-03) ZFI68-81</v>
      </c>
      <c r="C123" s="35"/>
      <c r="D123" s="319"/>
      <c r="E123" s="319"/>
      <c r="F123" s="319"/>
      <c r="G123" s="789"/>
      <c r="H123" s="427">
        <f>'[2]ALL NEW COMP'!O129</f>
        <v>674.566666666667</v>
      </c>
      <c r="I123" s="813"/>
      <c r="J123" s="791"/>
      <c r="K123" s="427"/>
      <c r="L123" s="807"/>
      <c r="M123" s="616"/>
      <c r="N123" s="782"/>
      <c r="O123" s="812"/>
      <c r="P123" s="782"/>
      <c r="Q123" s="783"/>
      <c r="R123" s="783"/>
      <c r="S123" s="783"/>
      <c r="T123" s="427"/>
      <c r="U123" s="427"/>
      <c r="V123" s="427"/>
      <c r="W123" s="563"/>
      <c r="X123" s="616"/>
      <c r="Y123" s="614"/>
      <c r="Z123" s="777"/>
      <c r="AJ123" s="793"/>
      <c r="AK123" s="793"/>
      <c r="AL123" s="793"/>
      <c r="AM123" s="793"/>
      <c r="AN123" s="793"/>
      <c r="AO123" s="788"/>
      <c r="AP123" s="793"/>
      <c r="AQ123" s="793"/>
    </row>
    <row r="124" ht="44" customHeight="1" spans="1:43">
      <c r="A124" s="425" t="str">
        <f>'[2]ALL NEW COMP'!A130</f>
        <v>ALL135.25</v>
      </c>
      <c r="B124" s="796" t="str">
        <f>'[2]ALL NEW COMP'!B130</f>
        <v>CORE SENSE (562-0291-06) ZFI96-140</v>
      </c>
      <c r="C124" s="36"/>
      <c r="D124" s="319"/>
      <c r="E124" s="319"/>
      <c r="F124" s="319"/>
      <c r="G124" s="789"/>
      <c r="H124" s="427">
        <f>'[2]ALL NEW COMP'!O130</f>
        <v>674.566666666667</v>
      </c>
      <c r="I124" s="813"/>
      <c r="J124" s="791"/>
      <c r="K124" s="427"/>
      <c r="L124" s="807"/>
      <c r="M124" s="616"/>
      <c r="N124" s="782"/>
      <c r="O124" s="812"/>
      <c r="P124" s="782"/>
      <c r="Q124" s="783"/>
      <c r="R124" s="783"/>
      <c r="S124" s="783"/>
      <c r="T124" s="427"/>
      <c r="U124" s="427"/>
      <c r="V124" s="427"/>
      <c r="W124" s="563"/>
      <c r="X124" s="616"/>
      <c r="Y124" s="614"/>
      <c r="Z124" s="777"/>
      <c r="AJ124" s="793"/>
      <c r="AK124" s="793"/>
      <c r="AL124" s="793"/>
      <c r="AM124" s="793"/>
      <c r="AN124" s="793"/>
      <c r="AO124" s="788"/>
      <c r="AP124" s="793"/>
      <c r="AQ124" s="793"/>
    </row>
    <row r="125" customHeight="1" spans="1:43">
      <c r="A125" s="425" t="str">
        <f>'[2]ALL NEW COMP'!A131</f>
        <v>ALL135.251</v>
      </c>
      <c r="B125" s="796" t="str">
        <f>'[2]ALL NEW COMP'!B131</f>
        <v>571-0064-06 MODULE-CORESENSE ASSM</v>
      </c>
      <c r="C125" s="770" t="s">
        <v>388</v>
      </c>
      <c r="D125" s="319"/>
      <c r="E125" s="319"/>
      <c r="F125" s="319"/>
      <c r="G125" s="789"/>
      <c r="H125" s="427">
        <f>'[2]ALL NEW COMP'!O131</f>
        <v>650.337333333333</v>
      </c>
      <c r="I125" s="814"/>
      <c r="J125" s="791"/>
      <c r="K125" s="427"/>
      <c r="L125" s="807"/>
      <c r="M125" s="616"/>
      <c r="N125" s="782"/>
      <c r="O125" s="812"/>
      <c r="P125" s="782"/>
      <c r="Q125" s="783"/>
      <c r="R125" s="783"/>
      <c r="S125" s="783"/>
      <c r="T125" s="427"/>
      <c r="U125" s="427"/>
      <c r="V125" s="427"/>
      <c r="W125" s="563"/>
      <c r="X125" s="616"/>
      <c r="Y125" s="614"/>
      <c r="Z125" s="777"/>
      <c r="AJ125" s="793"/>
      <c r="AK125" s="793"/>
      <c r="AL125" s="793"/>
      <c r="AM125" s="793"/>
      <c r="AN125" s="793"/>
      <c r="AO125" s="788"/>
      <c r="AP125" s="793"/>
      <c r="AQ125" s="793"/>
    </row>
    <row r="126" customHeight="1" spans="1:43">
      <c r="A126" s="425" t="str">
        <f>'[2]ALL NEW COMP'!A132</f>
        <v>ALL135.252</v>
      </c>
      <c r="B126" s="796" t="str">
        <f>'[2]ALL NEW COMP'!B132</f>
        <v>043-0210-00 (ZFI23-ZFI81) SENSOR-VAPOR IN</v>
      </c>
      <c r="C126" s="815" t="s">
        <v>389</v>
      </c>
      <c r="D126" s="319"/>
      <c r="E126" s="319"/>
      <c r="F126" s="319"/>
      <c r="G126" s="789"/>
      <c r="H126" s="427">
        <f>'[2]ALL NEW COMP'!O132</f>
        <v>28.054797979798</v>
      </c>
      <c r="I126" s="814"/>
      <c r="J126" s="791"/>
      <c r="K126" s="427"/>
      <c r="L126" s="807"/>
      <c r="M126" s="616"/>
      <c r="N126" s="782"/>
      <c r="O126" s="812"/>
      <c r="P126" s="782"/>
      <c r="Q126" s="783"/>
      <c r="R126" s="783"/>
      <c r="S126" s="783"/>
      <c r="T126" s="427"/>
      <c r="U126" s="427"/>
      <c r="V126" s="427"/>
      <c r="W126" s="563"/>
      <c r="X126" s="616"/>
      <c r="Y126" s="614"/>
      <c r="Z126" s="777"/>
      <c r="AJ126" s="793"/>
      <c r="AK126" s="793"/>
      <c r="AL126" s="793"/>
      <c r="AM126" s="793"/>
      <c r="AN126" s="793"/>
      <c r="AO126" s="788"/>
      <c r="AP126" s="793"/>
      <c r="AQ126" s="793"/>
    </row>
    <row r="127" customHeight="1" spans="1:43">
      <c r="A127" s="425" t="str">
        <f>'[2]ALL NEW COMP'!A133</f>
        <v>ALL135.253</v>
      </c>
      <c r="B127" s="796" t="str">
        <f>'[2]ALL NEW COMP'!B133</f>
        <v>043-0210-02 (ZFI23-ZFI81) SENSOR-VAPOR OUT</v>
      </c>
      <c r="C127" s="816"/>
      <c r="D127" s="319"/>
      <c r="E127" s="319"/>
      <c r="F127" s="319"/>
      <c r="G127" s="789"/>
      <c r="H127" s="427">
        <f>'[2]ALL NEW COMP'!O133</f>
        <v>28.054797979798</v>
      </c>
      <c r="I127" s="811"/>
      <c r="J127" s="791"/>
      <c r="K127" s="427"/>
      <c r="L127" s="807"/>
      <c r="M127" s="616"/>
      <c r="N127" s="782"/>
      <c r="O127" s="812"/>
      <c r="P127" s="782"/>
      <c r="Q127" s="783"/>
      <c r="R127" s="783"/>
      <c r="S127" s="783"/>
      <c r="T127" s="427"/>
      <c r="U127" s="427"/>
      <c r="V127" s="427"/>
      <c r="W127" s="563"/>
      <c r="X127" s="616"/>
      <c r="Y127" s="614"/>
      <c r="Z127" s="777"/>
      <c r="AJ127" s="793"/>
      <c r="AK127" s="793"/>
      <c r="AL127" s="793"/>
      <c r="AM127" s="793"/>
      <c r="AN127" s="793"/>
      <c r="AO127" s="788"/>
      <c r="AP127" s="793"/>
      <c r="AQ127" s="793"/>
    </row>
    <row r="128" customHeight="1" spans="1:43">
      <c r="A128" s="425" t="str">
        <f>'[2]ALL NEW COMP'!A134</f>
        <v>ALL135.254</v>
      </c>
      <c r="B128" s="796" t="str">
        <f>'[2]ALL NEW COMP'!B134</f>
        <v>043-0277-00 (ZFI23-ZFI140) SENSOR-DLT</v>
      </c>
      <c r="C128" s="816"/>
      <c r="D128" s="319"/>
      <c r="E128" s="319"/>
      <c r="F128" s="319"/>
      <c r="G128" s="789"/>
      <c r="H128" s="427">
        <f>'[2]ALL NEW COMP'!O134</f>
        <v>22.4229797979798</v>
      </c>
      <c r="I128" s="811"/>
      <c r="J128" s="791"/>
      <c r="K128" s="427"/>
      <c r="L128" s="807"/>
      <c r="M128" s="616"/>
      <c r="N128" s="782"/>
      <c r="O128" s="812"/>
      <c r="P128" s="782"/>
      <c r="Q128" s="783"/>
      <c r="R128" s="783"/>
      <c r="S128" s="783"/>
      <c r="T128" s="427"/>
      <c r="U128" s="427"/>
      <c r="V128" s="427"/>
      <c r="W128" s="563"/>
      <c r="X128" s="616"/>
      <c r="Y128" s="614"/>
      <c r="Z128" s="777"/>
      <c r="AJ128" s="793"/>
      <c r="AK128" s="793"/>
      <c r="AL128" s="793"/>
      <c r="AM128" s="793"/>
      <c r="AN128" s="793"/>
      <c r="AO128" s="788"/>
      <c r="AP128" s="793"/>
      <c r="AQ128" s="793"/>
    </row>
    <row r="129" customHeight="1" spans="1:43">
      <c r="A129" s="425" t="str">
        <f>'[2]ALL NEW COMP'!A135</f>
        <v>ALL135.255</v>
      </c>
      <c r="B129" s="796" t="str">
        <f>'[2]ALL NEW COMP'!B135</f>
        <v>043-0285-00 (ZFI96,ZFI122,ZFI140) SENSOR-VAPOR IN/OUT</v>
      </c>
      <c r="C129" s="817"/>
      <c r="D129" s="319"/>
      <c r="E129" s="319"/>
      <c r="F129" s="319"/>
      <c r="G129" s="789"/>
      <c r="H129" s="427">
        <f>'[2]ALL NEW COMP'!O135</f>
        <v>46.0974747474747</v>
      </c>
      <c r="I129" s="811"/>
      <c r="J129" s="791"/>
      <c r="K129" s="427"/>
      <c r="L129" s="807"/>
      <c r="M129" s="616"/>
      <c r="N129" s="782"/>
      <c r="O129" s="812"/>
      <c r="P129" s="782"/>
      <c r="Q129" s="783"/>
      <c r="R129" s="783"/>
      <c r="S129" s="783"/>
      <c r="T129" s="427"/>
      <c r="U129" s="427"/>
      <c r="V129" s="427"/>
      <c r="W129" s="563"/>
      <c r="X129" s="616"/>
      <c r="Y129" s="614"/>
      <c r="Z129" s="777"/>
      <c r="AJ129" s="793"/>
      <c r="AK129" s="793"/>
      <c r="AL129" s="793"/>
      <c r="AM129" s="793"/>
      <c r="AN129" s="793"/>
      <c r="AO129" s="788"/>
      <c r="AP129" s="793"/>
      <c r="AQ129" s="793"/>
    </row>
    <row r="130" customHeight="1" spans="1:43">
      <c r="A130" s="425" t="str">
        <f>'[2]ALL NEW COMP'!A136</f>
        <v>HEAT004.05</v>
      </c>
      <c r="B130" s="796" t="str">
        <f>'[2]ALL NEW COMP'!B136</f>
        <v>PLATE HEAT BX4THX14 (ZFI23-ZFI36)</v>
      </c>
      <c r="C130" s="817"/>
      <c r="D130" s="319"/>
      <c r="E130" s="319"/>
      <c r="F130" s="319"/>
      <c r="G130" s="789"/>
      <c r="H130" s="427">
        <f>'[2]ALL NEW COMP'!O136</f>
        <v>385.172750229568</v>
      </c>
      <c r="I130" s="811"/>
      <c r="J130" s="791"/>
      <c r="K130" s="427"/>
      <c r="L130" s="807"/>
      <c r="M130" s="616"/>
      <c r="N130" s="782"/>
      <c r="O130" s="812"/>
      <c r="P130" s="782"/>
      <c r="Q130" s="783"/>
      <c r="R130" s="783"/>
      <c r="S130" s="783"/>
      <c r="T130" s="427"/>
      <c r="U130" s="427"/>
      <c r="V130" s="427"/>
      <c r="W130" s="563"/>
      <c r="X130" s="616"/>
      <c r="Y130" s="614"/>
      <c r="Z130" s="777"/>
      <c r="AJ130" s="793"/>
      <c r="AK130" s="793"/>
      <c r="AL130" s="793"/>
      <c r="AM130" s="793"/>
      <c r="AN130" s="793"/>
      <c r="AO130" s="788"/>
      <c r="AP130" s="793"/>
      <c r="AQ130" s="793"/>
    </row>
    <row r="131" customHeight="1" spans="1:43">
      <c r="A131" s="425" t="str">
        <f>'[2]ALL NEW COMP'!A137</f>
        <v>HEAT004.07</v>
      </c>
      <c r="B131" s="796" t="str">
        <f>'[2]ALL NEW COMP'!B137</f>
        <v>PLATE HEAT BX4THX20 (ZFI36-ZFI50)</v>
      </c>
      <c r="C131" s="817"/>
      <c r="D131" s="319"/>
      <c r="E131" s="319"/>
      <c r="F131" s="319"/>
      <c r="G131" s="789"/>
      <c r="H131" s="427">
        <f>'[2]ALL NEW COMP'!O137</f>
        <v>562.944788797062</v>
      </c>
      <c r="I131" s="811"/>
      <c r="J131" s="791"/>
      <c r="K131" s="427"/>
      <c r="L131" s="807"/>
      <c r="M131" s="616"/>
      <c r="N131" s="782"/>
      <c r="O131" s="812"/>
      <c r="P131" s="782"/>
      <c r="Q131" s="783"/>
      <c r="R131" s="783"/>
      <c r="S131" s="783"/>
      <c r="T131" s="427"/>
      <c r="U131" s="427"/>
      <c r="V131" s="427"/>
      <c r="W131" s="563"/>
      <c r="X131" s="616"/>
      <c r="Y131" s="614"/>
      <c r="Z131" s="777"/>
      <c r="AJ131" s="793"/>
      <c r="AK131" s="793"/>
      <c r="AL131" s="793"/>
      <c r="AM131" s="793"/>
      <c r="AN131" s="793"/>
      <c r="AO131" s="788"/>
      <c r="AP131" s="793"/>
      <c r="AQ131" s="793"/>
    </row>
    <row r="132" customHeight="1" spans="1:43">
      <c r="A132" s="425" t="str">
        <f>'[2]ALL NEW COMP'!A138</f>
        <v>HEAT004.08</v>
      </c>
      <c r="B132" s="796" t="str">
        <f>'[2]ALL NEW COMP'!B138</f>
        <v>PLATE HEAT BX4THX24 (ZFI39-ZFI68)</v>
      </c>
      <c r="C132" s="817"/>
      <c r="D132" s="319"/>
      <c r="E132" s="319"/>
      <c r="F132" s="319"/>
      <c r="G132" s="789"/>
      <c r="H132" s="427">
        <f>'[2]ALL NEW COMP'!O138</f>
        <v>740.716827364554</v>
      </c>
      <c r="I132" s="811"/>
      <c r="J132" s="791"/>
      <c r="K132" s="427"/>
      <c r="L132" s="807"/>
      <c r="M132" s="616"/>
      <c r="N132" s="782"/>
      <c r="O132" s="812"/>
      <c r="P132" s="782"/>
      <c r="Q132" s="783"/>
      <c r="R132" s="783"/>
      <c r="S132" s="783"/>
      <c r="T132" s="427"/>
      <c r="U132" s="427"/>
      <c r="V132" s="427"/>
      <c r="W132" s="563"/>
      <c r="X132" s="616"/>
      <c r="Y132" s="614"/>
      <c r="Z132" s="777"/>
      <c r="AJ132" s="793"/>
      <c r="AK132" s="793"/>
      <c r="AL132" s="793"/>
      <c r="AM132" s="793"/>
      <c r="AN132" s="793"/>
      <c r="AO132" s="788"/>
      <c r="AP132" s="793"/>
      <c r="AQ132" s="793"/>
    </row>
    <row r="133" spans="1:43">
      <c r="A133" s="425" t="str">
        <f>'[2]ALL NEW COMP'!A139</f>
        <v>HEAT004.09</v>
      </c>
      <c r="B133" s="796" t="str">
        <f>'[2]ALL NEW COMP'!B139</f>
        <v>PLATE HEAT BX4THX30 (ZFI81)</v>
      </c>
      <c r="C133" s="817"/>
      <c r="D133" s="319">
        <f>'[2]ALL NEW COMP'!D139</f>
        <v>0</v>
      </c>
      <c r="E133" s="319"/>
      <c r="F133" s="319"/>
      <c r="G133" s="789"/>
      <c r="H133" s="427">
        <f>'[2]ALL NEW COMP'!O139</f>
        <v>829.602846648301</v>
      </c>
      <c r="I133" s="811"/>
      <c r="J133" s="791"/>
      <c r="K133" s="427"/>
      <c r="L133" s="807"/>
      <c r="M133" s="616"/>
      <c r="N133" s="782"/>
      <c r="O133" s="812"/>
      <c r="P133" s="782"/>
      <c r="Q133" s="783"/>
      <c r="R133" s="783"/>
      <c r="S133" s="783"/>
      <c r="T133" s="427"/>
      <c r="U133" s="427"/>
      <c r="V133" s="427"/>
      <c r="W133" s="563"/>
      <c r="X133" s="616"/>
      <c r="Y133" s="433"/>
      <c r="Z133" s="777"/>
      <c r="AJ133" s="793"/>
      <c r="AK133" s="793"/>
      <c r="AL133" s="793"/>
      <c r="AM133" s="793"/>
      <c r="AN133" s="793"/>
      <c r="AO133" s="788"/>
      <c r="AP133" s="793" t="e">
        <f>'[1]ALL NEW COMP'!$AH103</f>
        <v>#REF!</v>
      </c>
      <c r="AQ133" s="793" t="e">
        <f>'[1]ALL NEW COMP'!#REF!</f>
        <v>#REF!</v>
      </c>
    </row>
    <row r="134" spans="1:43">
      <c r="A134" s="425" t="str">
        <f>'[2]ALL NEW COMP'!A140</f>
        <v>HEAT004.10</v>
      </c>
      <c r="B134" s="796" t="str">
        <f>'[2]ALL NEW COMP'!B140</f>
        <v>PLATE HEAT BX10THX40 (ZFI96-ZFI140)</v>
      </c>
      <c r="C134" s="817"/>
      <c r="D134" s="319"/>
      <c r="E134" s="319"/>
      <c r="F134" s="319"/>
      <c r="G134" s="789"/>
      <c r="H134" s="427">
        <f>'[2]ALL NEW COMP'!O140</f>
        <v>1580.19589837772</v>
      </c>
      <c r="I134" s="811"/>
      <c r="J134" s="791"/>
      <c r="K134" s="427"/>
      <c r="L134" s="807"/>
      <c r="M134" s="616"/>
      <c r="N134" s="782"/>
      <c r="O134" s="812"/>
      <c r="P134" s="782"/>
      <c r="Q134" s="783"/>
      <c r="R134" s="783"/>
      <c r="S134" s="783"/>
      <c r="T134" s="427"/>
      <c r="U134" s="427"/>
      <c r="V134" s="427"/>
      <c r="W134" s="563"/>
      <c r="X134" s="616"/>
      <c r="Y134" s="433"/>
      <c r="Z134" s="777"/>
      <c r="AJ134" s="793"/>
      <c r="AK134" s="793"/>
      <c r="AL134" s="793"/>
      <c r="AM134" s="793"/>
      <c r="AN134" s="793"/>
      <c r="AO134" s="788"/>
      <c r="AP134" s="793"/>
      <c r="AQ134" s="793"/>
    </row>
    <row r="135" spans="1:43">
      <c r="A135" s="425" t="str">
        <f>'[2]ALL NEW COMP'!A141</f>
        <v>ALL135.26</v>
      </c>
      <c r="B135" s="796" t="str">
        <f>'[2]ALL NEW COMP'!B141</f>
        <v>JACKET ZFI50 &amp; ZFI59</v>
      </c>
      <c r="C135" s="818" t="s">
        <v>390</v>
      </c>
      <c r="D135" s="319" t="str">
        <f>'[2]ALL NEW COMP'!D141</f>
        <v>505-1501-02</v>
      </c>
      <c r="E135" s="319"/>
      <c r="F135" s="319"/>
      <c r="G135" s="789"/>
      <c r="H135" s="427">
        <f>'[2]ALL NEW COMP'!O141</f>
        <v>266.861538461538</v>
      </c>
      <c r="I135" s="813"/>
      <c r="J135" s="791"/>
      <c r="K135" s="427"/>
      <c r="L135" s="807"/>
      <c r="M135" s="616"/>
      <c r="N135" s="782"/>
      <c r="O135" s="812"/>
      <c r="P135" s="782"/>
      <c r="Q135" s="783"/>
      <c r="R135" s="783"/>
      <c r="S135" s="783"/>
      <c r="T135" s="427"/>
      <c r="U135" s="427"/>
      <c r="V135" s="427"/>
      <c r="W135" s="563"/>
      <c r="X135" s="616"/>
      <c r="Y135" s="433"/>
      <c r="Z135" s="777"/>
      <c r="AJ135" s="793"/>
      <c r="AK135" s="793"/>
      <c r="AL135" s="793"/>
      <c r="AM135" s="793"/>
      <c r="AN135" s="793"/>
      <c r="AO135" s="788"/>
      <c r="AP135" s="793"/>
      <c r="AQ135" s="793"/>
    </row>
    <row r="136" ht="15" customHeight="1" spans="1:43">
      <c r="A136" s="425" t="str">
        <f>'[2]ALL NEW COMP'!A142</f>
        <v>ALL135.27</v>
      </c>
      <c r="B136" s="796" t="str">
        <f>'[2]ALL NEW COMP'!B142</f>
        <v>JACKET ZFI68 &amp; ZFI81</v>
      </c>
      <c r="C136" s="818"/>
      <c r="D136" s="319" t="str">
        <f>'[2]ALL NEW COMP'!D142</f>
        <v>505-1501-00</v>
      </c>
      <c r="E136" s="319"/>
      <c r="F136" s="319"/>
      <c r="G136" s="789"/>
      <c r="H136" s="427">
        <f>'[2]ALL NEW COMP'!O142</f>
        <v>316.02024291498</v>
      </c>
      <c r="I136" s="813"/>
      <c r="J136" s="791"/>
      <c r="K136" s="427"/>
      <c r="L136" s="807"/>
      <c r="M136" s="616"/>
      <c r="N136" s="782"/>
      <c r="O136" s="812"/>
      <c r="P136" s="782"/>
      <c r="Q136" s="783"/>
      <c r="R136" s="783"/>
      <c r="S136" s="783"/>
      <c r="T136" s="427"/>
      <c r="U136" s="427"/>
      <c r="V136" s="427"/>
      <c r="W136" s="563"/>
      <c r="X136" s="616"/>
      <c r="Y136" s="433"/>
      <c r="Z136" s="777"/>
      <c r="AJ136" s="793"/>
      <c r="AK136" s="793"/>
      <c r="AL136" s="793"/>
      <c r="AM136" s="793"/>
      <c r="AN136" s="793"/>
      <c r="AO136" s="788"/>
      <c r="AP136" s="793"/>
      <c r="AQ136" s="793"/>
    </row>
    <row r="137" customHeight="1" spans="1:43">
      <c r="A137" s="425" t="str">
        <f>'[2]ALL NEW COMP'!A143</f>
        <v>ALL135.28</v>
      </c>
      <c r="B137" s="819" t="str">
        <f>'[2]ALL NEW COMP'!B143</f>
        <v>JACKET ZFI96,ZFI122 &amp; ZFI140</v>
      </c>
      <c r="C137" s="818"/>
      <c r="D137" s="319"/>
      <c r="E137" s="319"/>
      <c r="F137" s="319"/>
      <c r="G137" s="117" t="s">
        <v>391</v>
      </c>
      <c r="H137" s="427">
        <f>'[2]ALL NEW COMP'!O143</f>
        <v>407.314979757085</v>
      </c>
      <c r="I137" s="813"/>
      <c r="J137" s="791"/>
      <c r="K137" s="427"/>
      <c r="L137" s="807"/>
      <c r="M137" s="616"/>
      <c r="N137" s="782"/>
      <c r="O137" s="812"/>
      <c r="P137" s="782"/>
      <c r="Q137" s="783"/>
      <c r="R137" s="783"/>
      <c r="S137" s="783"/>
      <c r="T137" s="427"/>
      <c r="U137" s="427"/>
      <c r="V137" s="427"/>
      <c r="W137" s="563"/>
      <c r="X137" s="616"/>
      <c r="Y137" s="433"/>
      <c r="Z137" s="777"/>
      <c r="AJ137" s="793"/>
      <c r="AK137" s="793"/>
      <c r="AL137" s="793"/>
      <c r="AM137" s="793"/>
      <c r="AN137" s="793"/>
      <c r="AO137" s="788"/>
      <c r="AP137" s="793"/>
      <c r="AQ137" s="793"/>
    </row>
    <row r="138" spans="1:43">
      <c r="A138" s="425" t="str">
        <f>'[2]ALL NEW COMP'!A144</f>
        <v>ALL135.29</v>
      </c>
      <c r="B138" s="819" t="str">
        <f>'[2]ALL NEW COMP'!B144</f>
        <v>ZB15KQE-TFD-558 COPELAND COMP 2HP (WELDING)</v>
      </c>
      <c r="C138" s="34" t="s">
        <v>391</v>
      </c>
      <c r="D138" s="319"/>
      <c r="E138" s="319"/>
      <c r="F138" s="319"/>
      <c r="G138" s="121"/>
      <c r="H138" s="427">
        <f>'[2]ALL NEW COMP'!O144</f>
        <v>1754.52797202797</v>
      </c>
      <c r="I138" s="808"/>
      <c r="J138" s="791"/>
      <c r="K138" s="427"/>
      <c r="L138" s="807"/>
      <c r="M138" s="616"/>
      <c r="N138" s="782"/>
      <c r="O138" s="812"/>
      <c r="P138" s="782"/>
      <c r="Q138" s="783"/>
      <c r="R138" s="783"/>
      <c r="S138" s="783"/>
      <c r="T138" s="427"/>
      <c r="U138" s="427"/>
      <c r="V138" s="427"/>
      <c r="W138" s="563"/>
      <c r="X138" s="616"/>
      <c r="Y138" s="433"/>
      <c r="Z138" s="777"/>
      <c r="AJ138" s="793"/>
      <c r="AK138" s="793"/>
      <c r="AL138" s="793"/>
      <c r="AM138" s="793"/>
      <c r="AN138" s="793"/>
      <c r="AO138" s="788"/>
      <c r="AP138" s="793"/>
      <c r="AQ138" s="793"/>
    </row>
    <row r="139" spans="1:43">
      <c r="A139" s="425" t="str">
        <f>'[2]ALL NEW COMP'!A145</f>
        <v>ALL135.30</v>
      </c>
      <c r="B139" s="819" t="str">
        <f>'[2]ALL NEW COMP'!B145</f>
        <v>ZB19KQE-TFD-558 COPELAND COMP 2.5HP (WELDING)</v>
      </c>
      <c r="C139" s="35"/>
      <c r="D139" s="319"/>
      <c r="E139" s="319"/>
      <c r="F139" s="319"/>
      <c r="G139" s="121"/>
      <c r="H139" s="427">
        <f>'[2]ALL NEW COMP'!O145</f>
        <v>1820.81013986014</v>
      </c>
      <c r="I139" s="808"/>
      <c r="J139" s="791"/>
      <c r="K139" s="427"/>
      <c r="L139" s="807"/>
      <c r="M139" s="616"/>
      <c r="N139" s="782"/>
      <c r="O139" s="812"/>
      <c r="P139" s="782"/>
      <c r="Q139" s="783"/>
      <c r="R139" s="783"/>
      <c r="S139" s="783"/>
      <c r="T139" s="427"/>
      <c r="U139" s="427"/>
      <c r="V139" s="427"/>
      <c r="W139" s="563"/>
      <c r="X139" s="616"/>
      <c r="Y139" s="433"/>
      <c r="Z139" s="777"/>
      <c r="AJ139" s="793"/>
      <c r="AK139" s="793"/>
      <c r="AL139" s="793"/>
      <c r="AM139" s="793"/>
      <c r="AN139" s="793"/>
      <c r="AO139" s="788"/>
      <c r="AP139" s="793"/>
      <c r="AQ139" s="793"/>
    </row>
    <row r="140" spans="1:43">
      <c r="A140" s="425" t="str">
        <f>'[2]ALL NEW COMP'!A146</f>
        <v>ALL135.31</v>
      </c>
      <c r="B140" s="819" t="str">
        <f>'[2]ALL NEW COMP'!B146</f>
        <v>ZB21KQE-TFD-558 COPELAND COMP 3HP (WELDING)</v>
      </c>
      <c r="C140" s="35"/>
      <c r="D140" s="319"/>
      <c r="E140" s="319"/>
      <c r="F140" s="319"/>
      <c r="G140" s="121"/>
      <c r="H140" s="427">
        <f>'[2]ALL NEW COMP'!O146</f>
        <v>1732.93933566434</v>
      </c>
      <c r="I140" s="808"/>
      <c r="J140" s="791"/>
      <c r="K140" s="427"/>
      <c r="L140" s="807"/>
      <c r="M140" s="616"/>
      <c r="N140" s="782"/>
      <c r="O140" s="812"/>
      <c r="P140" s="782"/>
      <c r="Q140" s="783"/>
      <c r="R140" s="783"/>
      <c r="S140" s="783"/>
      <c r="T140" s="427"/>
      <c r="U140" s="427"/>
      <c r="V140" s="427"/>
      <c r="W140" s="563"/>
      <c r="X140" s="616"/>
      <c r="Y140" s="433"/>
      <c r="Z140" s="777"/>
      <c r="AJ140" s="793"/>
      <c r="AK140" s="793"/>
      <c r="AL140" s="793"/>
      <c r="AM140" s="793"/>
      <c r="AN140" s="793"/>
      <c r="AO140" s="788"/>
      <c r="AP140" s="793"/>
      <c r="AQ140" s="793"/>
    </row>
    <row r="141" spans="1:43">
      <c r="A141" s="425" t="str">
        <f>'[2]ALL NEW COMP'!A147</f>
        <v>ALL135.32</v>
      </c>
      <c r="B141" s="819" t="str">
        <f>'[2]ALL NEW COMP'!B147</f>
        <v>ZB29KQE-TFD-558 COPELAND COMP 4HP (WELDING)</v>
      </c>
      <c r="C141" s="35"/>
      <c r="D141" s="319"/>
      <c r="E141" s="319"/>
      <c r="F141" s="319"/>
      <c r="G141" s="121"/>
      <c r="H141" s="427">
        <f>'[2]ALL NEW COMP'!O147</f>
        <v>2098.21328671329</v>
      </c>
      <c r="I141" s="808"/>
      <c r="J141" s="791"/>
      <c r="K141" s="427"/>
      <c r="L141" s="807"/>
      <c r="M141" s="616"/>
      <c r="N141" s="782"/>
      <c r="O141" s="812"/>
      <c r="P141" s="782"/>
      <c r="Q141" s="783"/>
      <c r="R141" s="783"/>
      <c r="S141" s="783"/>
      <c r="T141" s="427"/>
      <c r="U141" s="427"/>
      <c r="V141" s="427"/>
      <c r="W141" s="563"/>
      <c r="X141" s="616"/>
      <c r="Y141" s="433"/>
      <c r="Z141" s="777"/>
      <c r="AJ141" s="793"/>
      <c r="AK141" s="793"/>
      <c r="AL141" s="793"/>
      <c r="AM141" s="793"/>
      <c r="AN141" s="793"/>
      <c r="AO141" s="788"/>
      <c r="AP141" s="793"/>
      <c r="AQ141" s="793"/>
    </row>
    <row r="142" spans="1:43">
      <c r="A142" s="425" t="str">
        <f>'[2]ALL NEW COMP'!A148</f>
        <v>ALL135.33</v>
      </c>
      <c r="B142" s="819" t="str">
        <f>'[2]ALL NEW COMP'!B148</f>
        <v>ZB38KQE-TFD558 COPELAND COMP 5HP (WELDING)</v>
      </c>
      <c r="C142" s="35"/>
      <c r="D142" s="319"/>
      <c r="E142" s="319"/>
      <c r="F142" s="319"/>
      <c r="G142" s="121"/>
      <c r="H142" s="427">
        <f>'[2]ALL NEW COMP'!O148</f>
        <v>2210.99405594406</v>
      </c>
      <c r="I142" s="808"/>
      <c r="J142" s="791"/>
      <c r="K142" s="427"/>
      <c r="L142" s="807"/>
      <c r="M142" s="616"/>
      <c r="N142" s="782"/>
      <c r="O142" s="812"/>
      <c r="P142" s="782"/>
      <c r="Q142" s="783"/>
      <c r="R142" s="783"/>
      <c r="S142" s="783"/>
      <c r="T142" s="427"/>
      <c r="U142" s="427"/>
      <c r="V142" s="427"/>
      <c r="W142" s="563"/>
      <c r="X142" s="616"/>
      <c r="Y142" s="433"/>
      <c r="Z142" s="777"/>
      <c r="AJ142" s="793"/>
      <c r="AK142" s="793"/>
      <c r="AL142" s="793"/>
      <c r="AM142" s="793"/>
      <c r="AN142" s="793"/>
      <c r="AO142" s="788"/>
      <c r="AP142" s="793"/>
      <c r="AQ142" s="793"/>
    </row>
    <row r="143" spans="1:43">
      <c r="A143" s="425" t="str">
        <f>'[2]ALL NEW COMP'!A149</f>
        <v>ALL135.34</v>
      </c>
      <c r="B143" s="819" t="str">
        <f>'[2]ALL NEW COMP'!B149</f>
        <v>ZB45KQE-TFD558 COPELAND COMP 6HP (WELDING)</v>
      </c>
      <c r="C143" s="35"/>
      <c r="D143" s="319"/>
      <c r="E143" s="319"/>
      <c r="F143" s="319"/>
      <c r="G143" s="121"/>
      <c r="H143" s="427">
        <f>'[2]ALL NEW COMP'!O149</f>
        <v>2546.37604895105</v>
      </c>
      <c r="I143" s="808"/>
      <c r="J143" s="791"/>
      <c r="K143" s="427"/>
      <c r="L143" s="807"/>
      <c r="M143" s="616"/>
      <c r="N143" s="782"/>
      <c r="O143" s="812"/>
      <c r="P143" s="782"/>
      <c r="Q143" s="783"/>
      <c r="R143" s="783"/>
      <c r="S143" s="783"/>
      <c r="T143" s="427"/>
      <c r="U143" s="427"/>
      <c r="V143" s="427"/>
      <c r="W143" s="563"/>
      <c r="X143" s="616"/>
      <c r="Y143" s="433"/>
      <c r="Z143" s="777"/>
      <c r="AJ143" s="793"/>
      <c r="AK143" s="793"/>
      <c r="AL143" s="793"/>
      <c r="AM143" s="793"/>
      <c r="AN143" s="793"/>
      <c r="AO143" s="788"/>
      <c r="AP143" s="793"/>
      <c r="AQ143" s="793"/>
    </row>
    <row r="144" spans="1:43">
      <c r="A144" s="425" t="str">
        <f>'[2]ALL NEW COMP'!A150</f>
        <v>ALL135.35</v>
      </c>
      <c r="B144" s="819" t="str">
        <f>'[2]ALL NEW COMP'!B150</f>
        <v>ZB48KQE-TFD-558 COPELAND COMP 7HP (WELDING)</v>
      </c>
      <c r="C144" s="35"/>
      <c r="D144" s="319"/>
      <c r="E144" s="319"/>
      <c r="F144" s="319"/>
      <c r="G144" s="121"/>
      <c r="H144" s="427">
        <f>'[2]ALL NEW COMP'!O150</f>
        <v>3380.10174825175</v>
      </c>
      <c r="I144" s="808"/>
      <c r="J144" s="791"/>
      <c r="K144" s="427"/>
      <c r="L144" s="807"/>
      <c r="M144" s="616"/>
      <c r="N144" s="782"/>
      <c r="O144" s="812"/>
      <c r="P144" s="782"/>
      <c r="Q144" s="783"/>
      <c r="R144" s="783"/>
      <c r="S144" s="783"/>
      <c r="T144" s="427"/>
      <c r="U144" s="427"/>
      <c r="V144" s="427"/>
      <c r="W144" s="563"/>
      <c r="X144" s="616"/>
      <c r="Y144" s="433"/>
      <c r="Z144" s="777"/>
      <c r="AJ144" s="793"/>
      <c r="AK144" s="793"/>
      <c r="AL144" s="793"/>
      <c r="AM144" s="793"/>
      <c r="AN144" s="793"/>
      <c r="AO144" s="788"/>
      <c r="AP144" s="793"/>
      <c r="AQ144" s="793"/>
    </row>
    <row r="145" spans="1:43">
      <c r="A145" s="425" t="str">
        <f>'[2]ALL NEW COMP'!A151</f>
        <v>ALL135.36</v>
      </c>
      <c r="B145" s="819" t="str">
        <f>'[2]ALL NEW COMP'!B151</f>
        <v>ZB58KQE-TFD-550 COPELAND COMP 8HP (WELDING)</v>
      </c>
      <c r="C145" s="35"/>
      <c r="D145" s="319"/>
      <c r="E145" s="319"/>
      <c r="F145" s="319"/>
      <c r="G145" s="121"/>
      <c r="H145" s="427">
        <f>'[2]ALL NEW COMP'!O151</f>
        <v>3961.98409090909</v>
      </c>
      <c r="I145" s="808"/>
      <c r="J145" s="791"/>
      <c r="K145" s="427"/>
      <c r="L145" s="807"/>
      <c r="M145" s="616"/>
      <c r="N145" s="782"/>
      <c r="O145" s="812"/>
      <c r="P145" s="782"/>
      <c r="Q145" s="783"/>
      <c r="R145" s="783"/>
      <c r="S145" s="783"/>
      <c r="T145" s="427"/>
      <c r="U145" s="427"/>
      <c r="V145" s="427"/>
      <c r="W145" s="563"/>
      <c r="X145" s="616"/>
      <c r="Y145" s="433"/>
      <c r="Z145" s="777"/>
      <c r="AJ145" s="793"/>
      <c r="AK145" s="793"/>
      <c r="AL145" s="793"/>
      <c r="AM145" s="793"/>
      <c r="AN145" s="793"/>
      <c r="AO145" s="788"/>
      <c r="AP145" s="793"/>
      <c r="AQ145" s="793"/>
    </row>
    <row r="146" spans="1:43">
      <c r="A146" s="425" t="str">
        <f>'[2]ALL NEW COMP'!A152</f>
        <v>ALL135.37</v>
      </c>
      <c r="B146" s="819" t="str">
        <f>'[2]ALL NEW COMP'!B152</f>
        <v>ZB66KQE-TFD-550 COPELAND COMP 9HP (WELDING)</v>
      </c>
      <c r="C146" s="35"/>
      <c r="D146" s="319"/>
      <c r="E146" s="319"/>
      <c r="F146" s="319"/>
      <c r="G146" s="121"/>
      <c r="H146" s="427">
        <f>'[2]ALL NEW COMP'!O152</f>
        <v>4322.63706293706</v>
      </c>
      <c r="I146" s="808"/>
      <c r="J146" s="791"/>
      <c r="K146" s="427"/>
      <c r="L146" s="807"/>
      <c r="M146" s="616"/>
      <c r="N146" s="782"/>
      <c r="O146" s="812"/>
      <c r="P146" s="782"/>
      <c r="Q146" s="783"/>
      <c r="R146" s="783"/>
      <c r="S146" s="783"/>
      <c r="T146" s="427"/>
      <c r="U146" s="427"/>
      <c r="V146" s="427"/>
      <c r="W146" s="563"/>
      <c r="X146" s="616"/>
      <c r="Y146" s="433"/>
      <c r="Z146" s="777"/>
      <c r="AJ146" s="793"/>
      <c r="AK146" s="793"/>
      <c r="AL146" s="793"/>
      <c r="AM146" s="793"/>
      <c r="AN146" s="793"/>
      <c r="AO146" s="788"/>
      <c r="AP146" s="793"/>
      <c r="AQ146" s="793"/>
    </row>
    <row r="147" spans="1:43">
      <c r="A147" s="425" t="str">
        <f>'[2]ALL NEW COMP'!A153</f>
        <v>ALL135.38</v>
      </c>
      <c r="B147" s="819" t="str">
        <f>'[2]ALL NEW COMP'!B153</f>
        <v>ZB76KQE-TFD-550 COPELAND COMP 10HP (WELDING)</v>
      </c>
      <c r="C147" s="35"/>
      <c r="D147" s="319"/>
      <c r="E147" s="319"/>
      <c r="F147" s="319"/>
      <c r="G147" s="121"/>
      <c r="H147" s="427">
        <f>'[2]ALL NEW COMP'!O153</f>
        <v>4686.46695804196</v>
      </c>
      <c r="I147" s="808"/>
      <c r="J147" s="791"/>
      <c r="K147" s="427"/>
      <c r="L147" s="807"/>
      <c r="M147" s="616"/>
      <c r="N147" s="782"/>
      <c r="O147" s="812"/>
      <c r="P147" s="782"/>
      <c r="Q147" s="783"/>
      <c r="R147" s="783"/>
      <c r="S147" s="783"/>
      <c r="T147" s="427"/>
      <c r="U147" s="427"/>
      <c r="V147" s="427"/>
      <c r="W147" s="563"/>
      <c r="X147" s="616"/>
      <c r="Y147" s="433"/>
      <c r="Z147" s="777"/>
      <c r="AJ147" s="793"/>
      <c r="AK147" s="793"/>
      <c r="AL147" s="793"/>
      <c r="AM147" s="793"/>
      <c r="AN147" s="793"/>
      <c r="AO147" s="788"/>
      <c r="AP147" s="793"/>
      <c r="AQ147" s="793"/>
    </row>
    <row r="148" customHeight="1" spans="1:43">
      <c r="A148" s="425" t="str">
        <f>'[2]ALL NEW COMP'!A154</f>
        <v>ALL135.43</v>
      </c>
      <c r="B148" s="820" t="str">
        <f>'[2]ALL NEW COMP'!B154</f>
        <v>ZB190KQE-TWD-522 COPELAND COMP 25HP (WELDING)</v>
      </c>
      <c r="C148" s="35"/>
      <c r="D148" s="319"/>
      <c r="E148" s="319"/>
      <c r="F148" s="319"/>
      <c r="G148" s="122"/>
      <c r="H148" s="427">
        <f>'[2]ALL NEW COMP'!O154</f>
        <v>10758.2167832168</v>
      </c>
      <c r="I148" s="808"/>
      <c r="J148" s="791"/>
      <c r="K148" s="427"/>
      <c r="L148" s="807"/>
      <c r="M148" s="616"/>
      <c r="N148" s="782"/>
      <c r="O148" s="812"/>
      <c r="P148" s="782"/>
      <c r="Q148" s="783"/>
      <c r="R148" s="783"/>
      <c r="S148" s="783"/>
      <c r="T148" s="427"/>
      <c r="U148" s="427"/>
      <c r="V148" s="427"/>
      <c r="W148" s="563"/>
      <c r="X148" s="616"/>
      <c r="Y148" s="433"/>
      <c r="Z148" s="777"/>
      <c r="AJ148" s="793"/>
      <c r="AK148" s="793"/>
      <c r="AL148" s="793"/>
      <c r="AM148" s="793"/>
      <c r="AN148" s="793"/>
      <c r="AO148" s="788"/>
      <c r="AP148" s="793"/>
      <c r="AQ148" s="793"/>
    </row>
    <row r="149" spans="1:43">
      <c r="A149" s="425" t="str">
        <f>'[2]ALL NEW COMP'!A155</f>
        <v>ALL135.45</v>
      </c>
      <c r="B149" s="820" t="str">
        <f>'[2]ALL NEW COMP'!B155</f>
        <v>ZFI23KNE-TFD-657 COPELAND COMP 5HP (WELDING)</v>
      </c>
      <c r="C149" s="35" t="s">
        <v>392</v>
      </c>
      <c r="D149" s="319"/>
      <c r="E149" s="319"/>
      <c r="F149" s="319"/>
      <c r="G149" s="121"/>
      <c r="H149" s="427">
        <f>'[2]ALL NEW COMP'!O155</f>
        <v>3220.24475524476</v>
      </c>
      <c r="I149" s="808"/>
      <c r="J149" s="791"/>
      <c r="K149" s="427"/>
      <c r="L149" s="807"/>
      <c r="M149" s="616"/>
      <c r="N149" s="782"/>
      <c r="O149" s="812"/>
      <c r="P149" s="782"/>
      <c r="Q149" s="783"/>
      <c r="R149" s="783"/>
      <c r="S149" s="783"/>
      <c r="T149" s="427"/>
      <c r="U149" s="427"/>
      <c r="V149" s="427"/>
      <c r="W149" s="563"/>
      <c r="X149" s="616"/>
      <c r="Y149" s="433"/>
      <c r="Z149" s="777"/>
      <c r="AJ149" s="793"/>
      <c r="AK149" s="793"/>
      <c r="AL149" s="793"/>
      <c r="AM149" s="793"/>
      <c r="AN149" s="793"/>
      <c r="AO149" s="788"/>
      <c r="AP149" s="793"/>
      <c r="AQ149" s="793"/>
    </row>
    <row r="150" spans="1:43">
      <c r="A150" s="425" t="str">
        <f>'[2]ALL NEW COMP'!A156</f>
        <v>ALL135.46</v>
      </c>
      <c r="B150" s="819" t="str">
        <f>'[2]ALL NEW COMP'!B156</f>
        <v>ZFI26KQE-TFD-5L0 COPELAND COMP 6HP (WELDING)</v>
      </c>
      <c r="C150" s="35"/>
      <c r="D150" s="319"/>
      <c r="E150" s="319"/>
      <c r="F150" s="319"/>
      <c r="G150" s="121"/>
      <c r="H150" s="427">
        <f>'[2]ALL NEW COMP'!O156</f>
        <v>3615.19405594406</v>
      </c>
      <c r="I150" s="808"/>
      <c r="J150" s="791"/>
      <c r="K150" s="427"/>
      <c r="L150" s="807"/>
      <c r="M150" s="616"/>
      <c r="N150" s="782"/>
      <c r="O150" s="812"/>
      <c r="P150" s="782"/>
      <c r="Q150" s="783"/>
      <c r="R150" s="783"/>
      <c r="S150" s="783"/>
      <c r="T150" s="427"/>
      <c r="U150" s="427"/>
      <c r="V150" s="427"/>
      <c r="W150" s="563"/>
      <c r="X150" s="616"/>
      <c r="Y150" s="433"/>
      <c r="Z150" s="777"/>
      <c r="AJ150" s="793"/>
      <c r="AK150" s="793"/>
      <c r="AL150" s="793"/>
      <c r="AM150" s="793"/>
      <c r="AN150" s="793"/>
      <c r="AO150" s="788"/>
      <c r="AP150" s="793"/>
      <c r="AQ150" s="793"/>
    </row>
    <row r="151" spans="1:43">
      <c r="A151" s="425" t="str">
        <f>'[2]ALL NEW COMP'!A157</f>
        <v>ALL135.47</v>
      </c>
      <c r="B151" s="819" t="str">
        <f>'[2]ALL NEW COMP'!B157</f>
        <v>ZFI36KQE-TFD-5L0 COPELAND COMP 8HP (WELDING)</v>
      </c>
      <c r="C151" s="35"/>
      <c r="D151" s="319"/>
      <c r="E151" s="319"/>
      <c r="F151" s="319"/>
      <c r="G151" s="121"/>
      <c r="H151" s="427">
        <f>'[2]ALL NEW COMP'!O157</f>
        <v>4419.53321678322</v>
      </c>
      <c r="I151" s="808"/>
      <c r="J151" s="791"/>
      <c r="K151" s="427"/>
      <c r="L151" s="807"/>
      <c r="M151" s="616"/>
      <c r="N151" s="782"/>
      <c r="O151" s="812"/>
      <c r="P151" s="782"/>
      <c r="Q151" s="783"/>
      <c r="R151" s="783"/>
      <c r="S151" s="783"/>
      <c r="T151" s="427"/>
      <c r="U151" s="427"/>
      <c r="V151" s="427"/>
      <c r="W151" s="563"/>
      <c r="X151" s="616"/>
      <c r="Y151" s="433"/>
      <c r="Z151" s="777"/>
      <c r="AJ151" s="793"/>
      <c r="AK151" s="793"/>
      <c r="AL151" s="793"/>
      <c r="AM151" s="793"/>
      <c r="AN151" s="793"/>
      <c r="AO151" s="788"/>
      <c r="AP151" s="793"/>
      <c r="AQ151" s="793"/>
    </row>
    <row r="152" spans="1:43">
      <c r="A152" s="425" t="str">
        <f>'[2]ALL NEW COMP'!A158</f>
        <v>ALL135.48</v>
      </c>
      <c r="B152" s="819" t="str">
        <f>'[2]ALL NEW COMP'!B158</f>
        <v>ZFI39KQE-TFD-5L0 COPELAND COMP 10HP (WELDING)</v>
      </c>
      <c r="C152" s="35"/>
      <c r="D152" s="319"/>
      <c r="E152" s="319"/>
      <c r="F152" s="319"/>
      <c r="G152" s="121"/>
      <c r="H152" s="427">
        <f>'[2]ALL NEW COMP'!O158</f>
        <v>4731.4493006993</v>
      </c>
      <c r="I152" s="808"/>
      <c r="J152" s="791"/>
      <c r="K152" s="427"/>
      <c r="L152" s="807"/>
      <c r="M152" s="616"/>
      <c r="N152" s="782"/>
      <c r="O152" s="812"/>
      <c r="P152" s="782"/>
      <c r="Q152" s="783"/>
      <c r="R152" s="783"/>
      <c r="S152" s="783"/>
      <c r="T152" s="427"/>
      <c r="U152" s="427"/>
      <c r="V152" s="427"/>
      <c r="W152" s="563"/>
      <c r="X152" s="616"/>
      <c r="Y152" s="433"/>
      <c r="Z152" s="777"/>
      <c r="AJ152" s="793"/>
      <c r="AK152" s="793"/>
      <c r="AL152" s="793"/>
      <c r="AM152" s="793"/>
      <c r="AN152" s="793"/>
      <c r="AO152" s="788"/>
      <c r="AP152" s="793"/>
      <c r="AQ152" s="793"/>
    </row>
    <row r="153" spans="1:43">
      <c r="A153" s="425" t="str">
        <f>'[2]ALL NEW COMP'!A159</f>
        <v>ALL135.49</v>
      </c>
      <c r="B153" s="819" t="str">
        <f>'[2]ALL NEW COMP'!B159</f>
        <v>ZFI50KQE-TFD-554 COPELAND COMP 12HP (WELDING)</v>
      </c>
      <c r="C153" s="35"/>
      <c r="D153" s="319"/>
      <c r="E153" s="319"/>
      <c r="F153" s="319"/>
      <c r="G153" s="121"/>
      <c r="H153" s="427">
        <f>'[2]ALL NEW COMP'!O159</f>
        <v>5033.97902097902</v>
      </c>
      <c r="I153" s="808"/>
      <c r="J153" s="791"/>
      <c r="K153" s="427"/>
      <c r="L153" s="807"/>
      <c r="M153" s="616"/>
      <c r="N153" s="782"/>
      <c r="O153" s="812"/>
      <c r="P153" s="782"/>
      <c r="Q153" s="783"/>
      <c r="R153" s="783"/>
      <c r="S153" s="783"/>
      <c r="T153" s="427"/>
      <c r="U153" s="427"/>
      <c r="V153" s="427"/>
      <c r="W153" s="563"/>
      <c r="X153" s="616"/>
      <c r="Y153" s="433"/>
      <c r="Z153" s="777"/>
      <c r="AJ153" s="793"/>
      <c r="AK153" s="793"/>
      <c r="AL153" s="793"/>
      <c r="AM153" s="793"/>
      <c r="AN153" s="793"/>
      <c r="AO153" s="788"/>
      <c r="AP153" s="793"/>
      <c r="AQ153" s="793"/>
    </row>
    <row r="154" spans="1:43">
      <c r="A154" s="425" t="str">
        <f>'[2]ALL NEW COMP'!A160</f>
        <v>ALL135.50</v>
      </c>
      <c r="B154" s="819" t="str">
        <f>'[2]ALL NEW COMP'!B160</f>
        <v>ZFI59KQE-TFD-554 COPELAND COMP 15HP (WELDING)</v>
      </c>
      <c r="C154" s="35"/>
      <c r="D154" s="319"/>
      <c r="E154" s="319"/>
      <c r="F154" s="319"/>
      <c r="G154" s="121"/>
      <c r="H154" s="427">
        <f>'[2]ALL NEW COMP'!O160</f>
        <v>6293.1958041958</v>
      </c>
      <c r="I154" s="808"/>
      <c r="J154" s="791"/>
      <c r="K154" s="427"/>
      <c r="L154" s="807"/>
      <c r="M154" s="616"/>
      <c r="N154" s="782"/>
      <c r="O154" s="812"/>
      <c r="P154" s="782"/>
      <c r="Q154" s="783"/>
      <c r="R154" s="783"/>
      <c r="S154" s="783"/>
      <c r="T154" s="427"/>
      <c r="U154" s="427"/>
      <c r="V154" s="427"/>
      <c r="W154" s="563"/>
      <c r="X154" s="616"/>
      <c r="Y154" s="433"/>
      <c r="Z154" s="777"/>
      <c r="AJ154" s="793"/>
      <c r="AK154" s="793"/>
      <c r="AL154" s="793"/>
      <c r="AM154" s="793"/>
      <c r="AN154" s="793"/>
      <c r="AO154" s="788"/>
      <c r="AP154" s="793"/>
      <c r="AQ154" s="793"/>
    </row>
    <row r="155" spans="1:43">
      <c r="A155" s="425" t="str">
        <f>'[2]ALL NEW COMP'!A161</f>
        <v>ALL135.51</v>
      </c>
      <c r="B155" s="819" t="str">
        <f>'[2]ALL NEW COMP'!B161</f>
        <v>ZFI68KQE-TFD-554 COPELAND COMP 18HP (WELDING)</v>
      </c>
      <c r="C155" s="35"/>
      <c r="D155" s="319"/>
      <c r="E155" s="319"/>
      <c r="F155" s="319"/>
      <c r="G155" s="121"/>
      <c r="H155" s="427">
        <f>'[2]ALL NEW COMP'!O161</f>
        <v>7343.02447552447</v>
      </c>
      <c r="I155" s="808"/>
      <c r="J155" s="791"/>
      <c r="K155" s="427"/>
      <c r="L155" s="807"/>
      <c r="M155" s="616"/>
      <c r="N155" s="782"/>
      <c r="O155" s="812"/>
      <c r="P155" s="782"/>
      <c r="Q155" s="783"/>
      <c r="R155" s="783"/>
      <c r="S155" s="783"/>
      <c r="T155" s="427"/>
      <c r="U155" s="427"/>
      <c r="V155" s="427"/>
      <c r="W155" s="563"/>
      <c r="X155" s="616"/>
      <c r="Y155" s="433"/>
      <c r="Z155" s="777"/>
      <c r="AJ155" s="793"/>
      <c r="AK155" s="793"/>
      <c r="AL155" s="793"/>
      <c r="AM155" s="793"/>
      <c r="AN155" s="793"/>
      <c r="AO155" s="788"/>
      <c r="AP155" s="793"/>
      <c r="AQ155" s="793"/>
    </row>
    <row r="156" spans="1:43">
      <c r="A156" s="425" t="str">
        <f>'[2]ALL NEW COMP'!A169</f>
        <v>ALL136</v>
      </c>
      <c r="B156" s="577" t="str">
        <f>'[2]ALL NEW COMP'!B169</f>
        <v>C-SB261H5A (1ph) PANASONIC SCROLL COMP 3.5HP</v>
      </c>
      <c r="C156" s="155" t="s">
        <v>393</v>
      </c>
      <c r="D156" s="319">
        <f>'[2]ALL NEW COMP'!D169</f>
        <v>3.5</v>
      </c>
      <c r="E156" s="319" t="str">
        <f>'[2]ALL NEW COMP'!E169</f>
        <v>(1/2,7/8) </v>
      </c>
      <c r="F156" s="319">
        <f>'[2]ALL NEW COMP'!F169</f>
        <v>24</v>
      </c>
      <c r="G156" s="789" t="str">
        <f>'[2]ALL NEW COMP'!G169</f>
        <v>11200btu</v>
      </c>
      <c r="H156" s="427">
        <f>'[2]ALL NEW COMP'!O169</f>
        <v>1328.40909090909</v>
      </c>
      <c r="I156" s="798" t="s">
        <v>394</v>
      </c>
      <c r="J156" s="791" t="str">
        <f>'[2]ALL NEW COMP'!T169</f>
        <v>CU - 50  QC</v>
      </c>
      <c r="K156" s="427" t="str">
        <f>'[2]ALL NEW COMP'!W169</f>
        <v>~</v>
      </c>
      <c r="L156" s="792"/>
      <c r="M156" s="616"/>
      <c r="N156" s="782">
        <f>'[2]ALL NEW COMP'!$AC169</f>
        <v>1143.93939393939</v>
      </c>
      <c r="O156" s="709"/>
      <c r="P156" s="782">
        <f>'[2]ALL NEW COMP'!$AE169</f>
        <v>689.598395214879</v>
      </c>
      <c r="Q156" s="783"/>
      <c r="R156" s="783"/>
      <c r="S156" s="783"/>
      <c r="T156" s="427"/>
      <c r="U156" s="427"/>
      <c r="V156" s="427"/>
      <c r="W156" s="563"/>
      <c r="X156" s="616"/>
      <c r="Y156" s="433"/>
      <c r="Z156" s="777"/>
      <c r="AJ156" s="793"/>
      <c r="AK156" s="793"/>
      <c r="AL156" s="793"/>
      <c r="AM156" s="793"/>
      <c r="AN156" s="793"/>
      <c r="AO156" s="788"/>
      <c r="AP156" s="793"/>
      <c r="AQ156" s="793"/>
    </row>
    <row r="157" spans="1:43">
      <c r="A157" s="425" t="str">
        <f>'[2]ALL NEW COMP'!A170</f>
        <v>ALL138</v>
      </c>
      <c r="B157" s="577" t="str">
        <f>'[2]ALL NEW COMP'!B170</f>
        <v>C-SB303H8A PANASONIC SCROLL COMP 4HP</v>
      </c>
      <c r="C157" s="157"/>
      <c r="D157" s="319">
        <f>'[2]ALL NEW COMP'!D170</f>
        <v>4</v>
      </c>
      <c r="E157" s="319" t="str">
        <f>'[2]ALL NEW COMP'!E170</f>
        <v>(1/2,7/8) </v>
      </c>
      <c r="F157" s="319">
        <f>'[2]ALL NEW COMP'!F170</f>
        <v>24</v>
      </c>
      <c r="G157" s="789" t="str">
        <f>'[2]ALL NEW COMP'!G170</f>
        <v>14200btu</v>
      </c>
      <c r="H157" s="427">
        <f>'[2]ALL NEW COMP'!O170</f>
        <v>1289.815830721</v>
      </c>
      <c r="I157" s="799"/>
      <c r="J157" s="791" t="str">
        <f>'[2]ALL NEW COMP'!T170</f>
        <v>CU - 64B QC</v>
      </c>
      <c r="K157" s="427" t="str">
        <f>'[2]ALL NEW COMP'!W170</f>
        <v>~</v>
      </c>
      <c r="L157" s="792"/>
      <c r="M157" s="616"/>
      <c r="N157" s="782">
        <f>'[2]ALL NEW COMP'!$AC170</f>
        <v>1468.9393939394</v>
      </c>
      <c r="O157" s="709"/>
      <c r="P157" s="782">
        <f>'[2]ALL NEW COMP'!$AE170</f>
        <v>689.598395214879</v>
      </c>
      <c r="Q157" s="783"/>
      <c r="R157" s="783"/>
      <c r="S157" s="783"/>
      <c r="T157" s="427"/>
      <c r="U157" s="427"/>
      <c r="V157" s="427"/>
      <c r="W157" s="563"/>
      <c r="X157" s="616"/>
      <c r="Y157" s="433"/>
      <c r="Z157" s="777"/>
      <c r="AJ157" s="793"/>
      <c r="AK157" s="793"/>
      <c r="AL157" s="793"/>
      <c r="AM157" s="793"/>
      <c r="AN157" s="793"/>
      <c r="AO157" s="788"/>
      <c r="AP157" s="793"/>
      <c r="AQ157" s="793"/>
    </row>
    <row r="158" spans="1:43">
      <c r="A158" s="425" t="str">
        <f>'[2]ALL NEW COMP'!A171</f>
        <v>ALL139</v>
      </c>
      <c r="B158" s="577" t="str">
        <f>'[2]ALL NEW COMP'!B171</f>
        <v>C-SB373H8A PANASONIC SCROLL COMP 5HP</v>
      </c>
      <c r="C158" s="157"/>
      <c r="D158" s="319">
        <f>'[2]ALL NEW COMP'!D171</f>
        <v>5</v>
      </c>
      <c r="E158" s="319" t="str">
        <f>'[2]ALL NEW COMP'!E171</f>
        <v>(1/2,7/8) </v>
      </c>
      <c r="F158" s="319">
        <f>'[2]ALL NEW COMP'!F171</f>
        <v>24</v>
      </c>
      <c r="G158" s="789" t="str">
        <f>'[2]ALL NEW COMP'!G171</f>
        <v>18100btu</v>
      </c>
      <c r="H158" s="427">
        <f>'[2]ALL NEW COMP'!O171</f>
        <v>1294.67084639498</v>
      </c>
      <c r="I158" s="799"/>
      <c r="J158" s="791" t="str">
        <f>'[2]ALL NEW COMP'!T171</f>
        <v>CU - 72 QC</v>
      </c>
      <c r="K158" s="427" t="str">
        <f>'[2]ALL NEW COMP'!W171</f>
        <v>~</v>
      </c>
      <c r="L158" s="792"/>
      <c r="M158" s="616"/>
      <c r="N158" s="782">
        <f>'[2]ALL NEW COMP'!$AC171</f>
        <v>1728.78787878788</v>
      </c>
      <c r="O158" s="709"/>
      <c r="P158" s="782">
        <f>'[2]ALL NEW COMP'!$AE171</f>
        <v>875.990036328726</v>
      </c>
      <c r="Q158" s="783"/>
      <c r="R158" s="783"/>
      <c r="S158" s="783"/>
      <c r="T158" s="427"/>
      <c r="U158" s="427"/>
      <c r="V158" s="427"/>
      <c r="W158" s="563"/>
      <c r="X158" s="616"/>
      <c r="Y158" s="433"/>
      <c r="Z158" s="777"/>
      <c r="AJ158" s="793"/>
      <c r="AK158" s="793"/>
      <c r="AL158" s="793"/>
      <c r="AM158" s="793"/>
      <c r="AN158" s="793"/>
      <c r="AO158" s="788"/>
      <c r="AP158" s="793"/>
      <c r="AQ158" s="793"/>
    </row>
    <row r="159" spans="1:43">
      <c r="A159" s="425" t="str">
        <f>'[2]ALL NEW COMP'!A172</f>
        <v>ALL141</v>
      </c>
      <c r="B159" s="577" t="str">
        <f>'[2]ALL NEW COMP'!B172</f>
        <v>C-SB453H8A PANASONIC SCROLL COMP 6HP</v>
      </c>
      <c r="C159" s="157"/>
      <c r="D159" s="319">
        <f>'[2]ALL NEW COMP'!D172</f>
        <v>6</v>
      </c>
      <c r="E159" s="319" t="str">
        <f>'[2]ALL NEW COMP'!E172</f>
        <v>(1/2,7/8) </v>
      </c>
      <c r="F159" s="319">
        <f>'[2]ALL NEW COMP'!F172</f>
        <v>0</v>
      </c>
      <c r="G159" s="789">
        <f>'[2]ALL NEW COMP'!G172</f>
        <v>0</v>
      </c>
      <c r="H159" s="427">
        <f>'[2]ALL NEW COMP'!O172</f>
        <v>1668.50705329154</v>
      </c>
      <c r="I159" s="799"/>
      <c r="J159" s="791" t="str">
        <f>'[2]ALL NEW COMP'!T172</f>
        <v>CU - 90 QC</v>
      </c>
      <c r="K159" s="427" t="str">
        <f>'[2]ALL NEW COMP'!W172</f>
        <v>~</v>
      </c>
      <c r="L159" s="792"/>
      <c r="M159" s="616" t="str">
        <f>'[2]ALL NEW COMP'!AB172</f>
        <v>BCU - 100</v>
      </c>
      <c r="N159" s="782">
        <f>'[2]ALL NEW COMP'!$AC172</f>
        <v>1827.27272727273</v>
      </c>
      <c r="O159" s="709"/>
      <c r="P159" s="782">
        <f>'[2]ALL NEW COMP'!$AE172</f>
        <v>875.990036328726</v>
      </c>
      <c r="Q159" s="783">
        <f>'[2]ALL NEW COMP'!$AJ172</f>
        <v>3672.62787055333</v>
      </c>
      <c r="R159" s="783">
        <f>'[2]ALL NEW COMP'!$AH172</f>
        <v>3931.1511274632</v>
      </c>
      <c r="S159" s="783">
        <f>'[2]ALL NEW COMP'!AI172</f>
        <v>3868.69123441507</v>
      </c>
      <c r="T159" s="427" t="str">
        <f>'[2]ALL NEW COMP'!AK172</f>
        <v>~</v>
      </c>
      <c r="U159" s="427" t="str">
        <f>'[2]ALL NEW COMP'!AL172</f>
        <v>~</v>
      </c>
      <c r="V159" s="427" t="str">
        <f>'[2]ALL NEW COMP'!AM172</f>
        <v>~</v>
      </c>
      <c r="W159" s="563">
        <f>'[2]ALL NEW COMP'!$AN172</f>
        <v>0</v>
      </c>
      <c r="X159" s="616">
        <f>'[2]ALL NEW COMP'!$AQ172</f>
        <v>0</v>
      </c>
      <c r="Y159" s="433"/>
      <c r="Z159" s="777"/>
      <c r="AJ159" s="793"/>
      <c r="AK159" s="793"/>
      <c r="AL159" s="793"/>
      <c r="AM159" s="793"/>
      <c r="AN159" s="793"/>
      <c r="AO159" s="788"/>
      <c r="AP159" s="793"/>
      <c r="AQ159" s="793"/>
    </row>
    <row r="160" spans="1:43">
      <c r="A160" s="425" t="str">
        <f>'[2]ALL NEW COMP'!A173</f>
        <v>ALL142</v>
      </c>
      <c r="B160" s="577" t="str">
        <f>'[2]ALL NEW COMP'!B173</f>
        <v>C-SBR235H38A PANASONIC SCROLL COMP 7HP</v>
      </c>
      <c r="C160" s="157"/>
      <c r="D160" s="319">
        <f>'[2]ALL NEW COMP'!D173</f>
        <v>7</v>
      </c>
      <c r="E160" s="319" t="str">
        <f>'[2]ALL NEW COMP'!E173</f>
        <v>(1/2,7/8) </v>
      </c>
      <c r="F160" s="319">
        <f>'[2]ALL NEW COMP'!F173</f>
        <v>24</v>
      </c>
      <c r="G160" s="789" t="str">
        <f>'[2]ALL NEW COMP'!G173</f>
        <v>22000btu</v>
      </c>
      <c r="H160" s="427">
        <f>'[2]ALL NEW COMP'!O173</f>
        <v>1917.04545454545</v>
      </c>
      <c r="I160" s="799"/>
      <c r="J160" s="791" t="str">
        <f>'[2]ALL NEW COMP'!T173</f>
        <v>CU - 100 QC</v>
      </c>
      <c r="K160" s="427" t="str">
        <f>'[2]ALL NEW COMP'!W173</f>
        <v>~</v>
      </c>
      <c r="L160" s="792"/>
      <c r="M160" s="616" t="str">
        <f>'[2]ALL NEW COMP'!AB173</f>
        <v>BCU - 110</v>
      </c>
      <c r="N160" s="782">
        <f>'[2]ALL NEW COMP'!$AC173</f>
        <v>2354.54545454545</v>
      </c>
      <c r="O160" s="709"/>
      <c r="P160" s="782">
        <f>'[2]ALL NEW COMP'!$AE173</f>
        <v>875.990036328726</v>
      </c>
      <c r="Q160" s="783">
        <f>'[2]ALL NEW COMP'!$AJ173</f>
        <v>4363.22332509878</v>
      </c>
      <c r="R160" s="783">
        <f>'[2]ALL NEW COMP'!$AH173</f>
        <v>4621.74658200865</v>
      </c>
      <c r="S160" s="783">
        <f>'[2]ALL NEW COMP'!AI173</f>
        <v>4559.28668896052</v>
      </c>
      <c r="T160" s="427" t="str">
        <f>'[2]ALL NEW COMP'!AK173</f>
        <v>~</v>
      </c>
      <c r="U160" s="427" t="str">
        <f>'[2]ALL NEW COMP'!AL173</f>
        <v>~</v>
      </c>
      <c r="V160" s="427" t="str">
        <f>'[2]ALL NEW COMP'!AM173</f>
        <v>~</v>
      </c>
      <c r="W160" s="563">
        <f>'[2]ALL NEW COMP'!$AN173</f>
        <v>0</v>
      </c>
      <c r="X160" s="616">
        <f>'[2]ALL NEW COMP'!$AQ173</f>
        <v>0</v>
      </c>
      <c r="Y160" s="433"/>
      <c r="Z160" s="777"/>
      <c r="AJ160" s="793"/>
      <c r="AK160" s="793"/>
      <c r="AL160" s="793"/>
      <c r="AM160" s="793"/>
      <c r="AN160" s="793"/>
      <c r="AO160" s="788"/>
      <c r="AP160" s="793"/>
      <c r="AQ160" s="793"/>
    </row>
    <row r="161" spans="1:43">
      <c r="A161" s="425" t="str">
        <f>'[2]ALL NEW COMP'!A174</f>
        <v>ALL143</v>
      </c>
      <c r="B161" s="577" t="str">
        <f>'[2]ALL NEW COMP'!B174</f>
        <v>C-SC603H8H PANASONIC SCROLL COMP 8HP</v>
      </c>
      <c r="C161" s="157"/>
      <c r="D161" s="319">
        <f>'[2]ALL NEW COMP'!D174</f>
        <v>8</v>
      </c>
      <c r="E161" s="319" t="str">
        <f>'[2]ALL NEW COMP'!E174</f>
        <v>(3/4,1 1/8) </v>
      </c>
      <c r="F161" s="319">
        <f>'[2]ALL NEW COMP'!F174</f>
        <v>0</v>
      </c>
      <c r="G161" s="789">
        <f>'[2]ALL NEW COMP'!G174</f>
        <v>0</v>
      </c>
      <c r="H161" s="427">
        <f>'[2]ALL NEW COMP'!O174</f>
        <v>2791.63401253919</v>
      </c>
      <c r="I161" s="799"/>
      <c r="J161" s="791" t="str">
        <f>'[2]ALL NEW COMP'!T174</f>
        <v>CU - 125 QC</v>
      </c>
      <c r="K161" s="427" t="str">
        <f>'[2]ALL NEW COMP'!W174</f>
        <v>~</v>
      </c>
      <c r="L161" s="792"/>
      <c r="M161" s="616" t="str">
        <f>'[2]ALL NEW COMP'!AB174</f>
        <v>TCU - 150B</v>
      </c>
      <c r="N161" s="782">
        <f>'[2]ALL NEW COMP'!$AC174</f>
        <v>3922.4752892479</v>
      </c>
      <c r="O161" s="709"/>
      <c r="P161" s="782">
        <f>'[2]ALL NEW COMP'!$AE174</f>
        <v>1402.54090878176</v>
      </c>
      <c r="Q161" s="783">
        <f>'[2]ALL NEW COMP'!$AJ174</f>
        <v>6945.79494134517</v>
      </c>
      <c r="R161" s="783">
        <f>'[2]ALL NEW COMP'!$AH174</f>
        <v>7204.31819825504</v>
      </c>
      <c r="S161" s="783">
        <f>'[2]ALL NEW COMP'!AI174</f>
        <v>7141.85830520691</v>
      </c>
      <c r="T161" s="427" t="str">
        <f>'[2]ALL NEW COMP'!AK174</f>
        <v>~</v>
      </c>
      <c r="U161" s="427" t="str">
        <f>'[2]ALL NEW COMP'!AL174</f>
        <v>~</v>
      </c>
      <c r="V161" s="427" t="str">
        <f>'[2]ALL NEW COMP'!AM174</f>
        <v>~</v>
      </c>
      <c r="W161" s="563">
        <f>'[2]ALL NEW COMP'!$AN174</f>
        <v>0</v>
      </c>
      <c r="X161" s="616">
        <f>'[2]ALL NEW COMP'!$AQ174</f>
        <v>0</v>
      </c>
      <c r="Y161" s="433"/>
      <c r="Z161" s="777"/>
      <c r="AJ161" s="793"/>
      <c r="AK161" s="793"/>
      <c r="AL161" s="793"/>
      <c r="AM161" s="793"/>
      <c r="AN161" s="793"/>
      <c r="AO161" s="788"/>
      <c r="AP161" s="793"/>
      <c r="AQ161" s="793"/>
    </row>
    <row r="162" spans="1:43">
      <c r="A162" s="425" t="str">
        <f>'[2]ALL NEW COMP'!A175</f>
        <v>ALL144</v>
      </c>
      <c r="B162" s="577" t="str">
        <f>'[2]ALL NEW COMP'!B175</f>
        <v>C-SC673H8H PANASONIC SCROLL COMP 9HP</v>
      </c>
      <c r="C162" s="157"/>
      <c r="D162" s="319">
        <f>'[2]ALL NEW COMP'!D175</f>
        <v>9</v>
      </c>
      <c r="E162" s="319" t="str">
        <f>'[2]ALL NEW COMP'!E175</f>
        <v>(3/4,1 1/8) </v>
      </c>
      <c r="F162" s="319">
        <f>'[2]ALL NEW COMP'!F175</f>
        <v>9</v>
      </c>
      <c r="G162" s="789" t="str">
        <f>'[2]ALL NEW COMP'!G175</f>
        <v>30717btu</v>
      </c>
      <c r="H162" s="427">
        <f>'[2]ALL NEW COMP'!O175</f>
        <v>2840.184169279</v>
      </c>
      <c r="I162" s="799"/>
      <c r="J162" s="791" t="str">
        <f>'[2]ALL NEW COMP'!T175</f>
        <v>CU - 144 QC</v>
      </c>
      <c r="K162" s="427" t="str">
        <f>'[2]ALL NEW COMP'!W175</f>
        <v>~</v>
      </c>
      <c r="L162" s="792"/>
      <c r="M162" s="616" t="str">
        <f>'[2]ALL NEW COMP'!AB175</f>
        <v>TCU - 150B</v>
      </c>
      <c r="N162" s="782">
        <f>'[2]ALL NEW COMP'!$AC175</f>
        <v>3922.4752892479</v>
      </c>
      <c r="O162" s="709"/>
      <c r="P162" s="782">
        <f>'[2]ALL NEW COMP'!$AE175</f>
        <v>1402.54090878176</v>
      </c>
      <c r="Q162" s="783">
        <f>'[2]ALL NEW COMP'!$AJ175</f>
        <v>6973.95403225426</v>
      </c>
      <c r="R162" s="783">
        <f>'[2]ALL NEW COMP'!$AH175</f>
        <v>7232.47728916413</v>
      </c>
      <c r="S162" s="783">
        <f>'[2]ALL NEW COMP'!AI175</f>
        <v>7170.017396116</v>
      </c>
      <c r="T162" s="427" t="str">
        <f>'[2]ALL NEW COMP'!AK175</f>
        <v>~</v>
      </c>
      <c r="U162" s="427" t="str">
        <f>'[2]ALL NEW COMP'!AL175</f>
        <v>~</v>
      </c>
      <c r="V162" s="427" t="str">
        <f>'[2]ALL NEW COMP'!AM175</f>
        <v>~</v>
      </c>
      <c r="W162" s="563">
        <f>'[2]ALL NEW COMP'!$AN175</f>
        <v>0</v>
      </c>
      <c r="X162" s="616">
        <f>'[2]ALL NEW COMP'!$AQ175</f>
        <v>0</v>
      </c>
      <c r="Y162" s="433"/>
      <c r="Z162" s="777"/>
      <c r="AJ162" s="793"/>
      <c r="AK162" s="793"/>
      <c r="AL162" s="793"/>
      <c r="AM162" s="793"/>
      <c r="AN162" s="793"/>
      <c r="AO162" s="788"/>
      <c r="AP162" s="793" t="e">
        <f>'[1]ALL NEW COMP'!#REF!</f>
        <v>#REF!</v>
      </c>
      <c r="AQ162" s="793" t="e">
        <f>'[1]ALL NEW COMP'!#REF!</f>
        <v>#REF!</v>
      </c>
    </row>
    <row r="163" spans="1:43">
      <c r="A163" s="425" t="str">
        <f>'[2]ALL NEW COMP'!A176</f>
        <v>ALL145</v>
      </c>
      <c r="B163" s="577" t="str">
        <f>'[2]ALL NEW COMP'!B176</f>
        <v>C-SC753H8H PANASONIC SCROLL COMP 10HP</v>
      </c>
      <c r="C163" s="157"/>
      <c r="D163" s="319">
        <f>'[2]ALL NEW COMP'!D176</f>
        <v>10</v>
      </c>
      <c r="E163" s="319" t="str">
        <f>'[2]ALL NEW COMP'!E176</f>
        <v>(3/4,1 1/8) </v>
      </c>
      <c r="F163" s="319">
        <f>'[2]ALL NEW COMP'!F176</f>
        <v>9</v>
      </c>
      <c r="G163" s="789" t="str">
        <f>'[2]ALL NEW COMP'!G176</f>
        <v>36177btu</v>
      </c>
      <c r="H163" s="427">
        <f>'[2]ALL NEW COMP'!O176</f>
        <v>3013.87603305785</v>
      </c>
      <c r="I163" s="799"/>
      <c r="J163" s="791" t="str">
        <f>'[2]ALL NEW COMP'!T176</f>
        <v>CU - 144 QC</v>
      </c>
      <c r="K163" s="427">
        <f>'[2]ALL NEW COMP'!W176</f>
        <v>9947.29715641295</v>
      </c>
      <c r="L163" s="792"/>
      <c r="M163" s="616" t="str">
        <f>'[2]ALL NEW COMP'!AB176</f>
        <v>TCU - 150B</v>
      </c>
      <c r="N163" s="782">
        <f>'[2]ALL NEW COMP'!$AC176</f>
        <v>3922.4752892479</v>
      </c>
      <c r="O163" s="709"/>
      <c r="P163" s="782">
        <f>'[2]ALL NEW COMP'!$AE176</f>
        <v>1402.54090878176</v>
      </c>
      <c r="Q163" s="783">
        <f>'[2]ALL NEW COMP'!$AJ176</f>
        <v>6984.27903225426</v>
      </c>
      <c r="R163" s="783">
        <f>'[2]ALL NEW COMP'!$AH176</f>
        <v>7242.80228916413</v>
      </c>
      <c r="S163" s="783">
        <f>'[2]ALL NEW COMP'!AI176</f>
        <v>7180.342396116</v>
      </c>
      <c r="T163" s="427" t="str">
        <f>'[2]ALL NEW COMP'!AK176</f>
        <v>~</v>
      </c>
      <c r="U163" s="427" t="str">
        <f>'[2]ALL NEW COMP'!AL176</f>
        <v>~</v>
      </c>
      <c r="V163" s="427" t="str">
        <f>'[2]ALL NEW COMP'!AM176</f>
        <v>~</v>
      </c>
      <c r="W163" s="563">
        <f>'[2]ALL NEW COMP'!$AN176</f>
        <v>0</v>
      </c>
      <c r="X163" s="616">
        <f>'[2]ALL NEW COMP'!$AQ176</f>
        <v>0</v>
      </c>
      <c r="Y163" s="433"/>
      <c r="Z163" s="777"/>
      <c r="AJ163" s="793"/>
      <c r="AK163" s="793"/>
      <c r="AL163" s="793"/>
      <c r="AM163" s="793"/>
      <c r="AN163" s="793"/>
      <c r="AO163" s="788"/>
      <c r="AP163" s="793" t="e">
        <f>'[1]ALL NEW COMP'!#REF!</f>
        <v>#REF!</v>
      </c>
      <c r="AQ163" s="793" t="e">
        <f>'[1]ALL NEW COMP'!#REF!</f>
        <v>#REF!</v>
      </c>
    </row>
    <row r="164" spans="1:43">
      <c r="A164" s="425" t="str">
        <f>'[2]ALL NEW COMP'!A177</f>
        <v>ALL146</v>
      </c>
      <c r="B164" s="796" t="str">
        <f>'[2]ALL NEW COMP'!B177</f>
        <v>C-SC903H8H PANASONIC SCROLL COMP 12HP</v>
      </c>
      <c r="C164" s="158"/>
      <c r="D164" s="319">
        <f>'[2]ALL NEW COMP'!D177</f>
        <v>12</v>
      </c>
      <c r="E164" s="319" t="str">
        <f>'[2]ALL NEW COMP'!E177</f>
        <v>(3/4,1 1/8) </v>
      </c>
      <c r="F164" s="319">
        <f>'[2]ALL NEW COMP'!F177</f>
        <v>9</v>
      </c>
      <c r="G164" s="789" t="str">
        <f>'[2]ALL NEW COMP'!G177</f>
        <v>40956btu</v>
      </c>
      <c r="H164" s="427">
        <f>'[2]ALL NEW COMP'!O177</f>
        <v>3060.80785123967</v>
      </c>
      <c r="I164" s="800"/>
      <c r="J164" s="791" t="str">
        <f>'[2]ALL NEW COMP'!T177</f>
        <v>CU - 160 QC</v>
      </c>
      <c r="K164" s="427" t="str">
        <f>'[2]ALL NEW COMP'!W177</f>
        <v>~</v>
      </c>
      <c r="L164" s="792"/>
      <c r="M164" s="616" t="str">
        <f>'[2]ALL NEW COMP'!AB177</f>
        <v>TCU - 120 </v>
      </c>
      <c r="N164" s="782">
        <f>'[2]ALL NEW COMP'!$AC177</f>
        <v>4443</v>
      </c>
      <c r="O164" s="821" t="s">
        <v>395</v>
      </c>
      <c r="P164" s="782">
        <f>'[2]ALL NEW COMP'!$AE177</f>
        <v>1575.1113334866</v>
      </c>
      <c r="Q164" s="783">
        <f>'[2]ALL NEW COMP'!$AJ177</f>
        <v>7703.1866677112</v>
      </c>
      <c r="R164" s="783">
        <f>'[2]ALL NEW COMP'!$AH177</f>
        <v>7961.70992462107</v>
      </c>
      <c r="S164" s="783">
        <f>'[2]ALL NEW COMP'!AI177</f>
        <v>7899.25003157294</v>
      </c>
      <c r="T164" s="427" t="str">
        <f>'[2]ALL NEW COMP'!AK177</f>
        <v>~</v>
      </c>
      <c r="U164" s="427" t="str">
        <f>'[2]ALL NEW COMP'!AL177</f>
        <v>~</v>
      </c>
      <c r="V164" s="427" t="str">
        <f>'[2]ALL NEW COMP'!AM177</f>
        <v>~</v>
      </c>
      <c r="W164" s="563">
        <f>'[2]ALL NEW COMP'!$AN177</f>
        <v>0</v>
      </c>
      <c r="X164" s="616">
        <f>'[2]ALL NEW COMP'!$AQ177</f>
        <v>0</v>
      </c>
      <c r="Y164" s="433"/>
      <c r="Z164" s="777"/>
      <c r="AJ164" s="793"/>
      <c r="AK164" s="793"/>
      <c r="AL164" s="793"/>
      <c r="AM164" s="793"/>
      <c r="AN164" s="793"/>
      <c r="AO164" s="788"/>
      <c r="AP164" s="793"/>
      <c r="AQ164" s="793"/>
    </row>
    <row r="165" s="482" customFormat="1" ht="13.5" customHeight="1" spans="1:43">
      <c r="A165" s="425" t="str">
        <f>'[2]ALL NEW COMP'!A178</f>
        <v>ALL147</v>
      </c>
      <c r="B165" s="796" t="str">
        <f>'[2]ALL NEW COMP'!B178</f>
        <v>C-SBN263H8A PANASONIC SCROLL COMP 3.5HP</v>
      </c>
      <c r="C165" s="34" t="s">
        <v>396</v>
      </c>
      <c r="D165" s="319">
        <f>'[2]ALL NEW COMP'!D178</f>
        <v>3.5</v>
      </c>
      <c r="E165" s="319" t="str">
        <f>'[2]ALL NEW COMP'!E178</f>
        <v>(1/2,7/8) </v>
      </c>
      <c r="F165" s="319">
        <f>'[2]ALL NEW COMP'!F178</f>
        <v>24</v>
      </c>
      <c r="G165" s="789" t="str">
        <f>'[2]ALL NEW COMP'!G178</f>
        <v>11200btu</v>
      </c>
      <c r="H165" s="427">
        <f>'[2]ALL NEW COMP'!O178</f>
        <v>1423.59848484848</v>
      </c>
      <c r="I165" s="795" t="s">
        <v>397</v>
      </c>
      <c r="J165" s="791" t="str">
        <f>'[2]ALL NEW COMP'!T178</f>
        <v>CU - 50  QC</v>
      </c>
      <c r="K165" s="427">
        <f>'[2]ALL NEW COMP'!W178</f>
        <v>4263.8582045629</v>
      </c>
      <c r="L165" s="792"/>
      <c r="M165" s="616" t="str">
        <f>'[2]ALL NEW COMP'!AB178</f>
        <v>BCU - 50  </v>
      </c>
      <c r="N165" s="782">
        <f>'[2]ALL NEW COMP'!$AC178</f>
        <v>1045.45454545455</v>
      </c>
      <c r="O165" s="821"/>
      <c r="P165" s="782">
        <f>'[2]ALL NEW COMP'!$AE178</f>
        <v>813.731290432112</v>
      </c>
      <c r="Q165" s="783">
        <f>'[2]ALL NEW COMP'!$AJ178</f>
        <v>2714.97594283853</v>
      </c>
      <c r="R165" s="783">
        <f>'[2]ALL NEW COMP'!$AH178</f>
        <v>2973.4991997484</v>
      </c>
      <c r="S165" s="783">
        <f>'[2]ALL NEW COMP'!AI178</f>
        <v>2911.03930670028</v>
      </c>
      <c r="T165" s="427">
        <f>'[2]ALL NEW COMP'!AK178</f>
        <v>4574.61415345908</v>
      </c>
      <c r="U165" s="427">
        <f>'[2]ALL NEW COMP'!AL178</f>
        <v>4478.52201030812</v>
      </c>
      <c r="V165" s="427">
        <f>'[2]ALL NEW COMP'!AM178</f>
        <v>4176.88606590544</v>
      </c>
      <c r="W165" s="563" t="str">
        <f>'[2]ALL NEW COMP'!$AN178</f>
        <v>HTC-3</v>
      </c>
      <c r="X165" s="616">
        <f>'[2]ALL NEW COMP'!$AQ178</f>
        <v>4893.32349302629</v>
      </c>
      <c r="Y165" s="433"/>
      <c r="Z165" s="777"/>
      <c r="AA165" s="423"/>
      <c r="AJ165" s="793"/>
      <c r="AK165" s="793"/>
      <c r="AL165" s="793"/>
      <c r="AM165" s="793"/>
      <c r="AN165" s="793"/>
      <c r="AO165" s="788"/>
      <c r="AP165" s="793"/>
      <c r="AQ165" s="793"/>
    </row>
    <row r="166" s="482" customFormat="1" ht="13.5" customHeight="1" spans="1:43">
      <c r="A166" s="425" t="str">
        <f>'[2]ALL NEW COMP'!A179</f>
        <v>ALL148</v>
      </c>
      <c r="B166" s="796" t="str">
        <f>'[2]ALL NEW COMP'!B179</f>
        <v>C-SBN303H8G PANASONIC SCROLL COMP 4HP</v>
      </c>
      <c r="C166" s="35"/>
      <c r="D166" s="319">
        <f>'[2]ALL NEW COMP'!D179</f>
        <v>4</v>
      </c>
      <c r="E166" s="319" t="str">
        <f>'[2]ALL NEW COMP'!E179</f>
        <v>(1/2,7/8) </v>
      </c>
      <c r="F166" s="319">
        <f>'[2]ALL NEW COMP'!F179</f>
        <v>24</v>
      </c>
      <c r="G166" s="789" t="str">
        <f>'[2]ALL NEW COMP'!G179</f>
        <v>14200btu</v>
      </c>
      <c r="H166" s="427">
        <f>'[2]ALL NEW COMP'!O179</f>
        <v>1486.17424242424</v>
      </c>
      <c r="I166" s="790"/>
      <c r="J166" s="791" t="str">
        <f>'[2]ALL NEW COMP'!T179</f>
        <v>CU - 64B QC</v>
      </c>
      <c r="K166" s="427">
        <f>'[2]ALL NEW COMP'!W179</f>
        <v>4745.36155590109</v>
      </c>
      <c r="L166" s="792"/>
      <c r="M166" s="616" t="str">
        <f>'[2]ALL NEW COMP'!AB179</f>
        <v>BCU - 55</v>
      </c>
      <c r="N166" s="782">
        <f>'[2]ALL NEW COMP'!$AC179</f>
        <v>1143.93939393939</v>
      </c>
      <c r="O166" s="821"/>
      <c r="P166" s="782">
        <f>'[2]ALL NEW COMP'!$AE179</f>
        <v>936.240578604783</v>
      </c>
      <c r="Q166" s="783">
        <f>'[2]ALL NEW COMP'!$AJ179</f>
        <v>2973.5155340415</v>
      </c>
      <c r="R166" s="783">
        <f>'[2]ALL NEW COMP'!$AH179</f>
        <v>3232.03879095137</v>
      </c>
      <c r="S166" s="783">
        <f>'[2]ALL NEW COMP'!AI179</f>
        <v>3169.57889790324</v>
      </c>
      <c r="T166" s="427">
        <f>'[2]ALL NEW COMP'!AK179</f>
        <v>4972.36737069441</v>
      </c>
      <c r="U166" s="427">
        <f>'[2]ALL NEW COMP'!AL179</f>
        <v>4876.27522754344</v>
      </c>
      <c r="V166" s="427">
        <f>'[2]ALL NEW COMP'!AM179</f>
        <v>4574.63928314077</v>
      </c>
      <c r="W166" s="563" t="str">
        <f>'[2]ALL NEW COMP'!$AN179</f>
        <v>HTC-4</v>
      </c>
      <c r="X166" s="616">
        <f>'[2]ALL NEW COMP'!$AQ179</f>
        <v>5266.82900615849</v>
      </c>
      <c r="Y166" s="433"/>
      <c r="Z166" s="777"/>
      <c r="AA166" s="423"/>
      <c r="AJ166" s="793"/>
      <c r="AK166" s="793"/>
      <c r="AL166" s="793"/>
      <c r="AM166" s="793"/>
      <c r="AN166" s="793"/>
      <c r="AO166" s="788"/>
      <c r="AP166" s="793"/>
      <c r="AQ166" s="793"/>
    </row>
    <row r="167" s="482" customFormat="1" spans="1:43">
      <c r="A167" s="425" t="str">
        <f>'[2]ALL NEW COMP'!A180</f>
        <v>ALL149</v>
      </c>
      <c r="B167" s="796" t="str">
        <f>'[2]ALL NEW COMP'!B180</f>
        <v>C-SBN373H8G PANASONIC SCROLL COMP 5HP</v>
      </c>
      <c r="C167" s="35"/>
      <c r="D167" s="319">
        <f>'[2]ALL NEW COMP'!D180</f>
        <v>5</v>
      </c>
      <c r="E167" s="319" t="str">
        <f>'[2]ALL NEW COMP'!E180</f>
        <v>(1/2,7/8) </v>
      </c>
      <c r="F167" s="319">
        <f>'[2]ALL NEW COMP'!F180</f>
        <v>24</v>
      </c>
      <c r="G167" s="789" t="str">
        <f>'[2]ALL NEW COMP'!G180</f>
        <v>18100btu</v>
      </c>
      <c r="H167" s="427">
        <f>'[2]ALL NEW COMP'!O180</f>
        <v>1602.15517241379</v>
      </c>
      <c r="I167" s="790"/>
      <c r="J167" s="791" t="str">
        <f>'[2]ALL NEW COMP'!T180</f>
        <v>CU - 72 QC</v>
      </c>
      <c r="K167" s="427">
        <f>'[2]ALL NEW COMP'!W180</f>
        <v>5473.85020403537</v>
      </c>
      <c r="L167" s="792"/>
      <c r="M167" s="616" t="str">
        <f>'[2]ALL NEW COMP'!AB180</f>
        <v>BCU - 64  </v>
      </c>
      <c r="N167" s="782">
        <f>'[2]ALL NEW COMP'!$AC180</f>
        <v>1468.9393939394</v>
      </c>
      <c r="O167" s="821"/>
      <c r="P167" s="782">
        <f>'[2]ALL NEW COMP'!$AE180</f>
        <v>1000.12293154596</v>
      </c>
      <c r="Q167" s="783">
        <f>'[2]ALL NEW COMP'!$AJ180</f>
        <v>3399.94334152814</v>
      </c>
      <c r="R167" s="783">
        <f>'[2]ALL NEW COMP'!$AH180</f>
        <v>3658.46659843801</v>
      </c>
      <c r="S167" s="783">
        <f>'[2]ALL NEW COMP'!AI180</f>
        <v>3596.00670538988</v>
      </c>
      <c r="T167" s="427">
        <f>'[2]ALL NEW COMP'!AK180</f>
        <v>5628.41015144309</v>
      </c>
      <c r="U167" s="427">
        <f>'[2]ALL NEW COMP'!AL180</f>
        <v>5532.31800829212</v>
      </c>
      <c r="V167" s="427">
        <f>'[2]ALL NEW COMP'!AM180</f>
        <v>5230.68206388945</v>
      </c>
      <c r="W167" s="563" t="str">
        <f>'[2]ALL NEW COMP'!$AN180</f>
        <v>HTC-5</v>
      </c>
      <c r="X167" s="616">
        <f>'[2]ALL NEW COMP'!$AQ180</f>
        <v>5539.42190345728</v>
      </c>
      <c r="Y167" s="433"/>
      <c r="Z167" s="777"/>
      <c r="AA167" s="423"/>
      <c r="AJ167" s="793"/>
      <c r="AK167" s="793"/>
      <c r="AL167" s="793"/>
      <c r="AM167" s="793"/>
      <c r="AN167" s="793"/>
      <c r="AO167" s="788"/>
      <c r="AP167" s="793"/>
      <c r="AQ167" s="793"/>
    </row>
    <row r="168" s="482" customFormat="1" customHeight="1" spans="1:43">
      <c r="A168" s="425" t="str">
        <f>'[2]ALL NEW COMP'!A181</f>
        <v>ALL150</v>
      </c>
      <c r="B168" s="796" t="str">
        <f>'[2]ALL NEW COMP'!B181</f>
        <v>C-SBN453H8G PANASONIC SCROLL COMP 6HP</v>
      </c>
      <c r="C168" s="35"/>
      <c r="D168" s="319">
        <f>'[2]ALL NEW COMP'!D181</f>
        <v>6</v>
      </c>
      <c r="E168" s="319" t="str">
        <f>'[2]ALL NEW COMP'!E181</f>
        <v>(1/2,7/8) </v>
      </c>
      <c r="F168" s="319">
        <f>'[2]ALL NEW COMP'!F181</f>
        <v>24</v>
      </c>
      <c r="G168" s="789" t="str">
        <f>'[2]ALL NEW COMP'!G181</f>
        <v>20600btu</v>
      </c>
      <c r="H168" s="427">
        <f>'[2]ALL NEW COMP'!O181</f>
        <v>1885.0946969697</v>
      </c>
      <c r="I168" s="790"/>
      <c r="J168" s="791" t="str">
        <f>'[2]ALL NEW COMP'!T181</f>
        <v>CU - 90 QC</v>
      </c>
      <c r="K168" s="427">
        <f>'[2]ALL NEW COMP'!W181</f>
        <v>6160.39362246433</v>
      </c>
      <c r="L168" s="792"/>
      <c r="M168" s="616" t="str">
        <f>'[2]ALL NEW COMP'!AB181</f>
        <v>BCU - 72</v>
      </c>
      <c r="N168" s="782">
        <f>'[2]ALL NEW COMP'!$AC181</f>
        <v>1728.78787878788</v>
      </c>
      <c r="O168" s="821"/>
      <c r="P168" s="782">
        <f>'[2]ALL NEW COMP'!$AE181</f>
        <v>1000.12293154596</v>
      </c>
      <c r="Q168" s="783">
        <f>'[2]ALL NEW COMP'!$AJ181</f>
        <v>3861.59864455844</v>
      </c>
      <c r="R168" s="783">
        <f>'[2]ALL NEW COMP'!$AH181</f>
        <v>4120.12190146831</v>
      </c>
      <c r="S168" s="783">
        <f>'[2]ALL NEW COMP'!AI181</f>
        <v>4057.66200842018</v>
      </c>
      <c r="T168" s="427">
        <f>'[2]ALL NEW COMP'!AK181</f>
        <v>6338.64907918201</v>
      </c>
      <c r="U168" s="427">
        <f>'[2]ALL NEW COMP'!AL181</f>
        <v>6242.55693603105</v>
      </c>
      <c r="V168" s="427">
        <f>'[2]ALL NEW COMP'!AM181</f>
        <v>5940.92099162837</v>
      </c>
      <c r="W168" s="563" t="str">
        <f>'[2]ALL NEW COMP'!$AN181</f>
        <v>HTC-8</v>
      </c>
      <c r="X168" s="616">
        <f>'[2]ALL NEW COMP'!$AQ181</f>
        <v>6525.55536405713</v>
      </c>
      <c r="Y168" s="433"/>
      <c r="Z168" s="777"/>
      <c r="AA168" s="423"/>
      <c r="AJ168" s="793"/>
      <c r="AK168" s="793"/>
      <c r="AL168" s="793"/>
      <c r="AM168" s="793"/>
      <c r="AN168" s="793"/>
      <c r="AO168" s="788"/>
      <c r="AP168" s="793"/>
      <c r="AQ168" s="793"/>
    </row>
    <row r="169" s="482" customFormat="1" spans="1:43">
      <c r="A169" s="425" t="str">
        <f>'[2]ALL NEW COMP'!A182</f>
        <v>ALL151</v>
      </c>
      <c r="B169" s="796" t="str">
        <f>'[2]ALL NEW COMP'!B182</f>
        <v>C-SBS235H38B PANASONIC SCROLL COMP 7HP</v>
      </c>
      <c r="C169" s="35"/>
      <c r="D169" s="319">
        <f>'[2]ALL NEW COMP'!D182</f>
        <v>7</v>
      </c>
      <c r="E169" s="319" t="str">
        <f>'[2]ALL NEW COMP'!E182</f>
        <v>(1/2,7/8) </v>
      </c>
      <c r="F169" s="319">
        <f>'[2]ALL NEW COMP'!F182</f>
        <v>24</v>
      </c>
      <c r="G169" s="789" t="str">
        <f>'[2]ALL NEW COMP'!G182</f>
        <v>22000btu</v>
      </c>
      <c r="H169" s="427">
        <f>'[2]ALL NEW COMP'!O182</f>
        <v>2135.39772727273</v>
      </c>
      <c r="I169" s="790"/>
      <c r="J169" s="791" t="str">
        <f>'[2]ALL NEW COMP'!T182</f>
        <v>CU - 100 QC</v>
      </c>
      <c r="K169" s="427">
        <f>'[2]ALL NEW COMP'!W182</f>
        <v>6510.67334274406</v>
      </c>
      <c r="L169" s="792"/>
      <c r="M169" s="616" t="str">
        <f>'[2]ALL NEW COMP'!AB182</f>
        <v>BCU - 100</v>
      </c>
      <c r="N169" s="782">
        <f>'[2]ALL NEW COMP'!$AC182</f>
        <v>1827.27272727273</v>
      </c>
      <c r="O169" s="821"/>
      <c r="P169" s="782">
        <f>'[2]ALL NEW COMP'!$AE182</f>
        <v>1000.12293154596</v>
      </c>
      <c r="Q169" s="783">
        <f>'[2]ALL NEW COMP'!$AJ182</f>
        <v>4110.26531122511</v>
      </c>
      <c r="R169" s="783">
        <f>'[2]ALL NEW COMP'!$AH182</f>
        <v>4368.78856813498</v>
      </c>
      <c r="S169" s="783">
        <f>'[2]ALL NEW COMP'!AI182</f>
        <v>4306.32867508685</v>
      </c>
      <c r="T169" s="427">
        <f>'[2]ALL NEW COMP'!AK182</f>
        <v>6721.21318174612</v>
      </c>
      <c r="U169" s="427">
        <f>'[2]ALL NEW COMP'!AL182</f>
        <v>6625.12103859516</v>
      </c>
      <c r="V169" s="427">
        <f>'[2]ALL NEW COMP'!AM182</f>
        <v>6323.48509419248</v>
      </c>
      <c r="W169" s="563" t="str">
        <f>'[2]ALL NEW COMP'!$AN182</f>
        <v>HTC-8</v>
      </c>
      <c r="X169" s="616">
        <f>'[2]ALL NEW COMP'!$AQ182</f>
        <v>6756.60431510609</v>
      </c>
      <c r="Y169" s="433"/>
      <c r="Z169" s="777"/>
      <c r="AA169" s="423"/>
      <c r="AJ169" s="793"/>
      <c r="AK169" s="793"/>
      <c r="AL169" s="793"/>
      <c r="AM169" s="793"/>
      <c r="AN169" s="793"/>
      <c r="AO169" s="788"/>
      <c r="AP169" s="793"/>
      <c r="AQ169" s="793"/>
    </row>
    <row r="170" s="482" customFormat="1" spans="1:43">
      <c r="A170" s="425" t="str">
        <f>'[2]ALL NEW COMP'!A183</f>
        <v>ALL152</v>
      </c>
      <c r="B170" s="796" t="str">
        <f>'[2]ALL NEW COMP'!B183</f>
        <v>C-SCN603H8T PANASONIC SCROLL COMP 8HP</v>
      </c>
      <c r="C170" s="35"/>
      <c r="D170" s="319">
        <f>'[2]ALL NEW COMP'!D183</f>
        <v>8</v>
      </c>
      <c r="E170" s="319" t="str">
        <f>'[2]ALL NEW COMP'!E183</f>
        <v>(3/4,1 1/8) </v>
      </c>
      <c r="F170" s="319">
        <f>'[2]ALL NEW COMP'!F183</f>
        <v>9</v>
      </c>
      <c r="G170" s="789"/>
      <c r="H170" s="427">
        <f>'[2]ALL NEW COMP'!O183</f>
        <v>3094.31818181818</v>
      </c>
      <c r="I170" s="790"/>
      <c r="J170" s="791" t="str">
        <f>'[2]ALL NEW COMP'!T183</f>
        <v>CU - 125 QC</v>
      </c>
      <c r="K170" s="427">
        <f>'[2]ALL NEW COMP'!W183</f>
        <v>9352.1757763579</v>
      </c>
      <c r="L170" s="792"/>
      <c r="M170" s="616" t="str">
        <f>'[2]ALL NEW COMP'!AB183</f>
        <v>LCU-08</v>
      </c>
      <c r="N170" s="782">
        <f>'[2]ALL NEW COMP'!$AC183</f>
        <v>2642.67981014969</v>
      </c>
      <c r="O170" s="821"/>
      <c r="P170" s="782">
        <f>'[2]ALL NEW COMP'!$AE183</f>
        <v>1756.6773279258</v>
      </c>
      <c r="Q170" s="783">
        <f>'[2]ALL NEW COMP'!$AJ183</f>
        <v>6226.635881391</v>
      </c>
      <c r="R170" s="783">
        <f>'[2]ALL NEW COMP'!$AH183</f>
        <v>6485.15913830087</v>
      </c>
      <c r="S170" s="783">
        <f>'[2]ALL NEW COMP'!AI183</f>
        <v>6422.69924525275</v>
      </c>
      <c r="T170" s="427">
        <f>'[2]ALL NEW COMP'!AK183</f>
        <v>9977.16790507827</v>
      </c>
      <c r="U170" s="427">
        <f>'[2]ALL NEW COMP'!AL183</f>
        <v>9881.0757619273</v>
      </c>
      <c r="V170" s="427">
        <f>'[2]ALL NEW COMP'!AM183</f>
        <v>9579.43981752462</v>
      </c>
      <c r="W170" s="563"/>
      <c r="X170" s="616"/>
      <c r="Y170" s="433"/>
      <c r="Z170" s="777"/>
      <c r="AA170" s="423"/>
      <c r="AJ170" s="793"/>
      <c r="AK170" s="793"/>
      <c r="AL170" s="793"/>
      <c r="AM170" s="793"/>
      <c r="AN170" s="793"/>
      <c r="AO170" s="788"/>
      <c r="AP170" s="793"/>
      <c r="AQ170" s="793"/>
    </row>
    <row r="171" s="482" customFormat="1" spans="1:43">
      <c r="A171" s="425" t="str">
        <f>'[2]ALL NEW COMP'!A184</f>
        <v>ALL152.1</v>
      </c>
      <c r="B171" s="796" t="str">
        <f>'[2]ALL NEW COMP'!B184</f>
        <v>3CC149LA0M PANASONIC SCROLL COMP 9HP</v>
      </c>
      <c r="C171" s="35"/>
      <c r="D171" s="319">
        <f>'[2]ALL NEW COMP'!D184</f>
        <v>9</v>
      </c>
      <c r="E171" s="319" t="str">
        <f>'[2]ALL NEW COMP'!E184</f>
        <v>(3/4,1 1/8) </v>
      </c>
      <c r="F171" s="319">
        <f>'[2]ALL NEW COMP'!F184</f>
        <v>9</v>
      </c>
      <c r="G171" s="789">
        <f>'[2]ALL NEW COMP'!G184</f>
        <v>0</v>
      </c>
      <c r="H171" s="427">
        <f>'[2]ALL NEW COMP'!O184</f>
        <v>3428.70454545455</v>
      </c>
      <c r="I171" s="790"/>
      <c r="J171" s="791" t="str">
        <f>'[2]ALL NEW COMP'!T184</f>
        <v>CU - 125 QC</v>
      </c>
      <c r="K171" s="427">
        <f>'[2]ALL NEW COMP'!W184</f>
        <v>10452.4219308955</v>
      </c>
      <c r="L171" s="792"/>
      <c r="M171" s="616" t="str">
        <f>'[2]ALL NEW COMP'!AB184</f>
        <v>LCU-10</v>
      </c>
      <c r="N171" s="782">
        <f>'[2]ALL NEW COMP'!$AC184</f>
        <v>3022.29828404527</v>
      </c>
      <c r="O171" s="821"/>
      <c r="P171" s="782">
        <f>'[2]ALL NEW COMP'!$AE184</f>
        <v>1897.39187382979</v>
      </c>
      <c r="Q171" s="783">
        <f>'[2]ALL NEW COMP'!$AJ184</f>
        <v>7321.41435573602</v>
      </c>
      <c r="R171" s="783">
        <f>'[2]ALL NEW COMP'!$AH184</f>
        <v>7579.93761264589</v>
      </c>
      <c r="S171" s="783">
        <f>'[2]ALL NEW COMP'!AI184</f>
        <v>7517.47771959776</v>
      </c>
      <c r="T171" s="427">
        <f>'[2]ALL NEW COMP'!AK184</f>
        <v>11661.4424809937</v>
      </c>
      <c r="U171" s="427">
        <f>'[2]ALL NEW COMP'!AL184</f>
        <v>11565.3503378427</v>
      </c>
      <c r="V171" s="427">
        <f>'[2]ALL NEW COMP'!AM184</f>
        <v>11263.71439344</v>
      </c>
      <c r="W171" s="563">
        <f>'[2]ALL NEW COMP'!$AN184</f>
        <v>0</v>
      </c>
      <c r="X171" s="616">
        <f>'[2]ALL NEW COMP'!$AQ184</f>
        <v>0</v>
      </c>
      <c r="Y171" s="433"/>
      <c r="Z171" s="777"/>
      <c r="AA171" s="423"/>
      <c r="AJ171" s="793"/>
      <c r="AK171" s="793"/>
      <c r="AL171" s="793"/>
      <c r="AM171" s="793"/>
      <c r="AN171" s="793"/>
      <c r="AO171" s="788"/>
      <c r="AP171" s="793"/>
      <c r="AQ171" s="793"/>
    </row>
    <row r="172" s="482" customFormat="1" spans="1:43">
      <c r="A172" s="425" t="str">
        <f>'[2]ALL NEW COMP'!A185</f>
        <v>ALL153</v>
      </c>
      <c r="B172" s="796" t="str">
        <f>'[2]ALL NEW COMP'!B185</f>
        <v>C-SCN753H8T PANASONIC SCROLL COMP 10HP</v>
      </c>
      <c r="C172" s="35"/>
      <c r="D172" s="319">
        <f>'[2]ALL NEW COMP'!D185</f>
        <v>10</v>
      </c>
      <c r="E172" s="319" t="str">
        <f>'[2]ALL NEW COMP'!E185</f>
        <v>(3/4,1 1/8) </v>
      </c>
      <c r="F172" s="319">
        <f>'[2]ALL NEW COMP'!F185</f>
        <v>9</v>
      </c>
      <c r="G172" s="789" t="str">
        <f>'[2]ALL NEW COMP'!G185</f>
        <v>36177btu</v>
      </c>
      <c r="H172" s="427">
        <f>'[2]ALL NEW COMP'!O185</f>
        <v>3142.04545454545</v>
      </c>
      <c r="I172" s="790"/>
      <c r="J172" s="791" t="str">
        <f>'[2]ALL NEW COMP'!T185</f>
        <v>CU - 144 QC</v>
      </c>
      <c r="K172" s="427">
        <f>'[2]ALL NEW COMP'!W185</f>
        <v>10315.3963772824</v>
      </c>
      <c r="L172" s="792"/>
      <c r="M172" s="616" t="str">
        <f>'[2]ALL NEW COMP'!AB185</f>
        <v>LCU-10</v>
      </c>
      <c r="N172" s="782">
        <f>'[2]ALL NEW COMP'!$AC185</f>
        <v>3022.29828404527</v>
      </c>
      <c r="O172" s="821"/>
      <c r="P172" s="782">
        <f>'[2]ALL NEW COMP'!$AE185</f>
        <v>1897.39187382979</v>
      </c>
      <c r="Q172" s="783">
        <f>'[2]ALL NEW COMP'!$AJ185</f>
        <v>6775.12799209966</v>
      </c>
      <c r="R172" s="783">
        <f>'[2]ALL NEW COMP'!$AH185</f>
        <v>7033.65124900953</v>
      </c>
      <c r="S172" s="783">
        <f>'[2]ALL NEW COMP'!AI185</f>
        <v>6971.1913559614</v>
      </c>
      <c r="T172" s="427">
        <f>'[2]ALL NEW COMP'!AK185</f>
        <v>10821.0019215531</v>
      </c>
      <c r="U172" s="427">
        <f>'[2]ALL NEW COMP'!AL185</f>
        <v>10724.9097784022</v>
      </c>
      <c r="V172" s="427">
        <f>'[2]ALL NEW COMP'!AM185</f>
        <v>10423.2738339995</v>
      </c>
      <c r="W172" s="563" t="str">
        <f>'[2]ALL NEW COMP'!$AN185</f>
        <v>HTC-12</v>
      </c>
      <c r="X172" s="616">
        <f>'[2]ALL NEW COMP'!$AQ185</f>
        <v>9407.45388269239</v>
      </c>
      <c r="Y172" s="433"/>
      <c r="Z172" s="777"/>
      <c r="AA172" s="423"/>
      <c r="AJ172" s="793"/>
      <c r="AK172" s="793"/>
      <c r="AL172" s="793"/>
      <c r="AM172" s="793"/>
      <c r="AN172" s="793"/>
      <c r="AO172" s="788"/>
      <c r="AP172" s="793"/>
      <c r="AQ172" s="793"/>
    </row>
    <row r="173" s="482" customFormat="1" customHeight="1" spans="1:43">
      <c r="A173" s="425" t="str">
        <f>'[2]ALL NEW COMP'!A186</f>
        <v>ALL154</v>
      </c>
      <c r="B173" s="796" t="str">
        <f>'[2]ALL NEW COMP'!B186</f>
        <v>C-SCN903H8T PANASONIC SCROLL COMP 12HP</v>
      </c>
      <c r="C173" s="35"/>
      <c r="D173" s="319">
        <f>'[2]ALL NEW COMP'!D186</f>
        <v>12</v>
      </c>
      <c r="E173" s="319" t="str">
        <f>'[2]ALL NEW COMP'!E186</f>
        <v>(3/4,1 1/8) </v>
      </c>
      <c r="F173" s="319">
        <f>'[2]ALL NEW COMP'!F186</f>
        <v>9</v>
      </c>
      <c r="G173" s="789" t="str">
        <f>'[2]ALL NEW COMP'!G186</f>
        <v>40956btu</v>
      </c>
      <c r="H173" s="427">
        <f>'[2]ALL NEW COMP'!O186</f>
        <v>3244.76880877743</v>
      </c>
      <c r="I173" s="794"/>
      <c r="J173" s="791" t="str">
        <f>'[2]ALL NEW COMP'!T186</f>
        <v>CU - 160 QC</v>
      </c>
      <c r="K173" s="427">
        <f>'[2]ALL NEW COMP'!W186</f>
        <v>10873.2437490773</v>
      </c>
      <c r="L173" s="792"/>
      <c r="M173" s="616" t="str">
        <f>'[2]ALL NEW COMP'!AB186</f>
        <v>LCU-12</v>
      </c>
      <c r="N173" s="782">
        <f>'[2]ALL NEW COMP'!$AC186</f>
        <v>3587.63984711574</v>
      </c>
      <c r="O173" s="801" t="s">
        <v>398</v>
      </c>
      <c r="P173" s="782">
        <f>'[2]ALL NEW COMP'!$AE186</f>
        <v>1897.39187382979</v>
      </c>
      <c r="Q173" s="783">
        <f>'[2]ALL NEW COMP'!$AJ186</f>
        <v>7368.62864607922</v>
      </c>
      <c r="R173" s="783">
        <f>'[2]ALL NEW COMP'!$AH186</f>
        <v>7627.15190298909</v>
      </c>
      <c r="S173" s="783">
        <f>'[2]ALL NEW COMP'!AI186</f>
        <v>7564.69200994096</v>
      </c>
      <c r="T173" s="427">
        <f>'[2]ALL NEW COMP'!AK186</f>
        <v>11734.0798507524</v>
      </c>
      <c r="U173" s="427">
        <f>'[2]ALL NEW COMP'!AL186</f>
        <v>11637.9877076015</v>
      </c>
      <c r="V173" s="427">
        <f>'[2]ALL NEW COMP'!AM186</f>
        <v>11336.3517631988</v>
      </c>
      <c r="W173" s="563" t="str">
        <f>'[2]ALL NEW COMP'!$AN186</f>
        <v>HTC-15</v>
      </c>
      <c r="X173" s="616">
        <f>'[2]ALL NEW COMP'!$AQ186</f>
        <v>9916.97602721453</v>
      </c>
      <c r="Y173" s="433"/>
      <c r="Z173" s="777"/>
      <c r="AA173" s="423"/>
      <c r="AJ173" s="793"/>
      <c r="AK173" s="793"/>
      <c r="AL173" s="793"/>
      <c r="AM173" s="793"/>
      <c r="AN173" s="793"/>
      <c r="AO173" s="788"/>
      <c r="AP173" s="793"/>
      <c r="AQ173" s="793"/>
    </row>
    <row r="174" s="482" customFormat="1" spans="1:43">
      <c r="A174" s="425" t="str">
        <f>'[2]ALL NEW COMP'!A187</f>
        <v>ALL155</v>
      </c>
      <c r="B174" s="796" t="str">
        <f>'[2]ALL NEW COMP'!B187</f>
        <v>C-SBN303L8A PANASONIC SCROLL COMP 4HP LT</v>
      </c>
      <c r="C174" s="34" t="s">
        <v>399</v>
      </c>
      <c r="D174" s="319">
        <f>'[2]ALL NEW COMP'!D187</f>
        <v>4</v>
      </c>
      <c r="E174" s="319" t="str">
        <f>'[2]ALL NEW COMP'!E187</f>
        <v>(1/2,7/8) inx2203(0.26-20)</v>
      </c>
      <c r="F174" s="319" t="str">
        <f>'[2]ALL NEW COMP'!F187</f>
        <v>1PALLET</v>
      </c>
      <c r="G174" s="789" t="str">
        <f>'[2]ALL NEW COMP'!G187</f>
        <v>14500btu</v>
      </c>
      <c r="H174" s="427">
        <f>'[2]ALL NEW COMP'!O187</f>
        <v>2012.5</v>
      </c>
      <c r="I174" s="795" t="s">
        <v>397</v>
      </c>
      <c r="J174" s="791" t="str">
        <f>'[2]ALL NEW COMP'!T187</f>
        <v>CU - 64 QC</v>
      </c>
      <c r="K174" s="427">
        <f>'[2]ALL NEW COMP'!W187</f>
        <v>5619.3783339852</v>
      </c>
      <c r="L174" s="792"/>
      <c r="M174" s="616" t="str">
        <f>'[2]ALL NEW COMP'!AB187</f>
        <v>BCU - 55</v>
      </c>
      <c r="N174" s="782">
        <f>'[2]ALL NEW COMP'!$AC187</f>
        <v>1143.93939393939</v>
      </c>
      <c r="O174" s="802"/>
      <c r="P174" s="782">
        <f>'[2]ALL NEW COMP'!$AE187</f>
        <v>936.240578604783</v>
      </c>
      <c r="Q174" s="783">
        <f>'[2]ALL NEW COMP'!$AJ187</f>
        <v>3269.18598858695</v>
      </c>
      <c r="R174" s="783">
        <f>'[2]ALL NEW COMP'!$AH187</f>
        <v>3527.70924549682</v>
      </c>
      <c r="S174" s="783">
        <f>'[2]ALL NEW COMP'!AI187</f>
        <v>3465.24935244869</v>
      </c>
      <c r="T174" s="427">
        <f>'[2]ALL NEW COMP'!AK187</f>
        <v>5427.24499307203</v>
      </c>
      <c r="U174" s="427">
        <f>'[2]ALL NEW COMP'!AL187</f>
        <v>5331.15284992107</v>
      </c>
      <c r="V174" s="427">
        <f>'[2]ALL NEW COMP'!AM187</f>
        <v>5029.51690551839</v>
      </c>
      <c r="W174" s="563">
        <f>'[2]ALL NEW COMP'!$AN187</f>
        <v>0</v>
      </c>
      <c r="X174" s="616">
        <f>'[2]ALL NEW COMP'!$AQ187</f>
        <v>0</v>
      </c>
      <c r="Y174" s="433"/>
      <c r="Z174" s="777"/>
      <c r="AA174" s="423"/>
      <c r="AJ174" s="793"/>
      <c r="AK174" s="793"/>
      <c r="AL174" s="793"/>
      <c r="AM174" s="793"/>
      <c r="AN174" s="793"/>
      <c r="AO174" s="788"/>
      <c r="AP174" s="793"/>
      <c r="AQ174" s="793"/>
    </row>
    <row r="175" s="482" customFormat="1" customHeight="1" spans="1:43">
      <c r="A175" s="425" t="str">
        <f>'[2]ALL NEW COMP'!A188</f>
        <v>ALL156</v>
      </c>
      <c r="B175" s="796" t="str">
        <f>'[2]ALL NEW COMP'!B188</f>
        <v>C-SBN373L8A PANASONIC SCROLL COMP 5HP LT</v>
      </c>
      <c r="C175" s="35"/>
      <c r="D175" s="319">
        <f>'[2]ALL NEW COMP'!D188</f>
        <v>5</v>
      </c>
      <c r="E175" s="319" t="str">
        <f>'[2]ALL NEW COMP'!E188</f>
        <v>(1/2,7/8) inx2203(0.26-20)</v>
      </c>
      <c r="F175" s="319" t="str">
        <f>'[2]ALL NEW COMP'!F188</f>
        <v>1PALLET</v>
      </c>
      <c r="G175" s="789" t="str">
        <f>'[2]ALL NEW COMP'!G188</f>
        <v>20200btu</v>
      </c>
      <c r="H175" s="427">
        <f>'[2]ALL NEW COMP'!O188</f>
        <v>2148.52272727273</v>
      </c>
      <c r="I175" s="790"/>
      <c r="J175" s="791" t="str">
        <f>'[2]ALL NEW COMP'!T188</f>
        <v>CU - 72 QC</v>
      </c>
      <c r="K175" s="427">
        <f>'[2]ALL NEW COMP'!W188</f>
        <v>6110.93918000194</v>
      </c>
      <c r="L175" s="792"/>
      <c r="M175" s="616" t="str">
        <f>'[2]ALL NEW COMP'!AB188</f>
        <v>BCU - 64  </v>
      </c>
      <c r="N175" s="782">
        <f>'[2]ALL NEW COMP'!$AC188</f>
        <v>1468.9393939394</v>
      </c>
      <c r="O175" s="802"/>
      <c r="P175" s="782">
        <f>'[2]ALL NEW COMP'!$AE188</f>
        <v>1000.12293154596</v>
      </c>
      <c r="Q175" s="783">
        <f>'[2]ALL NEW COMP'!$AJ188</f>
        <v>3738.32175061905</v>
      </c>
      <c r="R175" s="783">
        <f>'[2]ALL NEW COMP'!$AH188</f>
        <v>3996.84500752892</v>
      </c>
      <c r="S175" s="783">
        <f>'[2]ALL NEW COMP'!AI188</f>
        <v>3934.38511448079</v>
      </c>
      <c r="T175" s="427">
        <f>'[2]ALL NEW COMP'!AK188</f>
        <v>6148.99231927526</v>
      </c>
      <c r="U175" s="427">
        <f>'[2]ALL NEW COMP'!AL188</f>
        <v>6052.90017612429</v>
      </c>
      <c r="V175" s="427">
        <f>'[2]ALL NEW COMP'!AM188</f>
        <v>5751.26423172162</v>
      </c>
      <c r="W175" s="563">
        <f>'[2]ALL NEW COMP'!$AN188</f>
        <v>0</v>
      </c>
      <c r="X175" s="616">
        <f>'[2]ALL NEW COMP'!$AQ188</f>
        <v>0</v>
      </c>
      <c r="Y175" s="433"/>
      <c r="Z175" s="777"/>
      <c r="AA175" s="423"/>
      <c r="AJ175" s="793"/>
      <c r="AK175" s="793"/>
      <c r="AL175" s="793"/>
      <c r="AM175" s="793"/>
      <c r="AN175" s="793"/>
      <c r="AO175" s="788"/>
      <c r="AP175" s="793" t="e">
        <f>'[1]ALL NEW COMP'!$AH124</f>
        <v>#REF!</v>
      </c>
      <c r="AQ175" s="793" t="e">
        <f>'[1]ALL NEW COMP'!#REF!</f>
        <v>#REF!</v>
      </c>
    </row>
    <row r="176" s="482" customFormat="1" spans="1:43">
      <c r="A176" s="425" t="str">
        <f>'[2]ALL NEW COMP'!A189</f>
        <v>ALL157</v>
      </c>
      <c r="B176" s="803" t="str">
        <f>'[2]ALL NEW COMP'!B189</f>
        <v>C-SBN453L8A PANASONIC SCROLL COMP 6HP LT</v>
      </c>
      <c r="C176" s="35"/>
      <c r="D176" s="319">
        <f>'[2]ALL NEW COMP'!D189</f>
        <v>6</v>
      </c>
      <c r="E176" s="319" t="str">
        <f>'[2]ALL NEW COMP'!E189</f>
        <v>(1/2,7/8) inx2203(0.42-40)</v>
      </c>
      <c r="F176" s="319" t="str">
        <f>'[2]ALL NEW COMP'!F189</f>
        <v>1PALLET</v>
      </c>
      <c r="G176" s="789" t="str">
        <f>'[2]ALL NEW COMP'!G189</f>
        <v>24000btu</v>
      </c>
      <c r="H176" s="427">
        <f>'[2]ALL NEW COMP'!O189</f>
        <v>2328.29545454545</v>
      </c>
      <c r="I176" s="790"/>
      <c r="J176" s="791" t="str">
        <f>'[2]ALL NEW COMP'!T189</f>
        <v>CU - 90 QC</v>
      </c>
      <c r="K176" s="427">
        <f>'[2]ALL NEW COMP'!W189</f>
        <v>6650.18889213719</v>
      </c>
      <c r="L176" s="792"/>
      <c r="M176" s="616" t="str">
        <f>'[2]ALL NEW COMP'!AB189</f>
        <v>BCU - 72</v>
      </c>
      <c r="N176" s="782">
        <f>'[2]ALL NEW COMP'!$AC189</f>
        <v>1728.78787878788</v>
      </c>
      <c r="O176" s="802"/>
      <c r="P176" s="782">
        <f>'[2]ALL NEW COMP'!$AE189</f>
        <v>1000.12293154596</v>
      </c>
      <c r="Q176" s="783">
        <f>'[2]ALL NEW COMP'!$AJ189</f>
        <v>4104.23614455844</v>
      </c>
      <c r="R176" s="783">
        <f>'[2]ALL NEW COMP'!$AH189</f>
        <v>4362.75940146831</v>
      </c>
      <c r="S176" s="783">
        <f>'[2]ALL NEW COMP'!AI189</f>
        <v>4300.29950842018</v>
      </c>
      <c r="T176" s="427">
        <f>'[2]ALL NEW COMP'!AK189</f>
        <v>6711.93754072048</v>
      </c>
      <c r="U176" s="427">
        <f>'[2]ALL NEW COMP'!AL189</f>
        <v>6615.84539756951</v>
      </c>
      <c r="V176" s="427">
        <f>'[2]ALL NEW COMP'!AM189</f>
        <v>6314.20945316683</v>
      </c>
      <c r="W176" s="563" t="str">
        <f>'[2]ALL NEW COMP'!$AN189</f>
        <v>HTC-8</v>
      </c>
      <c r="X176" s="616">
        <f>'[2]ALL NEW COMP'!$AQ189</f>
        <v>7015.35063372999</v>
      </c>
      <c r="Y176" s="433"/>
      <c r="Z176" s="777"/>
      <c r="AA176" s="423"/>
      <c r="AJ176" s="793"/>
      <c r="AK176" s="793"/>
      <c r="AL176" s="793"/>
      <c r="AM176" s="793"/>
      <c r="AN176" s="793"/>
      <c r="AO176" s="788"/>
      <c r="AP176" s="793"/>
      <c r="AQ176" s="793"/>
    </row>
    <row r="177" s="482" customFormat="1" customHeight="1" spans="1:43">
      <c r="A177" s="425" t="str">
        <f>'[2]ALL NEW COMP'!A190</f>
        <v>ALL158</v>
      </c>
      <c r="B177" s="796" t="str">
        <f>'[2]ALL NEW COMP'!B190</f>
        <v>C-SCN523L8H PANASONIC SCROLL COMP 7HP LT</v>
      </c>
      <c r="C177" s="35"/>
      <c r="D177" s="319">
        <f>'[2]ALL NEW COMP'!D190</f>
        <v>7</v>
      </c>
      <c r="E177" s="319" t="str">
        <f>'[2]ALL NEW COMP'!E190</f>
        <v>(3/4,1 1/8) inx2208(0.42-40)</v>
      </c>
      <c r="F177" s="319">
        <f>'[2]ALL NEW COMP'!F190</f>
        <v>0</v>
      </c>
      <c r="G177" s="789" t="str">
        <f>'[2]ALL NEW COMP'!G190</f>
        <v>28000btu</v>
      </c>
      <c r="H177" s="427">
        <f>'[2]ALL NEW COMP'!O190</f>
        <v>4056.81818181818</v>
      </c>
      <c r="I177" s="790"/>
      <c r="J177" s="791" t="str">
        <f>'[2]ALL NEW COMP'!T190</f>
        <v>CU - 100 QC</v>
      </c>
      <c r="K177" s="427">
        <f>'[2]ALL NEW COMP'!W190</f>
        <v>9236.53236860099</v>
      </c>
      <c r="L177" s="792"/>
      <c r="M177" s="616" t="str">
        <f>'[2]ALL NEW COMP'!AB190</f>
        <v>LCU-08</v>
      </c>
      <c r="N177" s="782">
        <f>'[2]ALL NEW COMP'!$AC190</f>
        <v>2642.67981014969</v>
      </c>
      <c r="O177" s="802"/>
      <c r="P177" s="782">
        <f>'[2]ALL NEW COMP'!$AE190</f>
        <v>1806.6773279258</v>
      </c>
      <c r="Q177" s="783">
        <f>'[2]ALL NEW COMP'!$AJ190</f>
        <v>6844.510881391</v>
      </c>
      <c r="R177" s="783">
        <f>'[2]ALL NEW COMP'!$AH190</f>
        <v>7103.03413830087</v>
      </c>
      <c r="S177" s="783">
        <f>'[2]ALL NEW COMP'!AI190</f>
        <v>7040.57424525275</v>
      </c>
      <c r="T177" s="427">
        <f>'[2]ALL NEW COMP'!AK190</f>
        <v>10927.7448281552</v>
      </c>
      <c r="U177" s="427">
        <f>'[2]ALL NEW COMP'!AL190</f>
        <v>10831.6526850042</v>
      </c>
      <c r="V177" s="427">
        <f>'[2]ALL NEW COMP'!AM190</f>
        <v>10530.0167406015</v>
      </c>
      <c r="W177" s="563">
        <f>'[2]ALL NEW COMP'!$AN190</f>
        <v>0</v>
      </c>
      <c r="X177" s="616">
        <f>'[2]ALL NEW COMP'!$AQ190</f>
        <v>0</v>
      </c>
      <c r="Y177" s="433"/>
      <c r="Z177" s="777"/>
      <c r="AA177" s="423"/>
      <c r="AJ177" s="793"/>
      <c r="AK177" s="793"/>
      <c r="AL177" s="793"/>
      <c r="AM177" s="793"/>
      <c r="AN177" s="793"/>
      <c r="AO177" s="788"/>
      <c r="AP177" s="793" t="e">
        <f>'[1]ALL NEW COMP'!#REF!</f>
        <v>#REF!</v>
      </c>
      <c r="AQ177" s="793" t="e">
        <f>'[1]ALL NEW COMP'!#REF!</f>
        <v>#REF!</v>
      </c>
    </row>
    <row r="178" s="482" customFormat="1" spans="1:43">
      <c r="A178" s="425" t="str">
        <f>'[2]ALL NEW COMP'!A191</f>
        <v>ALL159</v>
      </c>
      <c r="B178" s="796" t="str">
        <f>'[2]ALL NEW COMP'!B191</f>
        <v>3CC137SA03 PANASONIC SCROLL COMP 8HP LT</v>
      </c>
      <c r="C178" s="35"/>
      <c r="D178" s="319">
        <f>'[2]ALL NEW COMP'!D191</f>
        <v>8</v>
      </c>
      <c r="E178" s="319" t="str">
        <f>'[2]ALL NEW COMP'!E191</f>
        <v>(3/4,1 1/8) inx2208(0.49-40)</v>
      </c>
      <c r="F178" s="319" t="str">
        <f>'[2]ALL NEW COMP'!F191</f>
        <v>1PALLET</v>
      </c>
      <c r="G178" s="789" t="str">
        <f>'[2]ALL NEW COMP'!G191</f>
        <v>32000btu</v>
      </c>
      <c r="H178" s="427">
        <f>'[2]ALL NEW COMP'!O191</f>
        <v>4207.15909090909</v>
      </c>
      <c r="I178" s="790"/>
      <c r="J178" s="791" t="str">
        <f>'[2]ALL NEW COMP'!T191</f>
        <v>CU - 125 QC</v>
      </c>
      <c r="K178" s="427">
        <f>'[2]ALL NEW COMP'!W191</f>
        <v>10655.6999029235</v>
      </c>
      <c r="L178" s="792"/>
      <c r="M178" s="616" t="str">
        <f>'[2]ALL NEW COMP'!AB191</f>
        <v>LCU-08</v>
      </c>
      <c r="N178" s="782">
        <f>'[2]ALL NEW COMP'!$AC191</f>
        <v>2642.67981014969</v>
      </c>
      <c r="O178" s="802"/>
      <c r="P178" s="782">
        <f>'[2]ALL NEW COMP'!$AE191</f>
        <v>1947.39187382979</v>
      </c>
      <c r="Q178" s="783">
        <f>'[2]ALL NEW COMP'!$AJ191</f>
        <v>7073.92656365862</v>
      </c>
      <c r="R178" s="783">
        <f>'[2]ALL NEW COMP'!$AH191</f>
        <v>7332.44982056849</v>
      </c>
      <c r="S178" s="783">
        <f>'[2]ALL NEW COMP'!AI191</f>
        <v>7269.98992752036</v>
      </c>
      <c r="T178" s="427">
        <f>'[2]ALL NEW COMP'!AK191</f>
        <v>11280.6920316438</v>
      </c>
      <c r="U178" s="427">
        <f>'[2]ALL NEW COMP'!AL191</f>
        <v>11184.5998884929</v>
      </c>
      <c r="V178" s="427">
        <f>'[2]ALL NEW COMP'!AM191</f>
        <v>10882.9639440902</v>
      </c>
      <c r="W178" s="563" t="str">
        <f>'[2]ALL NEW COMP'!$AN191</f>
        <v>HTC-10</v>
      </c>
      <c r="X178" s="616">
        <f>'[2]ALL NEW COMP'!$AQ191</f>
        <v>10185.060894102</v>
      </c>
      <c r="Y178" s="433"/>
      <c r="Z178" s="777"/>
      <c r="AA178" s="423"/>
      <c r="AJ178" s="793"/>
      <c r="AK178" s="793"/>
      <c r="AL178" s="793"/>
      <c r="AM178" s="793"/>
      <c r="AN178" s="793"/>
      <c r="AO178" s="788"/>
      <c r="AP178" s="793" t="e">
        <f>'[1]ALL NEW COMP'!#REF!</f>
        <v>#REF!</v>
      </c>
      <c r="AQ178" s="793" t="e">
        <f>'[1]ALL NEW COMP'!#REF!</f>
        <v>#REF!</v>
      </c>
    </row>
    <row r="179" s="482" customFormat="1" ht="22.5" spans="1:43">
      <c r="A179" s="425" t="str">
        <f>'[2]ALL NEW COMP'!A192</f>
        <v>ALL160</v>
      </c>
      <c r="B179" s="796" t="str">
        <f>'[2]ALL NEW COMP'!B192</f>
        <v>C-SCN753L8H / 3CC171SA03 PANASONIC SCROLL COMP 10HP LT</v>
      </c>
      <c r="C179" s="35"/>
      <c r="D179" s="319">
        <f>'[2]ALL NEW COMP'!D192</f>
        <v>10</v>
      </c>
      <c r="E179" s="319" t="str">
        <f>'[2]ALL NEW COMP'!E192</f>
        <v>(3/4,1 1/8) inx2208(0.49-40)</v>
      </c>
      <c r="F179" s="319" t="str">
        <f>'[2]ALL NEW COMP'!F192</f>
        <v>1PALLET</v>
      </c>
      <c r="G179" s="789" t="str">
        <f>'[2]ALL NEW COMP'!G192</f>
        <v>38000btu</v>
      </c>
      <c r="H179" s="427">
        <f>'[2]ALL NEW COMP'!O192</f>
        <v>4470.87320574163</v>
      </c>
      <c r="I179" s="790"/>
      <c r="J179" s="791" t="str">
        <f>'[2]ALL NEW COMP'!T192</f>
        <v>CU - 144 QC</v>
      </c>
      <c r="K179" s="427">
        <f>'[2]ALL NEW COMP'!W192</f>
        <v>11460.9208528069</v>
      </c>
      <c r="L179" s="792"/>
      <c r="M179" s="616" t="str">
        <f>'[2]ALL NEW COMP'!AB192</f>
        <v>LCU-10</v>
      </c>
      <c r="N179" s="782">
        <f>'[2]ALL NEW COMP'!$AC192</f>
        <v>3022.29828404527</v>
      </c>
      <c r="O179" s="804"/>
      <c r="P179" s="782">
        <f>'[2]ALL NEW COMP'!$AE192</f>
        <v>1947.39187382979</v>
      </c>
      <c r="Q179" s="783">
        <f>'[2]ALL NEW COMP'!$AJ192</f>
        <v>7519.71890119057</v>
      </c>
      <c r="R179" s="783">
        <f>'[2]ALL NEW COMP'!$AH192</f>
        <v>7778.24215810044</v>
      </c>
      <c r="S179" s="783">
        <f>'[2]ALL NEW COMP'!AI192</f>
        <v>7715.78226505231</v>
      </c>
      <c r="T179" s="427">
        <f>'[2]ALL NEW COMP'!AK192</f>
        <v>11966.5263970776</v>
      </c>
      <c r="U179" s="427">
        <f>'[2]ALL NEW COMP'!AL192</f>
        <v>11870.4342539266</v>
      </c>
      <c r="V179" s="427">
        <f>'[2]ALL NEW COMP'!AM192</f>
        <v>11568.798309524</v>
      </c>
      <c r="W179" s="563">
        <f>'[2]ALL NEW COMP'!$AN192</f>
        <v>0</v>
      </c>
      <c r="X179" s="616">
        <f>'[2]ALL NEW COMP'!$AQ192</f>
        <v>0</v>
      </c>
      <c r="Y179" s="433"/>
      <c r="Z179" s="777"/>
      <c r="AA179" s="423"/>
      <c r="AJ179" s="793"/>
      <c r="AK179" s="793"/>
      <c r="AL179" s="793"/>
      <c r="AM179" s="793"/>
      <c r="AN179" s="793"/>
      <c r="AO179" s="788"/>
      <c r="AP179" s="793"/>
      <c r="AQ179" s="793"/>
    </row>
    <row r="180" s="482" customFormat="1" customHeight="1" spans="1:43">
      <c r="A180" s="425" t="str">
        <f>'[2]ALL NEW COMP'!A193</f>
        <v>ALL160.01</v>
      </c>
      <c r="B180" s="425" t="str">
        <f>'[2]ALL NEW COMP'!B193</f>
        <v>3CC216SA03 PANASONIC SCROLL COMP 12.5HP LT</v>
      </c>
      <c r="C180" s="36"/>
      <c r="D180" s="319">
        <f>'[2]ALL NEW COMP'!D193</f>
        <v>12.5</v>
      </c>
      <c r="E180" s="319" t="str">
        <f>'[2]ALL NEW COMP'!E193</f>
        <v>(3/4,1 1/8) inx2208(0.49-40)</v>
      </c>
      <c r="F180" s="319" t="str">
        <f>'[2]ALL NEW COMP'!F193</f>
        <v>1PALLET</v>
      </c>
      <c r="G180" s="789">
        <f>'[2]ALL NEW COMP'!G193</f>
        <v>0</v>
      </c>
      <c r="H180" s="427">
        <f>'[2]ALL NEW COMP'!O193</f>
        <v>4512.04146730463</v>
      </c>
      <c r="I180" s="794"/>
      <c r="J180" s="791" t="str">
        <f>'[2]ALL NEW COMP'!T193</f>
        <v>CU - 160 QC</v>
      </c>
      <c r="K180" s="427">
        <f>'[2]ALL NEW COMP'!W193</f>
        <v>12011.5479448815</v>
      </c>
      <c r="L180" s="792"/>
      <c r="M180" s="616" t="str">
        <f>'[2]ALL NEW COMP'!AB193</f>
        <v>LCU-12</v>
      </c>
      <c r="N180" s="782">
        <f>'[2]ALL NEW COMP'!$AC193</f>
        <v>3587.63984711574</v>
      </c>
      <c r="O180" s="709"/>
      <c r="P180" s="782">
        <f>'[2]ALL NEW COMP'!$AE193</f>
        <v>1947.39187382979</v>
      </c>
      <c r="Q180" s="783">
        <f>'[2]ALL NEW COMP'!$AJ193</f>
        <v>8108.52637335195</v>
      </c>
      <c r="R180" s="783">
        <f>'[2]ALL NEW COMP'!$AH193</f>
        <v>8367.04963026182</v>
      </c>
      <c r="S180" s="783">
        <f>'[2]ALL NEW COMP'!AI193</f>
        <v>8304.5897372137</v>
      </c>
      <c r="T180" s="427">
        <f>'[2]ALL NEW COMP'!AK193</f>
        <v>12872.3840465566</v>
      </c>
      <c r="U180" s="427">
        <f>'[2]ALL NEW COMP'!AL193</f>
        <v>12776.2919034057</v>
      </c>
      <c r="V180" s="427">
        <f>'[2]ALL NEW COMP'!AM193</f>
        <v>12474.655959003</v>
      </c>
      <c r="W180" s="563">
        <f>'[2]ALL NEW COMP'!$AN193</f>
        <v>0</v>
      </c>
      <c r="X180" s="616">
        <f>'[2]ALL NEW COMP'!$AQ193</f>
        <v>0</v>
      </c>
      <c r="Y180" s="433"/>
      <c r="Z180" s="777"/>
      <c r="AA180" s="423"/>
      <c r="AJ180" s="793"/>
      <c r="AK180" s="793"/>
      <c r="AL180" s="793"/>
      <c r="AM180" s="793"/>
      <c r="AN180" s="793"/>
      <c r="AO180" s="788"/>
      <c r="AP180" s="793" t="e">
        <f>'[1]ALL NEW COMP'!#REF!</f>
        <v>#REF!</v>
      </c>
      <c r="AQ180" s="793" t="e">
        <f>'[1]ALL NEW COMP'!#REF!</f>
        <v>#REF!</v>
      </c>
    </row>
    <row r="181" s="482" customFormat="1" spans="1:43">
      <c r="A181" s="425" t="str">
        <f>'[2]ALL NEW COMP'!A194</f>
        <v>ALL161</v>
      </c>
      <c r="B181" s="425" t="str">
        <f>'[2]ALL NEW COMP'!B194</f>
        <v>C-SBN373H8D PANASONIC SCROLL COMP 5HP</v>
      </c>
      <c r="C181" s="155" t="s">
        <v>400</v>
      </c>
      <c r="D181" s="319">
        <f>'[2]ALL NEW COMP'!D194</f>
        <v>5</v>
      </c>
      <c r="E181" s="319">
        <f>'[2]ALL NEW COMP'!E194</f>
        <v>0</v>
      </c>
      <c r="F181" s="319">
        <f>'[2]ALL NEW COMP'!F194</f>
        <v>0</v>
      </c>
      <c r="G181" s="789">
        <f>'[2]ALL NEW COMP'!G194</f>
        <v>0</v>
      </c>
      <c r="H181" s="427">
        <f>'[2]ALL NEW COMP'!O194</f>
        <v>1346.16098484848</v>
      </c>
      <c r="I181" s="798" t="s">
        <v>401</v>
      </c>
      <c r="J181" s="791">
        <f>'[2]ALL NEW COMP'!T194</f>
        <v>0</v>
      </c>
      <c r="K181" s="427" t="str">
        <f>'[2]ALL NEW COMP'!W194</f>
        <v>~</v>
      </c>
      <c r="L181" s="792"/>
      <c r="M181" s="616">
        <f>'[2]ALL NEW COMP'!AB194</f>
        <v>0</v>
      </c>
      <c r="N181" s="782">
        <f>'[2]ALL NEW COMP'!$AC194</f>
        <v>0</v>
      </c>
      <c r="O181" s="709"/>
      <c r="P181" s="782">
        <f>'[2]ALL NEW COMP'!$AE194</f>
        <v>0</v>
      </c>
      <c r="Q181" s="783">
        <f>'[2]ALL NEW COMP'!$AJ194</f>
        <v>0</v>
      </c>
      <c r="R181" s="783">
        <f>'[2]ALL NEW COMP'!$AH194</f>
        <v>0</v>
      </c>
      <c r="S181" s="783">
        <f>'[2]ALL NEW COMP'!AI194</f>
        <v>0</v>
      </c>
      <c r="T181" s="427">
        <f>'[2]ALL NEW COMP'!AK194</f>
        <v>0</v>
      </c>
      <c r="U181" s="427">
        <f>'[2]ALL NEW COMP'!AL194</f>
        <v>0</v>
      </c>
      <c r="V181" s="427">
        <f>'[2]ALL NEW COMP'!AM194</f>
        <v>0</v>
      </c>
      <c r="W181" s="563">
        <f>'[2]ALL NEW COMP'!$AN194</f>
        <v>0</v>
      </c>
      <c r="X181" s="616">
        <f>'[2]ALL NEW COMP'!$AQ194</f>
        <v>0</v>
      </c>
      <c r="Y181" s="433"/>
      <c r="Z181" s="777"/>
      <c r="AA181" s="423"/>
      <c r="AJ181" s="793"/>
      <c r="AK181" s="793"/>
      <c r="AL181" s="793"/>
      <c r="AM181" s="793"/>
      <c r="AN181" s="793"/>
      <c r="AO181" s="788"/>
      <c r="AP181" s="793" t="e">
        <f>'[1]ALL NEW COMP'!#REF!</f>
        <v>#REF!</v>
      </c>
      <c r="AQ181" s="793" t="e">
        <f>'[1]ALL NEW COMP'!#REF!</f>
        <v>#REF!</v>
      </c>
    </row>
    <row r="182" s="482" customFormat="1" spans="1:43">
      <c r="A182" s="425" t="str">
        <f>'[2]ALL NEW COMP'!A195</f>
        <v>ALL162</v>
      </c>
      <c r="B182" s="425" t="str">
        <f>'[2]ALL NEW COMP'!B195</f>
        <v>C-SBN453H8D PANASONIC SCROLL COMP 6HP</v>
      </c>
      <c r="C182" s="157"/>
      <c r="D182" s="319">
        <f>'[2]ALL NEW COMP'!D195</f>
        <v>6</v>
      </c>
      <c r="E182" s="319">
        <f>'[2]ALL NEW COMP'!E195</f>
        <v>0</v>
      </c>
      <c r="F182" s="319">
        <f>'[2]ALL NEW COMP'!F195</f>
        <v>0</v>
      </c>
      <c r="G182" s="789">
        <f>'[2]ALL NEW COMP'!G195</f>
        <v>0</v>
      </c>
      <c r="H182" s="427">
        <f>'[2]ALL NEW COMP'!O195</f>
        <v>1767.76515151515</v>
      </c>
      <c r="I182" s="799"/>
      <c r="J182" s="791">
        <f>'[2]ALL NEW COMP'!T195</f>
        <v>0</v>
      </c>
      <c r="K182" s="427" t="str">
        <f>'[2]ALL NEW COMP'!W195</f>
        <v>~</v>
      </c>
      <c r="L182" s="792"/>
      <c r="M182" s="616">
        <f>'[2]ALL NEW COMP'!AB195</f>
        <v>0</v>
      </c>
      <c r="N182" s="782">
        <f>'[2]ALL NEW COMP'!$AC195</f>
        <v>0</v>
      </c>
      <c r="O182" s="709"/>
      <c r="P182" s="782">
        <f>'[2]ALL NEW COMP'!$AE195</f>
        <v>0</v>
      </c>
      <c r="Q182" s="783">
        <f>'[2]ALL NEW COMP'!$AJ195</f>
        <v>0</v>
      </c>
      <c r="R182" s="783">
        <f>'[2]ALL NEW COMP'!$AH195</f>
        <v>0</v>
      </c>
      <c r="S182" s="783">
        <f>'[2]ALL NEW COMP'!AI195</f>
        <v>0</v>
      </c>
      <c r="T182" s="427">
        <f>'[2]ALL NEW COMP'!AK195</f>
        <v>0</v>
      </c>
      <c r="U182" s="427">
        <f>'[2]ALL NEW COMP'!AL195</f>
        <v>0</v>
      </c>
      <c r="V182" s="427">
        <f>'[2]ALL NEW COMP'!AM195</f>
        <v>0</v>
      </c>
      <c r="W182" s="563">
        <f>'[2]ALL NEW COMP'!$AN195</f>
        <v>0</v>
      </c>
      <c r="X182" s="616">
        <f>'[2]ALL NEW COMP'!$AQ195</f>
        <v>0</v>
      </c>
      <c r="Y182" s="433"/>
      <c r="Z182" s="777"/>
      <c r="AA182" s="423"/>
      <c r="AJ182" s="793"/>
      <c r="AK182" s="793"/>
      <c r="AL182" s="793"/>
      <c r="AM182" s="793"/>
      <c r="AN182" s="793"/>
      <c r="AO182" s="788"/>
      <c r="AP182" s="793"/>
      <c r="AQ182" s="793"/>
    </row>
    <row r="183" s="482" customFormat="1" spans="1:43">
      <c r="A183" s="425" t="str">
        <f>'[2]ALL NEW COMP'!A196</f>
        <v>ALL162.01</v>
      </c>
      <c r="B183" s="425" t="str">
        <f>'[2]ALL NEW COMP'!B196</f>
        <v>C-SCP270H38A PANASONIC SCROLL COMP 8HP</v>
      </c>
      <c r="C183" s="157"/>
      <c r="D183" s="319">
        <f>'[2]ALL NEW COMP'!D196</f>
        <v>8</v>
      </c>
      <c r="E183" s="319">
        <f>'[2]ALL NEW COMP'!E196</f>
        <v>0</v>
      </c>
      <c r="F183" s="319">
        <f>'[2]ALL NEW COMP'!F196</f>
        <v>0</v>
      </c>
      <c r="G183" s="789">
        <f>'[2]ALL NEW COMP'!G196</f>
        <v>0</v>
      </c>
      <c r="H183" s="427">
        <f>'[2]ALL NEW COMP'!O196</f>
        <v>2988.77462121212</v>
      </c>
      <c r="I183" s="799"/>
      <c r="J183" s="791">
        <f>'[2]ALL NEW COMP'!T196</f>
        <v>0</v>
      </c>
      <c r="K183" s="427" t="str">
        <f>'[2]ALL NEW COMP'!W196</f>
        <v>~</v>
      </c>
      <c r="L183" s="792"/>
      <c r="M183" s="616">
        <f>'[2]ALL NEW COMP'!AB196</f>
        <v>0</v>
      </c>
      <c r="N183" s="782">
        <f>'[2]ALL NEW COMP'!$AC196</f>
        <v>0</v>
      </c>
      <c r="O183" s="709"/>
      <c r="P183" s="782">
        <f>'[2]ALL NEW COMP'!$AE196</f>
        <v>0</v>
      </c>
      <c r="Q183" s="783">
        <f>'[2]ALL NEW COMP'!$AJ196</f>
        <v>0</v>
      </c>
      <c r="R183" s="783">
        <f>'[2]ALL NEW COMP'!$AH196</f>
        <v>0</v>
      </c>
      <c r="S183" s="783">
        <f>'[2]ALL NEW COMP'!AI196</f>
        <v>0</v>
      </c>
      <c r="T183" s="427">
        <f>'[2]ALL NEW COMP'!AK196</f>
        <v>0</v>
      </c>
      <c r="U183" s="427">
        <f>'[2]ALL NEW COMP'!AL196</f>
        <v>0</v>
      </c>
      <c r="V183" s="427">
        <f>'[2]ALL NEW COMP'!AM196</f>
        <v>0</v>
      </c>
      <c r="W183" s="563">
        <f>'[2]ALL NEW COMP'!$AN196</f>
        <v>0</v>
      </c>
      <c r="X183" s="616">
        <f>'[2]ALL NEW COMP'!$AQ196</f>
        <v>0</v>
      </c>
      <c r="Y183" s="433"/>
      <c r="Z183" s="777"/>
      <c r="AA183" s="423"/>
      <c r="AJ183" s="793"/>
      <c r="AK183" s="793"/>
      <c r="AL183" s="793"/>
      <c r="AM183" s="793"/>
      <c r="AN183" s="793"/>
      <c r="AO183" s="788"/>
      <c r="AP183" s="793"/>
      <c r="AQ183" s="793"/>
    </row>
    <row r="184" s="482" customFormat="1" customHeight="1" spans="1:43">
      <c r="A184" s="425" t="str">
        <f>'[2]ALL NEW COMP'!A197</f>
        <v>ALL162.02</v>
      </c>
      <c r="B184" s="425" t="str">
        <f>'[2]ALL NEW COMP'!B197</f>
        <v>C-SCP315H38A PANASONIC SCROLL COMP 10HP</v>
      </c>
      <c r="C184" s="157"/>
      <c r="D184" s="319">
        <f>'[2]ALL NEW COMP'!D197</f>
        <v>10</v>
      </c>
      <c r="E184" s="319">
        <f>'[2]ALL NEW COMP'!E197</f>
        <v>0</v>
      </c>
      <c r="F184" s="319">
        <f>'[2]ALL NEW COMP'!F197</f>
        <v>0</v>
      </c>
      <c r="G184" s="789">
        <f>'[2]ALL NEW COMP'!G197</f>
        <v>0</v>
      </c>
      <c r="H184" s="427">
        <f>'[2]ALL NEW COMP'!O197</f>
        <v>3041.96401515152</v>
      </c>
      <c r="I184" s="799"/>
      <c r="J184" s="791">
        <f>'[2]ALL NEW COMP'!T197</f>
        <v>0</v>
      </c>
      <c r="K184" s="427" t="str">
        <f>'[2]ALL NEW COMP'!W197</f>
        <v>~</v>
      </c>
      <c r="L184" s="792"/>
      <c r="M184" s="616">
        <f>'[2]ALL NEW COMP'!AB197</f>
        <v>0</v>
      </c>
      <c r="N184" s="782">
        <f>'[2]ALL NEW COMP'!$AC197</f>
        <v>0</v>
      </c>
      <c r="O184" s="709"/>
      <c r="P184" s="782">
        <f>'[2]ALL NEW COMP'!$AE197</f>
        <v>0</v>
      </c>
      <c r="Q184" s="783">
        <f>'[2]ALL NEW COMP'!$AJ197</f>
        <v>0</v>
      </c>
      <c r="R184" s="783">
        <f>'[2]ALL NEW COMP'!$AH197</f>
        <v>0</v>
      </c>
      <c r="S184" s="783">
        <f>'[2]ALL NEW COMP'!AI197</f>
        <v>0</v>
      </c>
      <c r="T184" s="427">
        <f>'[2]ALL NEW COMP'!AK197</f>
        <v>0</v>
      </c>
      <c r="U184" s="427">
        <f>'[2]ALL NEW COMP'!AL197</f>
        <v>0</v>
      </c>
      <c r="V184" s="427">
        <f>'[2]ALL NEW COMP'!AM197</f>
        <v>0</v>
      </c>
      <c r="W184" s="563">
        <f>'[2]ALL NEW COMP'!$AN197</f>
        <v>0</v>
      </c>
      <c r="X184" s="616">
        <f>'[2]ALL NEW COMP'!$AQ197</f>
        <v>0</v>
      </c>
      <c r="Y184" s="433"/>
      <c r="Z184" s="777"/>
      <c r="AA184" s="423"/>
      <c r="AJ184" s="793"/>
      <c r="AK184" s="793"/>
      <c r="AL184" s="793"/>
      <c r="AM184" s="793"/>
      <c r="AN184" s="793"/>
      <c r="AO184" s="788"/>
      <c r="AP184" s="793"/>
      <c r="AQ184" s="793"/>
    </row>
    <row r="185" s="482" customFormat="1" customHeight="1" spans="1:43">
      <c r="A185" s="425" t="str">
        <f>'[2]ALL NEW COMP'!A198</f>
        <v>ALL162.03</v>
      </c>
      <c r="B185" s="425" t="str">
        <f>'[2]ALL NEW COMP'!B198</f>
        <v>C-SCP400H38A PANASONIC SCROLL COMP 12HP</v>
      </c>
      <c r="C185" s="157"/>
      <c r="D185" s="319">
        <f>'[2]ALL NEW COMP'!D198</f>
        <v>12</v>
      </c>
      <c r="E185" s="319">
        <f>'[2]ALL NEW COMP'!E198</f>
        <v>0</v>
      </c>
      <c r="F185" s="319">
        <f>'[2]ALL NEW COMP'!F198</f>
        <v>0</v>
      </c>
      <c r="G185" s="789">
        <f>'[2]ALL NEW COMP'!G198</f>
        <v>0</v>
      </c>
      <c r="H185" s="427">
        <f>'[2]ALL NEW COMP'!O198</f>
        <v>3095.93560606061</v>
      </c>
      <c r="I185" s="799"/>
      <c r="J185" s="791">
        <f>'[2]ALL NEW COMP'!T198</f>
        <v>0</v>
      </c>
      <c r="K185" s="427" t="str">
        <f>'[2]ALL NEW COMP'!W198</f>
        <v>~</v>
      </c>
      <c r="L185" s="792"/>
      <c r="M185" s="616">
        <f>'[2]ALL NEW COMP'!AB198</f>
        <v>0</v>
      </c>
      <c r="N185" s="782">
        <f>'[2]ALL NEW COMP'!$AC198</f>
        <v>0</v>
      </c>
      <c r="O185" s="709"/>
      <c r="P185" s="782">
        <f>'[2]ALL NEW COMP'!$AE198</f>
        <v>0</v>
      </c>
      <c r="Q185" s="783">
        <f>'[2]ALL NEW COMP'!$AJ198</f>
        <v>0</v>
      </c>
      <c r="R185" s="783">
        <f>'[2]ALL NEW COMP'!$AH198</f>
        <v>0</v>
      </c>
      <c r="S185" s="783">
        <f>'[2]ALL NEW COMP'!AI198</f>
        <v>0</v>
      </c>
      <c r="T185" s="427">
        <f>'[2]ALL NEW COMP'!AK198</f>
        <v>0</v>
      </c>
      <c r="U185" s="427">
        <f>'[2]ALL NEW COMP'!AL198</f>
        <v>0</v>
      </c>
      <c r="V185" s="427">
        <f>'[2]ALL NEW COMP'!AM198</f>
        <v>0</v>
      </c>
      <c r="W185" s="563">
        <f>'[2]ALL NEW COMP'!$AN198</f>
        <v>0</v>
      </c>
      <c r="X185" s="616">
        <f>'[2]ALL NEW COMP'!$AQ198</f>
        <v>0</v>
      </c>
      <c r="Y185" s="433"/>
      <c r="Z185" s="777"/>
      <c r="AA185" s="423"/>
      <c r="AJ185" s="793"/>
      <c r="AK185" s="793"/>
      <c r="AL185" s="793"/>
      <c r="AM185" s="793"/>
      <c r="AN185" s="793"/>
      <c r="AO185" s="788"/>
      <c r="AP185" s="793"/>
      <c r="AQ185" s="793"/>
    </row>
    <row r="186" s="482" customFormat="1" ht="22.5" spans="1:43">
      <c r="A186" s="425" t="str">
        <f>'[2]ALL NEW COMP'!A199</f>
        <v>ALL162.04</v>
      </c>
      <c r="B186" s="425" t="str">
        <f>'[2]ALL NEW COMP'!B199</f>
        <v>C-SCP435H38B PANASONIC SCROLL COMP R410A (13HP)</v>
      </c>
      <c r="C186" s="157"/>
      <c r="D186" s="319">
        <f>'[2]ALL NEW COMP'!D199</f>
        <v>13</v>
      </c>
      <c r="E186" s="319">
        <f>'[2]ALL NEW COMP'!E199</f>
        <v>0</v>
      </c>
      <c r="F186" s="319">
        <f>'[2]ALL NEW COMP'!F199</f>
        <v>0</v>
      </c>
      <c r="G186" s="789">
        <f>'[2]ALL NEW COMP'!G199</f>
        <v>0</v>
      </c>
      <c r="H186" s="427">
        <f>'[2]ALL NEW COMP'!O199</f>
        <v>4132.04051383399</v>
      </c>
      <c r="I186" s="799"/>
      <c r="J186" s="791">
        <f>'[2]ALL NEW COMP'!T199</f>
        <v>0</v>
      </c>
      <c r="K186" s="427">
        <f>'[2]ALL NEW COMP'!W199</f>
        <v>0</v>
      </c>
      <c r="L186" s="792"/>
      <c r="M186" s="616" t="str">
        <f>'[2]ALL NEW COMP'!AB199</f>
        <v>TCU400 c/w blower</v>
      </c>
      <c r="N186" s="782">
        <f>'[2]ALL NEW COMP'!$AC199</f>
        <v>18159.8484848485</v>
      </c>
      <c r="O186" s="709"/>
      <c r="P186" s="782">
        <f>'[2]ALL NEW COMP'!$AE199</f>
        <v>7803.66633379314</v>
      </c>
      <c r="Q186" s="783">
        <f>'[2]ALL NEW COMP'!$AJ199</f>
        <v>31665.7307277326</v>
      </c>
      <c r="R186" s="783">
        <f>'[2]ALL NEW COMP'!$AH199</f>
        <v>0</v>
      </c>
      <c r="S186" s="783">
        <f>'[2]ALL NEW COMP'!AI199</f>
        <v>0</v>
      </c>
      <c r="T186" s="427">
        <f>'[2]ALL NEW COMP'!AK199</f>
        <v>54596.0874616079</v>
      </c>
      <c r="U186" s="427">
        <f>'[2]ALL NEW COMP'!AL199</f>
        <v>0</v>
      </c>
      <c r="V186" s="427">
        <f>'[2]ALL NEW COMP'!AM199</f>
        <v>0</v>
      </c>
      <c r="W186" s="563">
        <f>'[2]ALL NEW COMP'!$AN199</f>
        <v>0</v>
      </c>
      <c r="X186" s="616">
        <f>'[2]ALL NEW COMP'!$AQ199</f>
        <v>0</v>
      </c>
      <c r="Y186" s="433"/>
      <c r="Z186" s="777"/>
      <c r="AA186" s="423"/>
      <c r="AJ186" s="793"/>
      <c r="AK186" s="793"/>
      <c r="AL186" s="793"/>
      <c r="AM186" s="793"/>
      <c r="AN186" s="793"/>
      <c r="AO186" s="788"/>
      <c r="AP186" s="793"/>
      <c r="AQ186" s="793"/>
    </row>
    <row r="187" s="482" customFormat="1" spans="1:43">
      <c r="A187" s="425" t="str">
        <f>'[2]ALL NEW COMP'!A200</f>
        <v>ALL162.05</v>
      </c>
      <c r="B187" s="425" t="str">
        <f>'[2]ALL NEW COMP'!B200</f>
        <v>C-SCP510H38B PANASONIC SCROLL COMP 15HP</v>
      </c>
      <c r="C187" s="158"/>
      <c r="D187" s="319">
        <f>'[2]ALL NEW COMP'!D200</f>
        <v>15</v>
      </c>
      <c r="E187" s="319">
        <f>'[2]ALL NEW COMP'!E200</f>
        <v>0</v>
      </c>
      <c r="F187" s="319">
        <f>'[2]ALL NEW COMP'!F200</f>
        <v>0</v>
      </c>
      <c r="G187" s="789">
        <f>'[2]ALL NEW COMP'!G200</f>
        <v>0</v>
      </c>
      <c r="H187" s="427">
        <f>'[2]ALL NEW COMP'!O200</f>
        <v>5363.63636363636</v>
      </c>
      <c r="I187" s="800"/>
      <c r="J187" s="791">
        <f>'[2]ALL NEW COMP'!T200</f>
        <v>0</v>
      </c>
      <c r="K187" s="427" t="str">
        <f>'[2]ALL NEW COMP'!W200</f>
        <v>~</v>
      </c>
      <c r="L187" s="792"/>
      <c r="M187" s="616">
        <f>'[2]ALL NEW COMP'!AB200</f>
        <v>0</v>
      </c>
      <c r="N187" s="782">
        <f>'[2]ALL NEW COMP'!$AC200</f>
        <v>0</v>
      </c>
      <c r="O187" s="709"/>
      <c r="P187" s="782">
        <f>'[2]ALL NEW COMP'!$AE200</f>
        <v>0</v>
      </c>
      <c r="Q187" s="783">
        <f>'[2]ALL NEW COMP'!$AJ200</f>
        <v>0</v>
      </c>
      <c r="R187" s="783">
        <f>'[2]ALL NEW COMP'!$AH200</f>
        <v>0</v>
      </c>
      <c r="S187" s="783">
        <f>'[2]ALL NEW COMP'!AI200</f>
        <v>0</v>
      </c>
      <c r="T187" s="427">
        <f>'[2]ALL NEW COMP'!AK200</f>
        <v>0</v>
      </c>
      <c r="U187" s="427">
        <f>'[2]ALL NEW COMP'!AL200</f>
        <v>0</v>
      </c>
      <c r="V187" s="427">
        <f>'[2]ALL NEW COMP'!AM200</f>
        <v>0</v>
      </c>
      <c r="W187" s="563">
        <f>'[2]ALL NEW COMP'!$AN200</f>
        <v>0</v>
      </c>
      <c r="X187" s="616">
        <f>'[2]ALL NEW COMP'!$AQ200</f>
        <v>0</v>
      </c>
      <c r="Y187" s="433"/>
      <c r="Z187" s="777"/>
      <c r="AA187" s="423"/>
      <c r="AJ187" s="793"/>
      <c r="AK187" s="793"/>
      <c r="AL187" s="793"/>
      <c r="AM187" s="793"/>
      <c r="AN187" s="793"/>
      <c r="AO187" s="788"/>
      <c r="AP187" s="793"/>
      <c r="AQ187" s="793"/>
    </row>
    <row r="188" s="482" customFormat="1" customHeight="1" spans="1:43">
      <c r="A188" s="425" t="str">
        <f>'[2]ALL NEW COMP'!A201</f>
        <v>ALL164</v>
      </c>
      <c r="B188" s="425" t="str">
        <f>'[2]ALL NEW COMP'!B201</f>
        <v>JT125GABY1 DAIKIN COMP 4HP</v>
      </c>
      <c r="C188" s="227"/>
      <c r="D188" s="319">
        <f>'[2]ALL NEW COMP'!D201</f>
        <v>4</v>
      </c>
      <c r="E188" s="319">
        <f>'[2]ALL NEW COMP'!E201</f>
        <v>0</v>
      </c>
      <c r="F188" s="319">
        <f>'[2]ALL NEW COMP'!F201</f>
        <v>24</v>
      </c>
      <c r="G188" s="789" t="str">
        <f>'[2]ALL NEW COMP'!G201</f>
        <v>40620btu</v>
      </c>
      <c r="H188" s="427">
        <f>'[2]ALL NEW COMP'!O201</f>
        <v>1525.28409090909</v>
      </c>
      <c r="I188" s="799"/>
      <c r="J188" s="791" t="str">
        <f>'[2]ALL NEW COMP'!T201</f>
        <v>CU - 64 QC</v>
      </c>
      <c r="K188" s="427">
        <f>'[2]ALL NEW COMP'!W201</f>
        <v>4715.14942064678</v>
      </c>
      <c r="L188" s="792"/>
      <c r="M188" s="616">
        <f>'[2]ALL NEW COMP'!AB201</f>
        <v>0</v>
      </c>
      <c r="N188" s="782">
        <f>'[2]ALL NEW COMP'!$AC201</f>
        <v>0</v>
      </c>
      <c r="O188" s="709"/>
      <c r="P188" s="782">
        <f>'[2]ALL NEW COMP'!$AE201</f>
        <v>0</v>
      </c>
      <c r="Q188" s="783">
        <f>'[2]ALL NEW COMP'!$AJ201</f>
        <v>0</v>
      </c>
      <c r="R188" s="783">
        <f>'[2]ALL NEW COMP'!$AH201</f>
        <v>0</v>
      </c>
      <c r="S188" s="783">
        <f>'[2]ALL NEW COMP'!AI201</f>
        <v>0</v>
      </c>
      <c r="T188" s="427">
        <f>'[2]ALL NEW COMP'!AK201</f>
        <v>0</v>
      </c>
      <c r="U188" s="427">
        <f>'[2]ALL NEW COMP'!AL201</f>
        <v>0</v>
      </c>
      <c r="V188" s="427">
        <f>'[2]ALL NEW COMP'!AM201</f>
        <v>0</v>
      </c>
      <c r="W188" s="563">
        <f>'[2]ALL NEW COMP'!$AN201</f>
        <v>0</v>
      </c>
      <c r="X188" s="616">
        <f>'[2]ALL NEW COMP'!$AQ201</f>
        <v>0</v>
      </c>
      <c r="Y188" s="433"/>
      <c r="Z188" s="777"/>
      <c r="AA188" s="423"/>
    </row>
    <row r="189" s="482" customFormat="1" customHeight="1" spans="1:43">
      <c r="A189" s="425" t="str">
        <f>'[2]ALL NEW COMP'!A202</f>
        <v>ALL165</v>
      </c>
      <c r="B189" s="425" t="str">
        <f>'[2]ALL NEW COMP'!B202</f>
        <v>JT160GABY1L DAIKIN COMP 5HP (4 MOUNTING)</v>
      </c>
      <c r="C189" s="227"/>
      <c r="D189" s="319">
        <f>'[2]ALL NEW COMP'!D202</f>
        <v>5</v>
      </c>
      <c r="E189" s="319">
        <f>'[2]ALL NEW COMP'!E202</f>
        <v>0</v>
      </c>
      <c r="F189" s="319">
        <f>'[2]ALL NEW COMP'!F202</f>
        <v>24</v>
      </c>
      <c r="G189" s="789" t="str">
        <f>'[2]ALL NEW COMP'!G202</f>
        <v>51200btu</v>
      </c>
      <c r="H189" s="427">
        <f>'[2]ALL NEW COMP'!O202</f>
        <v>1431.42045454545</v>
      </c>
      <c r="I189" s="799"/>
      <c r="J189" s="791" t="str">
        <f>'[2]ALL NEW COMP'!T202</f>
        <v>CU - 72 QC</v>
      </c>
      <c r="K189" s="427">
        <f>'[2]ALL NEW COMP'!W202</f>
        <v>4996.60012680337</v>
      </c>
      <c r="L189" s="792"/>
      <c r="M189" s="616">
        <f>'[2]ALL NEW COMP'!AB202</f>
        <v>0</v>
      </c>
      <c r="N189" s="782">
        <f>'[2]ALL NEW COMP'!$AC202</f>
        <v>0</v>
      </c>
      <c r="O189" s="709"/>
      <c r="P189" s="782">
        <f>'[2]ALL NEW COMP'!$AE202</f>
        <v>0</v>
      </c>
      <c r="Q189" s="783">
        <f>'[2]ALL NEW COMP'!$AJ202</f>
        <v>0</v>
      </c>
      <c r="R189" s="783">
        <f>'[2]ALL NEW COMP'!$AH202</f>
        <v>0</v>
      </c>
      <c r="S189" s="783">
        <f>'[2]ALL NEW COMP'!AI202</f>
        <v>0</v>
      </c>
      <c r="T189" s="427">
        <f>'[2]ALL NEW COMP'!AK202</f>
        <v>0</v>
      </c>
      <c r="U189" s="427">
        <f>'[2]ALL NEW COMP'!AL202</f>
        <v>0</v>
      </c>
      <c r="V189" s="427">
        <f>'[2]ALL NEW COMP'!AM202</f>
        <v>0</v>
      </c>
      <c r="W189" s="563">
        <f>'[2]ALL NEW COMP'!$AN202</f>
        <v>0</v>
      </c>
      <c r="X189" s="616">
        <f>'[2]ALL NEW COMP'!$AQ202</f>
        <v>0</v>
      </c>
      <c r="Y189" s="433"/>
      <c r="Z189" s="777"/>
      <c r="AA189" s="423"/>
    </row>
    <row r="190" customHeight="1" spans="1:43">
      <c r="A190" s="425" t="str">
        <f>'[2]ALL NEW COMP'!A203</f>
        <v>ALL177</v>
      </c>
      <c r="B190" s="425" t="str">
        <f>'[2]ALL NEW COMP'!B203</f>
        <v>ZR108KCE COPELAND SCROLL COMP 9HP</v>
      </c>
      <c r="C190" s="31"/>
      <c r="D190" s="319">
        <f>'[2]ALL NEW COMP'!D203</f>
        <v>9</v>
      </c>
      <c r="E190" s="319">
        <f>'[2]ALL NEW COMP'!E203</f>
        <v>0</v>
      </c>
      <c r="F190" s="319">
        <f>'[2]ALL NEW COMP'!F203</f>
        <v>0</v>
      </c>
      <c r="G190" s="789">
        <f>'[2]ALL NEW COMP'!G203</f>
        <v>0</v>
      </c>
      <c r="H190" s="427" t="str">
        <f>'[2]ALL NEW COMP'!O203</f>
        <v>~</v>
      </c>
      <c r="I190" s="799"/>
      <c r="J190" s="791" t="str">
        <f>'[2]ALL NEW COMP'!T203</f>
        <v>CU - 144 QC</v>
      </c>
      <c r="K190" s="427" t="str">
        <f>'[2]ALL NEW COMP'!W203</f>
        <v>~</v>
      </c>
      <c r="L190" s="792"/>
      <c r="M190" s="616" t="str">
        <f>'[2]ALL NEW COMP'!AB203</f>
        <v>TCU - 150B</v>
      </c>
      <c r="N190" s="782">
        <f>'[2]ALL NEW COMP'!$AC203</f>
        <v>3922.4752892479</v>
      </c>
      <c r="O190" s="709"/>
      <c r="P190" s="782">
        <f>'[2]ALL NEW COMP'!$AE203</f>
        <v>0</v>
      </c>
      <c r="Q190" s="783">
        <f>'[2]ALL NEW COMP'!$AJ203</f>
        <v>0</v>
      </c>
      <c r="R190" s="783">
        <f>'[2]ALL NEW COMP'!$AH203</f>
        <v>0</v>
      </c>
      <c r="S190" s="783">
        <f>'[2]ALL NEW COMP'!AI203</f>
        <v>0</v>
      </c>
      <c r="T190" s="427">
        <f>'[2]ALL NEW COMP'!AK203</f>
        <v>0</v>
      </c>
      <c r="U190" s="427">
        <f>'[2]ALL NEW COMP'!AL203</f>
        <v>0</v>
      </c>
      <c r="V190" s="427">
        <f>'[2]ALL NEW COMP'!AM203</f>
        <v>0</v>
      </c>
      <c r="W190" s="563">
        <f>'[2]ALL NEW COMP'!$AN203</f>
        <v>0</v>
      </c>
      <c r="X190" s="616">
        <f>'[2]ALL NEW COMP'!$AQ203</f>
        <v>0</v>
      </c>
      <c r="Y190" s="173"/>
      <c r="Z190" s="777"/>
    </row>
    <row r="191" spans="1:43">
      <c r="A191" s="425" t="str">
        <f>'[2]ALL NEW COMP'!A204</f>
        <v>ALL178</v>
      </c>
      <c r="B191" s="425" t="str">
        <f>'[2]ALL NEW COMP'!B204</f>
        <v>ZR125KCE COPELAND SCROLL COMP 10HP</v>
      </c>
      <c r="C191" s="31"/>
      <c r="D191" s="319">
        <f>'[2]ALL NEW COMP'!D204</f>
        <v>10</v>
      </c>
      <c r="E191" s="319">
        <f>'[2]ALL NEW COMP'!E204</f>
        <v>0</v>
      </c>
      <c r="F191" s="319">
        <f>'[2]ALL NEW COMP'!F204</f>
        <v>0</v>
      </c>
      <c r="G191" s="789">
        <f>'[2]ALL NEW COMP'!G204</f>
        <v>0</v>
      </c>
      <c r="H191" s="427" t="str">
        <f>'[2]ALL NEW COMP'!O204</f>
        <v>~</v>
      </c>
      <c r="I191" s="799"/>
      <c r="J191" s="791" t="str">
        <f>'[2]ALL NEW COMP'!T204</f>
        <v>CU - 144 QC</v>
      </c>
      <c r="K191" s="427" t="str">
        <f>'[2]ALL NEW COMP'!W204</f>
        <v>~</v>
      </c>
      <c r="L191" s="792"/>
      <c r="M191" s="616" t="str">
        <f>'[2]ALL NEW COMP'!AB204</f>
        <v>TCU - 150B</v>
      </c>
      <c r="N191" s="782">
        <f>'[2]ALL NEW COMP'!$AC204</f>
        <v>3922.4752892479</v>
      </c>
      <c r="O191" s="709"/>
      <c r="P191" s="782">
        <f>'[2]ALL NEW COMP'!$AE204</f>
        <v>0</v>
      </c>
      <c r="Q191" s="783">
        <f>'[2]ALL NEW COMP'!$AJ204</f>
        <v>0</v>
      </c>
      <c r="R191" s="783">
        <f>'[2]ALL NEW COMP'!$AH204</f>
        <v>0</v>
      </c>
      <c r="S191" s="783">
        <f>'[2]ALL NEW COMP'!AI204</f>
        <v>0</v>
      </c>
      <c r="T191" s="427">
        <f>'[2]ALL NEW COMP'!AK204</f>
        <v>0</v>
      </c>
      <c r="U191" s="427">
        <f>'[2]ALL NEW COMP'!AL204</f>
        <v>0</v>
      </c>
      <c r="V191" s="427">
        <f>'[2]ALL NEW COMP'!AM204</f>
        <v>0</v>
      </c>
      <c r="W191" s="563">
        <f>'[2]ALL NEW COMP'!$AN204</f>
        <v>0</v>
      </c>
      <c r="X191" s="616">
        <f>'[2]ALL NEW COMP'!$AQ204</f>
        <v>0</v>
      </c>
      <c r="Y191" s="173"/>
      <c r="Z191" s="777"/>
    </row>
    <row r="192" spans="1:43">
      <c r="A192" s="425" t="str">
        <f>'[2]ALL NEW COMP'!A205</f>
        <v>ALL179</v>
      </c>
      <c r="B192" s="425" t="str">
        <f>'[2]ALL NEW COMP'!B205</f>
        <v>ZR144KCE COPELAND SCROLL COMP 12.5HP</v>
      </c>
      <c r="C192" s="31"/>
      <c r="D192" s="319">
        <f>'[2]ALL NEW COMP'!D205</f>
        <v>12.5</v>
      </c>
      <c r="E192" s="319">
        <f>'[2]ALL NEW COMP'!E205</f>
        <v>0</v>
      </c>
      <c r="F192" s="319">
        <f>'[2]ALL NEW COMP'!F205</f>
        <v>0</v>
      </c>
      <c r="G192" s="789">
        <f>'[2]ALL NEW COMP'!G205</f>
        <v>0</v>
      </c>
      <c r="H192" s="427">
        <f>'[2]ALL NEW COMP'!O205</f>
        <v>4236.37878787879</v>
      </c>
      <c r="I192" s="799"/>
      <c r="J192" s="791" t="str">
        <f>'[2]ALL NEW COMP'!T205</f>
        <v>CU - 160 QC</v>
      </c>
      <c r="K192" s="427" t="str">
        <f>'[2]ALL NEW COMP'!W205</f>
        <v>~</v>
      </c>
      <c r="L192" s="792"/>
      <c r="M192" s="616" t="str">
        <f>'[2]ALL NEW COMP'!AB205</f>
        <v>TCU - 120 </v>
      </c>
      <c r="N192" s="782">
        <f>'[2]ALL NEW COMP'!$AC205</f>
        <v>4443</v>
      </c>
      <c r="O192" s="709"/>
      <c r="P192" s="782">
        <f>'[2]ALL NEW COMP'!$AE205</f>
        <v>1575.1113334866</v>
      </c>
      <c r="Q192" s="783">
        <f>'[2]ALL NEW COMP'!$AJ205</f>
        <v>9197.02644043847</v>
      </c>
      <c r="R192" s="783">
        <f>'[2]ALL NEW COMP'!$AH205</f>
        <v>9455.54969734834</v>
      </c>
      <c r="S192" s="783">
        <f>'[2]ALL NEW COMP'!AI205</f>
        <v>9393.08980430021</v>
      </c>
      <c r="T192" s="427">
        <f>'[2]ALL NEW COMP'!AK205</f>
        <v>0</v>
      </c>
      <c r="U192" s="427">
        <f>'[2]ALL NEW COMP'!AL205</f>
        <v>0</v>
      </c>
      <c r="V192" s="427">
        <f>'[2]ALL NEW COMP'!AM205</f>
        <v>0</v>
      </c>
      <c r="W192" s="563">
        <f>'[2]ALL NEW COMP'!$AN205</f>
        <v>0</v>
      </c>
      <c r="X192" s="616">
        <f>'[2]ALL NEW COMP'!$AQ205</f>
        <v>0</v>
      </c>
      <c r="Y192" s="173"/>
      <c r="Z192" s="777"/>
    </row>
    <row r="193" ht="12" customHeight="1" spans="1:28">
      <c r="A193" s="425" t="str">
        <f>'[2]ALL NEW COMP'!A206</f>
        <v>ALL180</v>
      </c>
      <c r="B193" s="425" t="str">
        <f>'[2]ALL NEW COMP'!B206</f>
        <v>ZR190KCE COPELAND SCROLL COMP 15HP</v>
      </c>
      <c r="C193" s="31"/>
      <c r="D193" s="319">
        <f>'[2]ALL NEW COMP'!D206</f>
        <v>15</v>
      </c>
      <c r="E193" s="319">
        <f>'[2]ALL NEW COMP'!E206</f>
        <v>0</v>
      </c>
      <c r="F193" s="319">
        <f>'[2]ALL NEW COMP'!F206</f>
        <v>0</v>
      </c>
      <c r="G193" s="789">
        <f>'[2]ALL NEW COMP'!G206</f>
        <v>0</v>
      </c>
      <c r="H193" s="427">
        <f>'[2]ALL NEW COMP'!O206</f>
        <v>6235.22727272727</v>
      </c>
      <c r="I193" s="799"/>
      <c r="J193" s="791" t="str">
        <f>'[2]ALL NEW COMP'!T206</f>
        <v>CU - 200 QC</v>
      </c>
      <c r="K193" s="427">
        <f>'[2]ALL NEW COMP'!W206</f>
        <v>15818.403362613</v>
      </c>
      <c r="L193" s="792"/>
      <c r="M193" s="616" t="str">
        <f>'[2]ALL NEW COMP'!AB206</f>
        <v>TCU - 150 </v>
      </c>
      <c r="N193" s="782">
        <f>'[2]ALL NEW COMP'!$AC206</f>
        <v>4443.34966150968</v>
      </c>
      <c r="O193" s="709"/>
      <c r="P193" s="782">
        <f>'[2]ALL NEW COMP'!$AE206</f>
        <v>0</v>
      </c>
      <c r="Q193" s="783">
        <f>'[2]ALL NEW COMP'!$AJ206</f>
        <v>0</v>
      </c>
      <c r="R193" s="783">
        <f>'[2]ALL NEW COMP'!$AH206</f>
        <v>0</v>
      </c>
      <c r="S193" s="783">
        <f>'[2]ALL NEW COMP'!AI206</f>
        <v>0</v>
      </c>
      <c r="T193" s="427">
        <f>'[2]ALL NEW COMP'!AK206</f>
        <v>0</v>
      </c>
      <c r="U193" s="427">
        <f>'[2]ALL NEW COMP'!AL206</f>
        <v>0</v>
      </c>
      <c r="V193" s="427">
        <f>'[2]ALL NEW COMP'!AM206</f>
        <v>0</v>
      </c>
      <c r="W193" s="563">
        <f>'[2]ALL NEW COMP'!$AN206</f>
        <v>0</v>
      </c>
      <c r="X193" s="616">
        <f>'[2]ALL NEW COMP'!$AQ206</f>
        <v>0</v>
      </c>
      <c r="Y193" s="173"/>
      <c r="Z193" s="777"/>
    </row>
    <row r="194" spans="1:28">
      <c r="A194" s="425" t="str">
        <f>'[2]ALL NEW COMP'!A207</f>
        <v>ALL181</v>
      </c>
      <c r="B194" s="425" t="str">
        <f>'[2]ALL NEW COMP'!B207</f>
        <v>ZR250KCE COPELAND SCROLL COMP 20HP</v>
      </c>
      <c r="C194" s="31"/>
      <c r="D194" s="319">
        <f>'[2]ALL NEW COMP'!D207</f>
        <v>20</v>
      </c>
      <c r="E194" s="319">
        <f>'[2]ALL NEW COMP'!E207</f>
        <v>0</v>
      </c>
      <c r="F194" s="319">
        <f>'[2]ALL NEW COMP'!F207</f>
        <v>0</v>
      </c>
      <c r="G194" s="789">
        <f>'[2]ALL NEW COMP'!G207</f>
        <v>0</v>
      </c>
      <c r="H194" s="427">
        <f>'[2]ALL NEW COMP'!O207</f>
        <v>10266.3352272727</v>
      </c>
      <c r="I194" s="799"/>
      <c r="J194" s="791" t="str">
        <f>'[2]ALL NEW COMP'!T207</f>
        <v>CU - 250 QC</v>
      </c>
      <c r="K194" s="427">
        <f>'[2]ALL NEW COMP'!W207</f>
        <v>22486.821572142</v>
      </c>
      <c r="L194" s="792"/>
      <c r="M194" s="616" t="str">
        <f>'[2]ALL NEW COMP'!AB207</f>
        <v>TCU - 220</v>
      </c>
      <c r="N194" s="782">
        <f>'[2]ALL NEW COMP'!$AC207</f>
        <v>0</v>
      </c>
      <c r="O194" s="709"/>
      <c r="P194" s="782">
        <f>'[2]ALL NEW COMP'!$AE207</f>
        <v>0</v>
      </c>
      <c r="Q194" s="783">
        <f>'[2]ALL NEW COMP'!$AJ207</f>
        <v>0</v>
      </c>
      <c r="R194" s="783">
        <f>'[2]ALL NEW COMP'!$AH207</f>
        <v>0</v>
      </c>
      <c r="S194" s="783">
        <f>'[2]ALL NEW COMP'!AI207</f>
        <v>0</v>
      </c>
      <c r="T194" s="427">
        <f>'[2]ALL NEW COMP'!AK207</f>
        <v>0</v>
      </c>
      <c r="U194" s="427">
        <f>'[2]ALL NEW COMP'!AL207</f>
        <v>0</v>
      </c>
      <c r="V194" s="427">
        <f>'[2]ALL NEW COMP'!AM207</f>
        <v>0</v>
      </c>
      <c r="W194" s="563">
        <f>'[2]ALL NEW COMP'!$AN207</f>
        <v>0</v>
      </c>
      <c r="X194" s="616">
        <f>'[2]ALL NEW COMP'!$AQ207</f>
        <v>0</v>
      </c>
      <c r="Y194" s="173"/>
      <c r="Z194" s="777"/>
    </row>
    <row r="195" spans="1:28">
      <c r="A195" s="425" t="str">
        <f>'[2]ALL NEW COMP'!A208</f>
        <v>ALL182</v>
      </c>
      <c r="B195" s="425" t="str">
        <f>'[2]ALL NEW COMP'!B208</f>
        <v>ZR310KCE COPELAND SCROLL COMP 25HP</v>
      </c>
      <c r="C195" s="31"/>
      <c r="D195" s="319">
        <f>'[2]ALL NEW COMP'!D208</f>
        <v>25</v>
      </c>
      <c r="E195" s="319">
        <f>'[2]ALL NEW COMP'!E208</f>
        <v>0</v>
      </c>
      <c r="F195" s="319">
        <f>'[2]ALL NEW COMP'!F208</f>
        <v>0</v>
      </c>
      <c r="G195" s="789">
        <f>'[2]ALL NEW COMP'!G208</f>
        <v>0</v>
      </c>
      <c r="H195" s="427">
        <f>'[2]ALL NEW COMP'!O208</f>
        <v>10486.328125</v>
      </c>
      <c r="I195" s="799"/>
      <c r="J195" s="791" t="str">
        <f>'[2]ALL NEW COMP'!T208</f>
        <v>CU - 300 QC</v>
      </c>
      <c r="K195" s="427">
        <f>'[2]ALL NEW COMP'!W208</f>
        <v>24462.1765878956</v>
      </c>
      <c r="L195" s="792"/>
      <c r="M195" s="616" t="str">
        <f>'[2]ALL NEW COMP'!AB208</f>
        <v>TCUV - 250</v>
      </c>
      <c r="N195" s="782">
        <f>'[2]ALL NEW COMP'!$AC208</f>
        <v>0</v>
      </c>
      <c r="O195" s="709"/>
      <c r="P195" s="782">
        <f>'[2]ALL NEW COMP'!$AE208</f>
        <v>0</v>
      </c>
      <c r="Q195" s="783">
        <f>'[2]ALL NEW COMP'!$AJ208</f>
        <v>0</v>
      </c>
      <c r="R195" s="783">
        <f>'[2]ALL NEW COMP'!$AH208</f>
        <v>0</v>
      </c>
      <c r="S195" s="783">
        <f>'[2]ALL NEW COMP'!AI208</f>
        <v>0</v>
      </c>
      <c r="T195" s="427">
        <f>'[2]ALL NEW COMP'!AK208</f>
        <v>0</v>
      </c>
      <c r="U195" s="427">
        <f>'[2]ALL NEW COMP'!AL208</f>
        <v>0</v>
      </c>
      <c r="V195" s="427">
        <f>'[2]ALL NEW COMP'!AM208</f>
        <v>0</v>
      </c>
      <c r="W195" s="563">
        <f>'[2]ALL NEW COMP'!$AN208</f>
        <v>0</v>
      </c>
      <c r="X195" s="616">
        <f>'[2]ALL NEW COMP'!$AQ208</f>
        <v>0</v>
      </c>
      <c r="Y195" s="173"/>
      <c r="Z195" s="777"/>
    </row>
    <row r="196" spans="1:28">
      <c r="A196" s="425" t="str">
        <f>'[2]ALL NEW COMP'!A209</f>
        <v>ALL183</v>
      </c>
      <c r="B196" s="425" t="str">
        <f>'[2]ALL NEW COMP'!B209</f>
        <v>ZR380KCE COPELAND SCROLL COMP 30HP</v>
      </c>
      <c r="C196" s="33"/>
      <c r="D196" s="319">
        <f>'[2]ALL NEW COMP'!D209</f>
        <v>30</v>
      </c>
      <c r="E196" s="319">
        <f>'[2]ALL NEW COMP'!E209</f>
        <v>0</v>
      </c>
      <c r="F196" s="319">
        <f>'[2]ALL NEW COMP'!F209</f>
        <v>0</v>
      </c>
      <c r="G196" s="789">
        <f>'[2]ALL NEW COMP'!G209</f>
        <v>0</v>
      </c>
      <c r="H196" s="427">
        <f>'[2]ALL NEW COMP'!O209</f>
        <v>13073.8636363636</v>
      </c>
      <c r="I196" s="800"/>
      <c r="J196" s="791" t="str">
        <f>'[2]ALL NEW COMP'!T209</f>
        <v>CU - 350 QC</v>
      </c>
      <c r="K196" s="427">
        <f>'[2]ALL NEW COMP'!W209</f>
        <v>29983.8967688911</v>
      </c>
      <c r="L196" s="792"/>
      <c r="M196" s="616">
        <f>'[2]ALL NEW COMP'!AB209</f>
        <v>0</v>
      </c>
      <c r="N196" s="782">
        <f>'[2]ALL NEW COMP'!$AC209</f>
        <v>0</v>
      </c>
      <c r="O196" s="822"/>
      <c r="P196" s="782">
        <f>'[2]ALL NEW COMP'!$AE209</f>
        <v>0</v>
      </c>
      <c r="Q196" s="783">
        <f>'[2]ALL NEW COMP'!$AJ209</f>
        <v>0</v>
      </c>
      <c r="R196" s="783">
        <f>'[2]ALL NEW COMP'!$AH209</f>
        <v>0</v>
      </c>
      <c r="S196" s="783">
        <f>'[2]ALL NEW COMP'!AI209</f>
        <v>0</v>
      </c>
      <c r="T196" s="427">
        <f>'[2]ALL NEW COMP'!AK209</f>
        <v>0</v>
      </c>
      <c r="U196" s="427">
        <f>'[2]ALL NEW COMP'!AL209</f>
        <v>0</v>
      </c>
      <c r="V196" s="427">
        <f>'[2]ALL NEW COMP'!AM209</f>
        <v>0</v>
      </c>
      <c r="W196" s="563">
        <f>'[2]ALL NEW COMP'!$AN209</f>
        <v>0</v>
      </c>
      <c r="X196" s="616">
        <f>'[2]ALL NEW COMP'!$AQ209</f>
        <v>0</v>
      </c>
      <c r="Y196" s="173"/>
      <c r="Z196" s="777"/>
    </row>
    <row r="197" spans="1:28">
      <c r="A197" s="425" t="str">
        <f>'[2]ALL NEW COMP'!A210</f>
        <v>ALL186</v>
      </c>
      <c r="B197" s="425" t="str">
        <f>'[2]ALL NEW COMP'!B210</f>
        <v>NS350DH-64D2YG HITACHI SCROLL COMP (3.5HP MT)</v>
      </c>
      <c r="C197" s="34" t="s">
        <v>402</v>
      </c>
      <c r="D197" s="319" t="str">
        <f>'[2]ALL NEW COMP'!D210</f>
        <v>3.5 med temp</v>
      </c>
      <c r="E197" s="319">
        <f>'[2]ALL NEW COMP'!E210</f>
        <v>0</v>
      </c>
      <c r="F197" s="319">
        <f>'[2]ALL NEW COMP'!F210</f>
        <v>0</v>
      </c>
      <c r="G197" s="789">
        <f>'[2]ALL NEW COMP'!G210</f>
        <v>0</v>
      </c>
      <c r="H197" s="427">
        <f>'[2]ALL NEW COMP'!O210</f>
        <v>1681.72348484848</v>
      </c>
      <c r="I197" s="795" t="s">
        <v>398</v>
      </c>
      <c r="J197" s="791" t="str">
        <f>'[2]ALL NEW COMP'!T210</f>
        <v>CU - 50  QC</v>
      </c>
      <c r="K197" s="427">
        <f>'[2]ALL NEW COMP'!W210</f>
        <v>4502.12743533213</v>
      </c>
      <c r="L197" s="792"/>
      <c r="M197" s="616" t="str">
        <f>'[2]ALL NEW COMP'!AB210</f>
        <v>BCU - 55</v>
      </c>
      <c r="N197" s="782">
        <f>'[2]ALL NEW COMP'!$AC210</f>
        <v>1143.93939393939</v>
      </c>
      <c r="O197" s="441"/>
      <c r="P197" s="782">
        <f>'[2]ALL NEW COMP'!$AE210</f>
        <v>936.240578604783</v>
      </c>
      <c r="Q197" s="783">
        <f>'[2]ALL NEW COMP'!$AJ210</f>
        <v>3090.84507949604</v>
      </c>
      <c r="R197" s="783">
        <f>'[2]ALL NEW COMP'!$AH210</f>
        <v>3349.36833640591</v>
      </c>
      <c r="S197" s="783">
        <f>'[2]ALL NEW COMP'!AI210</f>
        <v>3286.90844335778</v>
      </c>
      <c r="T197" s="427">
        <f>'[2]ALL NEW COMP'!AK210</f>
        <v>5152.8743637014</v>
      </c>
      <c r="U197" s="427">
        <f>'[2]ALL NEW COMP'!AL210</f>
        <v>5056.78222055044</v>
      </c>
      <c r="V197" s="427">
        <f>'[2]ALL NEW COMP'!AM210</f>
        <v>4755.14627614776</v>
      </c>
      <c r="W197" s="563">
        <f>'[2]ALL NEW COMP'!$AN210</f>
        <v>3328.60239330343</v>
      </c>
      <c r="X197" s="616">
        <f>'[2]ALL NEW COMP'!$AQ210</f>
        <v>0</v>
      </c>
      <c r="Y197" s="173"/>
      <c r="Z197" s="777"/>
    </row>
    <row r="198" spans="1:28">
      <c r="A198" s="425" t="str">
        <f>'[2]ALL NEW COMP'!A211</f>
        <v>ALL187</v>
      </c>
      <c r="B198" s="425" t="str">
        <f>'[2]ALL NEW COMP'!B211</f>
        <v>NS500DH-83D2YG HITACHI SCROLL COMP (5HP MT)</v>
      </c>
      <c r="C198" s="35"/>
      <c r="D198" s="319" t="str">
        <f>'[2]ALL NEW COMP'!D211</f>
        <v>5 med temp</v>
      </c>
      <c r="E198" s="319">
        <f>'[2]ALL NEW COMP'!E211</f>
        <v>0</v>
      </c>
      <c r="F198" s="319">
        <f>'[2]ALL NEW COMP'!F211</f>
        <v>0</v>
      </c>
      <c r="G198" s="789">
        <f>'[2]ALL NEW COMP'!G211</f>
        <v>0</v>
      </c>
      <c r="H198" s="427">
        <f>'[2]ALL NEW COMP'!O211</f>
        <v>1788.88446969697</v>
      </c>
      <c r="I198" s="790"/>
      <c r="J198" s="791" t="str">
        <f>'[2]ALL NEW COMP'!T211</f>
        <v>CU - 72 QC</v>
      </c>
      <c r="K198" s="427">
        <f>'[2]ALL NEW COMP'!W211</f>
        <v>5695.51279144796</v>
      </c>
      <c r="L198" s="792"/>
      <c r="M198" s="616" t="str">
        <f>'[2]ALL NEW COMP'!AB211</f>
        <v>BCU - 64  </v>
      </c>
      <c r="N198" s="782">
        <f>'[2]ALL NEW COMP'!$AC211</f>
        <v>1468.9393939394</v>
      </c>
      <c r="O198" s="441"/>
      <c r="P198" s="782">
        <f>'[2]ALL NEW COMP'!$AE211</f>
        <v>1000.12293154596</v>
      </c>
      <c r="Q198" s="783">
        <f>'[2]ALL NEW COMP'!$AJ211</f>
        <v>3544.02402334632</v>
      </c>
      <c r="R198" s="783">
        <f>'[2]ALL NEW COMP'!$AH211</f>
        <v>3802.54728025619</v>
      </c>
      <c r="S198" s="783">
        <f>'[2]ALL NEW COMP'!AI211</f>
        <v>3740.08738720806</v>
      </c>
      <c r="T198" s="427">
        <f>'[2]ALL NEW COMP'!AK211</f>
        <v>5850.07273885568</v>
      </c>
      <c r="U198" s="427">
        <f>'[2]ALL NEW COMP'!AL211</f>
        <v>5753.98059570471</v>
      </c>
      <c r="V198" s="427">
        <f>'[2]ALL NEW COMP'!AM211</f>
        <v>5452.34465130203</v>
      </c>
      <c r="W198" s="563">
        <f>'[2]ALL NEW COMP'!$AN211</f>
        <v>3816.64125591142</v>
      </c>
      <c r="X198" s="616">
        <f>'[2]ALL NEW COMP'!$AQ211</f>
        <v>0</v>
      </c>
      <c r="Y198" s="173"/>
      <c r="Z198" s="823"/>
      <c r="AA198" s="823"/>
    </row>
    <row r="199" spans="1:28">
      <c r="A199" s="425" t="str">
        <f>'[2]ALL NEW COMP'!A212</f>
        <v>ALL188</v>
      </c>
      <c r="B199" s="796" t="str">
        <f>'[2]ALL NEW COMP'!B212</f>
        <v>NS600DH-95D2YG HITACHI SCROLL COMP (6HP MT)</v>
      </c>
      <c r="C199" s="35"/>
      <c r="D199" s="319" t="str">
        <f>'[2]ALL NEW COMP'!D212</f>
        <v>6 med temp</v>
      </c>
      <c r="E199" s="319">
        <f>'[2]ALL NEW COMP'!E212</f>
        <v>0</v>
      </c>
      <c r="F199" s="319">
        <f>'[2]ALL NEW COMP'!F212</f>
        <v>0</v>
      </c>
      <c r="G199" s="789">
        <f>'[2]ALL NEW COMP'!G212</f>
        <v>0</v>
      </c>
      <c r="H199" s="427">
        <f>'[2]ALL NEW COMP'!O212</f>
        <v>2124.44696969697</v>
      </c>
      <c r="I199" s="790"/>
      <c r="J199" s="791" t="str">
        <f>'[2]ALL NEW COMP'!T212</f>
        <v>CU - 90 QC</v>
      </c>
      <c r="K199" s="427">
        <f>'[2]ALL NEW COMP'!W212</f>
        <v>6381.33418190489</v>
      </c>
      <c r="L199" s="792"/>
      <c r="M199" s="616" t="str">
        <f>'[2]ALL NEW COMP'!AB212</f>
        <v>BCU - 72</v>
      </c>
      <c r="N199" s="782">
        <f>'[2]ALL NEW COMP'!$AC212</f>
        <v>1728.78787878788</v>
      </c>
      <c r="O199" s="441"/>
      <c r="P199" s="782">
        <f>'[2]ALL NEW COMP'!$AE212</f>
        <v>1000.12293154596</v>
      </c>
      <c r="Q199" s="783">
        <f>'[2]ALL NEW COMP'!$AJ212</f>
        <v>4005.2100081948</v>
      </c>
      <c r="R199" s="783">
        <f>'[2]ALL NEW COMP'!$AH212</f>
        <v>4263.73326510467</v>
      </c>
      <c r="S199" s="783">
        <f>'[2]ALL NEW COMP'!AI212</f>
        <v>4201.27337205654</v>
      </c>
      <c r="T199" s="427">
        <f>'[2]ALL NEW COMP'!AK212</f>
        <v>6559.58963862257</v>
      </c>
      <c r="U199" s="427">
        <f>'[2]ALL NEW COMP'!AL212</f>
        <v>6463.4974954716</v>
      </c>
      <c r="V199" s="427">
        <f>'[2]ALL NEW COMP'!AM212</f>
        <v>6161.86155106892</v>
      </c>
      <c r="W199" s="563">
        <f>'[2]ALL NEW COMP'!$AN212</f>
        <v>4313.30308574825</v>
      </c>
      <c r="X199" s="616">
        <f>'[2]ALL NEW COMP'!$AQ212</f>
        <v>0</v>
      </c>
      <c r="Y199" s="173"/>
      <c r="Z199" s="15"/>
      <c r="AA199" s="823"/>
      <c r="AB199" s="823"/>
    </row>
    <row r="200" customHeight="1" spans="1:28">
      <c r="A200" s="425" t="str">
        <f>'[2]ALL NEW COMP'!A213</f>
        <v>ALL189</v>
      </c>
      <c r="B200" s="796" t="str">
        <f>'[2]ALL NEW COMP'!B213</f>
        <v>LS350DH-64D2YG HITACHI SCROLL COMP (3.5HP LT)</v>
      </c>
      <c r="C200" s="818" t="s">
        <v>403</v>
      </c>
      <c r="D200" s="319" t="str">
        <f>'[2]ALL NEW COMP'!D213</f>
        <v>3.5 low temp</v>
      </c>
      <c r="E200" s="319" t="str">
        <f>'[2]ALL NEW COMP'!E213</f>
        <v>0.031*24",(0.051*24")</v>
      </c>
      <c r="F200" s="319" t="str">
        <f>'[2]ALL NEW COMP'!F213</f>
        <v>85c on 75c off</v>
      </c>
      <c r="G200" s="789">
        <f>'[2]ALL NEW COMP'!G213</f>
        <v>0</v>
      </c>
      <c r="H200" s="427">
        <f>'[2]ALL NEW COMP'!O213</f>
        <v>1689.54545454545</v>
      </c>
      <c r="I200" s="790"/>
      <c r="J200" s="791" t="str">
        <f>'[2]ALL NEW COMP'!T213</f>
        <v>CU - 50  QC</v>
      </c>
      <c r="K200" s="427">
        <f>'[2]ALL NEW COMP'!W213</f>
        <v>4465.12025745254</v>
      </c>
      <c r="L200" s="792"/>
      <c r="M200" s="616" t="str">
        <f>'[2]ALL NEW COMP'!AB213</f>
        <v>BCU - 55</v>
      </c>
      <c r="N200" s="782">
        <f>'[2]ALL NEW COMP'!$AC213</f>
        <v>1143.93939393939</v>
      </c>
      <c r="O200" s="441"/>
      <c r="P200" s="782">
        <f>'[2]ALL NEW COMP'!$AE213</f>
        <v>986.240578604783</v>
      </c>
      <c r="Q200" s="783">
        <f>'[2]ALL NEW COMP'!$AJ213</f>
        <v>3061.06098858695</v>
      </c>
      <c r="R200" s="783">
        <f>'[2]ALL NEW COMP'!$AH213</f>
        <v>3319.58424549682</v>
      </c>
      <c r="S200" s="783">
        <f>'[2]ALL NEW COMP'!AI213</f>
        <v>3257.12435244869</v>
      </c>
      <c r="T200" s="427">
        <f>'[2]ALL NEW COMP'!AK213</f>
        <v>5107.05268537973</v>
      </c>
      <c r="U200" s="427">
        <f>'[2]ALL NEW COMP'!AL213</f>
        <v>5010.96054222876</v>
      </c>
      <c r="V200" s="427">
        <f>'[2]ALL NEW COMP'!AM213</f>
        <v>4709.32459782608</v>
      </c>
      <c r="W200" s="563">
        <f>'[2]ALL NEW COMP'!$AN213</f>
        <v>3296.52721847826</v>
      </c>
      <c r="X200" s="616">
        <f>'[2]ALL NEW COMP'!$AQ213</f>
        <v>0</v>
      </c>
      <c r="Y200" s="173"/>
      <c r="Z200" s="15"/>
      <c r="AA200" s="823"/>
      <c r="AB200" s="823"/>
    </row>
    <row r="201" spans="1:28">
      <c r="A201" s="425" t="str">
        <f>'[2]ALL NEW COMP'!A214</f>
        <v>ALL190</v>
      </c>
      <c r="B201" s="796" t="str">
        <f>'[2]ALL NEW COMP'!B214</f>
        <v>LS500DH-83D2YG HITACHI SCROLL COMP (5HP LT)</v>
      </c>
      <c r="C201" s="818"/>
      <c r="D201" s="319" t="str">
        <f>'[2]ALL NEW COMP'!D214</f>
        <v>5 low temp</v>
      </c>
      <c r="E201" s="319" t="str">
        <f>'[2]ALL NEW COMP'!E214</f>
        <v>0.039*32" ,(0.051*20")</v>
      </c>
      <c r="F201" s="319">
        <f>'[2]ALL NEW COMP'!F214</f>
        <v>0</v>
      </c>
      <c r="G201" s="789">
        <f>'[2]ALL NEW COMP'!G214</f>
        <v>0</v>
      </c>
      <c r="H201" s="427">
        <f>'[2]ALL NEW COMP'!O214</f>
        <v>1954.07024793388</v>
      </c>
      <c r="I201" s="790"/>
      <c r="J201" s="791" t="str">
        <f>'[2]ALL NEW COMP'!T214</f>
        <v>CU - 72 QC</v>
      </c>
      <c r="K201" s="427">
        <f>'[2]ALL NEW COMP'!W214</f>
        <v>5783.41645272921</v>
      </c>
      <c r="L201" s="792"/>
      <c r="M201" s="616" t="str">
        <f>'[2]ALL NEW COMP'!AB214</f>
        <v>BCU - 64  </v>
      </c>
      <c r="N201" s="782">
        <f>'[2]ALL NEW COMP'!$AC214</f>
        <v>1468.9393939394</v>
      </c>
      <c r="O201" s="437"/>
      <c r="P201" s="782">
        <f>'[2]ALL NEW COMP'!$AE214</f>
        <v>1050.12293154596</v>
      </c>
      <c r="Q201" s="783">
        <f>'[2]ALL NEW COMP'!$AJ214</f>
        <v>3595.43197789178</v>
      </c>
      <c r="R201" s="783">
        <f>'[2]ALL NEW COMP'!$AH214</f>
        <v>3853.95523480165</v>
      </c>
      <c r="S201" s="783">
        <f>'[2]ALL NEW COMP'!AI214</f>
        <v>3791.49534175352</v>
      </c>
      <c r="T201" s="427">
        <f>'[2]ALL NEW COMP'!AK214</f>
        <v>5929.16189969485</v>
      </c>
      <c r="U201" s="427">
        <f>'[2]ALL NEW COMP'!AL214</f>
        <v>5833.06975654388</v>
      </c>
      <c r="V201" s="427">
        <f>'[2]ALL NEW COMP'!AM214</f>
        <v>5531.4338121412</v>
      </c>
      <c r="W201" s="563">
        <f>'[2]ALL NEW COMP'!$AN214</f>
        <v>3872.00366849884</v>
      </c>
      <c r="X201" s="616">
        <f>'[2]ALL NEW COMP'!$AQ214</f>
        <v>0</v>
      </c>
      <c r="Y201" s="173"/>
      <c r="Z201" s="15"/>
      <c r="AA201" s="823"/>
      <c r="AB201" s="823"/>
    </row>
    <row r="202" spans="1:28">
      <c r="A202" s="425" t="str">
        <f>'[2]ALL NEW COMP'!A215</f>
        <v>ALL191</v>
      </c>
      <c r="B202" s="796" t="str">
        <f>'[2]ALL NEW COMP'!B215</f>
        <v>LS600DH-95D2YG HITACHI SCROLL COMP (6HP LT)</v>
      </c>
      <c r="C202" s="818"/>
      <c r="D202" s="319"/>
      <c r="E202" s="319"/>
      <c r="F202" s="319"/>
      <c r="G202" s="789"/>
      <c r="H202" s="427">
        <f>'[2]ALL NEW COMP'!O215</f>
        <v>2389.25619834711</v>
      </c>
      <c r="I202" s="794"/>
      <c r="J202" s="791" t="str">
        <f>'[2]ALL NEW COMP'!T215</f>
        <v>CU - 90 QC</v>
      </c>
      <c r="K202" s="427">
        <f>'[2]ALL NEW COMP'!W215</f>
        <v>6527.7221089204</v>
      </c>
      <c r="L202" s="792"/>
      <c r="M202" s="616" t="str">
        <f>'[2]ALL NEW COMP'!AB215</f>
        <v>BCU - 72</v>
      </c>
      <c r="N202" s="782">
        <f>'[2]ALL NEW COMP'!$AC215</f>
        <v>1728.78787878788</v>
      </c>
      <c r="O202" s="436"/>
      <c r="P202" s="782">
        <f>'[2]ALL NEW COMP'!$AE215</f>
        <v>1050.12293154596</v>
      </c>
      <c r="Q202" s="783">
        <f>'[2]ALL NEW COMP'!$AJ215</f>
        <v>4094.63273546753</v>
      </c>
      <c r="R202" s="783">
        <f>'[2]ALL NEW COMP'!$AH215</f>
        <v>4353.1559923774</v>
      </c>
      <c r="S202" s="783">
        <f>'[2]ALL NEW COMP'!AI215</f>
        <v>4290.69609932927</v>
      </c>
      <c r="T202" s="427">
        <f>'[2]ALL NEW COMP'!AK215</f>
        <v>6697.163065196</v>
      </c>
      <c r="U202" s="427">
        <f>'[2]ALL NEW COMP'!AL215</f>
        <v>6601.07092204503</v>
      </c>
      <c r="V202" s="427">
        <f>'[2]ALL NEW COMP'!AM215</f>
        <v>6299.43497764235</v>
      </c>
      <c r="W202" s="563">
        <f>'[2]ALL NEW COMP'!$AN215</f>
        <v>4409.60448434965</v>
      </c>
      <c r="X202" s="616">
        <f>'[2]ALL NEW COMP'!$AQ215</f>
        <v>0</v>
      </c>
      <c r="Y202" s="173"/>
      <c r="Z202" s="15"/>
      <c r="AA202" s="823"/>
      <c r="AB202" s="823"/>
    </row>
    <row r="203" spans="1:28">
      <c r="A203" s="425" t="str">
        <f>'[2]ALL NEW COMP'!A216</f>
        <v>ALL192</v>
      </c>
      <c r="B203" s="796" t="str">
        <f>'[2]ALL NEW COMP'!B216</f>
        <v>CGC27L-30BP-Z-2P COMPRESSOR</v>
      </c>
      <c r="C203" s="229"/>
      <c r="D203" s="319"/>
      <c r="E203" s="319"/>
      <c r="F203" s="319"/>
      <c r="G203" s="789"/>
      <c r="H203" s="427">
        <f>'[2]ALL NEW COMP'!O216</f>
        <v>1365.73749824905</v>
      </c>
      <c r="I203" s="821"/>
      <c r="J203" s="791" t="str">
        <f>'[2]ALL NEW COMP'!T216</f>
        <v>CU - 32  QC</v>
      </c>
      <c r="K203" s="427">
        <f>'[2]ALL NEW COMP'!W216</f>
        <v>3617.38821090741</v>
      </c>
      <c r="L203" s="792"/>
      <c r="M203" s="616" t="str">
        <f>'[2]ALL NEW COMP'!AB216</f>
        <v>BCU - 36  </v>
      </c>
      <c r="N203" s="782">
        <f>'[2]ALL NEW COMP'!$AC216</f>
        <v>833.333333333333</v>
      </c>
      <c r="O203" s="436"/>
      <c r="P203" s="782">
        <f>'[2]ALL NEW COMP'!$AE216</f>
        <v>798.314057865481</v>
      </c>
      <c r="Q203" s="783">
        <f>'[2]ALL NEW COMP'!$AJ216</f>
        <v>2439.06353120854</v>
      </c>
      <c r="R203" s="783">
        <f>'[2]ALL NEW COMP'!$AH216</f>
        <v>2697.58678811841</v>
      </c>
      <c r="S203" s="783">
        <f>'[2]ALL NEW COMP'!AI216</f>
        <v>2635.12689507028</v>
      </c>
      <c r="T203" s="427">
        <f>'[2]ALL NEW COMP'!AK216</f>
        <v>4150.13352018216</v>
      </c>
      <c r="U203" s="427">
        <f>'[2]ALL NEW COMP'!AL216</f>
        <v>4054.0413770312</v>
      </c>
      <c r="V203" s="427">
        <f>'[2]ALL NEW COMP'!AM216</f>
        <v>3752.40543262852</v>
      </c>
      <c r="W203" s="563">
        <f>'[2]ALL NEW COMP'!$AN216</f>
        <v>0</v>
      </c>
      <c r="X203" s="616">
        <f>'[2]ALL NEW COMP'!$AQ216</f>
        <v>0</v>
      </c>
      <c r="Y203" s="173"/>
      <c r="Z203" s="15"/>
      <c r="AA203" s="823"/>
      <c r="AB203" s="823"/>
    </row>
    <row r="204" spans="1:28">
      <c r="A204" s="425" t="str">
        <f>'[2]ALL NEW COMP'!A217</f>
        <v>ALL193</v>
      </c>
      <c r="B204" s="796" t="str">
        <f>'[2]ALL NEW COMP'!B217</f>
        <v>CGC34L-38BP-Z-2.5P COMPRESSOR</v>
      </c>
      <c r="C204" s="281"/>
      <c r="D204" s="319"/>
      <c r="E204" s="319"/>
      <c r="F204" s="319"/>
      <c r="G204" s="789"/>
      <c r="H204" s="427">
        <f>'[2]ALL NEW COMP'!O217</f>
        <v>1517.48610916562</v>
      </c>
      <c r="I204" s="821"/>
      <c r="J204" s="791" t="str">
        <f>'[2]ALL NEW COMP'!T217</f>
        <v>CU - 36  QC</v>
      </c>
      <c r="K204" s="427">
        <f>'[2]ALL NEW COMP'!W217</f>
        <v>3921.02694091964</v>
      </c>
      <c r="L204" s="792"/>
      <c r="M204" s="616" t="str">
        <f>'[2]ALL NEW COMP'!AB217</f>
        <v>BCU - 40  </v>
      </c>
      <c r="N204" s="782">
        <f>'[2]ALL NEW COMP'!$AC217</f>
        <v>940.151515151515</v>
      </c>
      <c r="O204" s="436"/>
      <c r="P204" s="782">
        <f>'[2]ALL NEW COMP'!$AE217</f>
        <v>798.314057865481</v>
      </c>
      <c r="Q204" s="783">
        <f>'[2]ALL NEW COMP'!$AJ217</f>
        <v>2635.41339346749</v>
      </c>
      <c r="R204" s="783">
        <f>'[2]ALL NEW COMP'!$AH217</f>
        <v>2893.93665037736</v>
      </c>
      <c r="S204" s="783">
        <f>'[2]ALL NEW COMP'!AI217</f>
        <v>2831.47675732923</v>
      </c>
      <c r="T204" s="427">
        <f>'[2]ALL NEW COMP'!AK217</f>
        <v>4452.21023134978</v>
      </c>
      <c r="U204" s="427">
        <f>'[2]ALL NEW COMP'!AL217</f>
        <v>4356.11808819882</v>
      </c>
      <c r="V204" s="427">
        <f>'[2]ALL NEW COMP'!AM217</f>
        <v>4054.48214379614</v>
      </c>
      <c r="W204" s="563">
        <f>'[2]ALL NEW COMP'!$AN217</f>
        <v>0</v>
      </c>
      <c r="X204" s="616">
        <f>'[2]ALL NEW COMP'!$AQ217</f>
        <v>0</v>
      </c>
      <c r="Y204" s="173"/>
      <c r="Z204" s="15"/>
      <c r="AA204" s="823"/>
      <c r="AB204" s="823"/>
    </row>
    <row r="205" spans="1:28">
      <c r="A205" s="425" t="str">
        <f>'[2]ALL NEW COMP'!A218</f>
        <v>ALL194</v>
      </c>
      <c r="B205" s="796" t="str">
        <f>'[2]ALL NEW COMP'!B218</f>
        <v>CGC39L-43BP-Z-3P COMPRESSOR</v>
      </c>
      <c r="C205" s="281"/>
      <c r="D205" s="319"/>
      <c r="E205" s="319"/>
      <c r="F205" s="319"/>
      <c r="G205" s="789"/>
      <c r="H205" s="427">
        <f>'[2]ALL NEW COMP'!O218</f>
        <v>1634.21580987066</v>
      </c>
      <c r="I205" s="821"/>
      <c r="J205" s="791" t="str">
        <f>'[2]ALL NEW COMP'!T218</f>
        <v>CU - 40  QC</v>
      </c>
      <c r="K205" s="427">
        <f>'[2]ALL NEW COMP'!W218</f>
        <v>4156.06386126472</v>
      </c>
      <c r="L205" s="792"/>
      <c r="M205" s="616" t="str">
        <f>'[2]ALL NEW COMP'!AB218</f>
        <v>BCU - 50  </v>
      </c>
      <c r="N205" s="782">
        <f>'[2]ALL NEW COMP'!$AC218</f>
        <v>1045.45454545455</v>
      </c>
      <c r="O205" s="436"/>
      <c r="P205" s="782">
        <f>'[2]ALL NEW COMP'!$AE218</f>
        <v>798.314057865481</v>
      </c>
      <c r="Q205" s="783">
        <f>'[2]ALL NEW COMP'!$AJ218</f>
        <v>2809.5869471865</v>
      </c>
      <c r="R205" s="783">
        <f>'[2]ALL NEW COMP'!$AH218</f>
        <v>3068.11020409637</v>
      </c>
      <c r="S205" s="783">
        <f>'[2]ALL NEW COMP'!AI218</f>
        <v>3005.65031104824</v>
      </c>
      <c r="T205" s="427">
        <f>'[2]ALL NEW COMP'!AK218</f>
        <v>4720.16954476365</v>
      </c>
      <c r="U205" s="427">
        <f>'[2]ALL NEW COMP'!AL218</f>
        <v>4624.07740161268</v>
      </c>
      <c r="V205" s="427">
        <f>'[2]ALL NEW COMP'!AM218</f>
        <v>4322.44145721</v>
      </c>
      <c r="W205" s="563">
        <f>'[2]ALL NEW COMP'!$AN218</f>
        <v>0</v>
      </c>
      <c r="X205" s="616">
        <f>'[2]ALL NEW COMP'!$AQ218</f>
        <v>0</v>
      </c>
      <c r="Y205" s="173"/>
      <c r="Z205" s="15"/>
      <c r="AA205" s="823"/>
      <c r="AB205" s="823"/>
    </row>
    <row r="206" spans="1:28">
      <c r="A206" s="425" t="str">
        <f>'[2]ALL NEW COMP'!A219</f>
        <v>ALL195</v>
      </c>
      <c r="B206" s="796" t="str">
        <f>'[2]ALL NEW COMP'!B219</f>
        <v>CGE61L-66BP-Z-4P COMPRESSOR</v>
      </c>
      <c r="C206" s="281"/>
      <c r="D206" s="319"/>
      <c r="E206" s="319"/>
      <c r="F206" s="319"/>
      <c r="G206" s="789"/>
      <c r="H206" s="427">
        <f>'[2]ALL NEW COMP'!O219</f>
        <v>1634.21580987066</v>
      </c>
      <c r="I206" s="821"/>
      <c r="J206" s="791" t="str">
        <f>'[2]ALL NEW COMP'!T219</f>
        <v>CU - 64 QC</v>
      </c>
      <c r="K206" s="427">
        <f>'[2]ALL NEW COMP'!W219</f>
        <v>5159.5058763488</v>
      </c>
      <c r="L206" s="792"/>
      <c r="M206" s="616" t="str">
        <f>'[2]ALL NEW COMP'!AB219</f>
        <v>BCU - 55</v>
      </c>
      <c r="N206" s="782">
        <f>'[2]ALL NEW COMP'!$AC219</f>
        <v>1143.93939393939</v>
      </c>
      <c r="O206" s="436"/>
      <c r="P206" s="782">
        <f>'[2]ALL NEW COMP'!$AE219</f>
        <v>936.240578604783</v>
      </c>
      <c r="Q206" s="783">
        <f>'[2]ALL NEW COMP'!$AJ219</f>
        <v>3045.99831641064</v>
      </c>
      <c r="R206" s="783">
        <f>'[2]ALL NEW COMP'!$AH219</f>
        <v>3304.52157332051</v>
      </c>
      <c r="S206" s="783">
        <f>'[2]ALL NEW COMP'!AI219</f>
        <v>3242.06168027239</v>
      </c>
      <c r="T206" s="427">
        <f>'[2]ALL NEW COMP'!AK219</f>
        <v>5083.87934357002</v>
      </c>
      <c r="U206" s="427">
        <f>'[2]ALL NEW COMP'!AL219</f>
        <v>4987.78720041905</v>
      </c>
      <c r="V206" s="427">
        <f>'[2]ALL NEW COMP'!AM219</f>
        <v>4686.15125601638</v>
      </c>
      <c r="W206" s="563">
        <f>'[2]ALL NEW COMP'!$AN219</f>
        <v>0</v>
      </c>
      <c r="X206" s="616">
        <f>'[2]ALL NEW COMP'!$AQ219</f>
        <v>0</v>
      </c>
      <c r="Y206" s="173"/>
      <c r="Z206" s="15"/>
      <c r="AA206" s="823"/>
      <c r="AB206" s="823"/>
    </row>
    <row r="207" spans="1:28">
      <c r="A207" s="425" t="str">
        <f>'[2]ALL NEW COMP'!A220</f>
        <v>ALL196</v>
      </c>
      <c r="B207" s="796" t="str">
        <f>'[2]ALL NEW COMP'!B220</f>
        <v>CGE77L-83BP-Z-5P COMPRESSOR</v>
      </c>
      <c r="C207" s="281"/>
      <c r="D207" s="319"/>
      <c r="E207" s="319"/>
      <c r="F207" s="319"/>
      <c r="G207" s="789"/>
      <c r="H207" s="427">
        <f>'[2]ALL NEW COMP'!O220</f>
        <v>1750.94551057571</v>
      </c>
      <c r="I207" s="821"/>
      <c r="J207" s="791" t="str">
        <f>'[2]ALL NEW COMP'!T220</f>
        <v>CU - 72 QC</v>
      </c>
      <c r="K207" s="427">
        <f>'[2]ALL NEW COMP'!W220</f>
        <v>5633.55459055794</v>
      </c>
      <c r="L207" s="792"/>
      <c r="M207" s="616" t="str">
        <f>'[2]ALL NEW COMP'!AB220</f>
        <v>BCU - 64  </v>
      </c>
      <c r="N207" s="782">
        <f>'[2]ALL NEW COMP'!$AC220</f>
        <v>1468.9393939394</v>
      </c>
      <c r="O207" s="436"/>
      <c r="P207" s="782">
        <f>'[2]ALL NEW COMP'!$AE220</f>
        <v>1000.12293154596</v>
      </c>
      <c r="Q207" s="783">
        <f>'[2]ALL NEW COMP'!$AJ220</f>
        <v>3503.75119276781</v>
      </c>
      <c r="R207" s="783">
        <f>'[2]ALL NEW COMP'!$AH220</f>
        <v>3762.27444967768</v>
      </c>
      <c r="S207" s="783">
        <f>'[2]ALL NEW COMP'!AI220</f>
        <v>3699.81455662955</v>
      </c>
      <c r="T207" s="427">
        <f>'[2]ALL NEW COMP'!AK220</f>
        <v>5788.11453796566</v>
      </c>
      <c r="U207" s="427">
        <f>'[2]ALL NEW COMP'!AL220</f>
        <v>5692.02239481469</v>
      </c>
      <c r="V207" s="427">
        <f>'[2]ALL NEW COMP'!AM220</f>
        <v>5390.38645041202</v>
      </c>
      <c r="W207" s="563">
        <f>'[2]ALL NEW COMP'!$AN220</f>
        <v>0</v>
      </c>
      <c r="X207" s="616">
        <f>'[2]ALL NEW COMP'!$AQ220</f>
        <v>0</v>
      </c>
      <c r="Y207" s="173"/>
      <c r="Z207" s="15"/>
      <c r="AA207" s="823"/>
      <c r="AB207" s="823"/>
    </row>
    <row r="208" spans="1:28">
      <c r="A208" s="425" t="str">
        <f>'[2]ALL NEW COMP'!A221</f>
        <v>ALL197</v>
      </c>
      <c r="B208" s="796" t="str">
        <f>'[2]ALL NEW COMP'!B221</f>
        <v>CGE91L-98BP-Z-6P COMPRESSOR</v>
      </c>
      <c r="C208" s="281"/>
      <c r="D208" s="319"/>
      <c r="E208" s="319"/>
      <c r="F208" s="319"/>
      <c r="G208" s="789"/>
      <c r="H208" s="427">
        <f>'[2]ALL NEW COMP'!O221</f>
        <v>1867.67521128076</v>
      </c>
      <c r="I208" s="821"/>
      <c r="J208" s="791" t="str">
        <f>'[2]ALL NEW COMP'!T221</f>
        <v>CU - 90 QC</v>
      </c>
      <c r="K208" s="427">
        <f>'[2]ALL NEW COMP'!W221</f>
        <v>6115.58063242407</v>
      </c>
      <c r="L208" s="792"/>
      <c r="M208" s="616" t="str">
        <f>'[2]ALL NEW COMP'!AB221</f>
        <v>BCU - 72</v>
      </c>
      <c r="N208" s="782">
        <f>'[2]ALL NEW COMP'!$AC221</f>
        <v>1728.78787878788</v>
      </c>
      <c r="O208" s="436"/>
      <c r="P208" s="782">
        <f>'[2]ALL NEW COMP'!$AE221</f>
        <v>1000.12293154596</v>
      </c>
      <c r="Q208" s="783">
        <f>'[2]ALL NEW COMP'!$AJ221</f>
        <v>3832.47020103227</v>
      </c>
      <c r="R208" s="783">
        <f>'[2]ALL NEW COMP'!$AH221</f>
        <v>4090.99345794214</v>
      </c>
      <c r="S208" s="783">
        <f>'[2]ALL NEW COMP'!AI221</f>
        <v>4028.53356489401</v>
      </c>
      <c r="T208" s="427">
        <f>'[2]ALL NEW COMP'!AK221</f>
        <v>6293.83608914175</v>
      </c>
      <c r="U208" s="427">
        <f>'[2]ALL NEW COMP'!AL221</f>
        <v>6197.74394599079</v>
      </c>
      <c r="V208" s="427">
        <f>'[2]ALL NEW COMP'!AM221</f>
        <v>5896.10800158811</v>
      </c>
      <c r="W208" s="563">
        <f>'[2]ALL NEW COMP'!$AN221</f>
        <v>0</v>
      </c>
      <c r="X208" s="616">
        <f>'[2]ALL NEW COMP'!$AQ221</f>
        <v>0</v>
      </c>
      <c r="Y208" s="173"/>
      <c r="Z208" s="15"/>
      <c r="AA208" s="823"/>
      <c r="AB208" s="823"/>
    </row>
    <row r="209" spans="1:28">
      <c r="A209" s="425" t="str">
        <f>'[2]ALL NEW COMP'!A222</f>
        <v>ALL198</v>
      </c>
      <c r="B209" s="796" t="str">
        <f>'[2]ALL NEW COMP'!B222</f>
        <v>CGE77LD-66BP-6PDC COMPRESSOR</v>
      </c>
      <c r="C209" s="281"/>
      <c r="D209" s="319"/>
      <c r="E209" s="319"/>
      <c r="F209" s="319"/>
      <c r="G209" s="789"/>
      <c r="H209" s="427">
        <f>'[2]ALL NEW COMP'!O222</f>
        <v>2918.24251762619</v>
      </c>
      <c r="I209" s="821"/>
      <c r="J209" s="791" t="str">
        <f>'[2]ALL NEW COMP'!T222</f>
        <v>CU - 90 QC</v>
      </c>
      <c r="K209" s="427">
        <f>'[2]ALL NEW COMP'!W222</f>
        <v>7069.17249510684</v>
      </c>
      <c r="L209" s="792"/>
      <c r="M209" s="616" t="str">
        <f>'[2]ALL NEW COMP'!AB222</f>
        <v>LCU-06</v>
      </c>
      <c r="N209" s="782">
        <f>'[2]ALL NEW COMP'!$AC222</f>
        <v>2172.98284045272</v>
      </c>
      <c r="O209" s="436"/>
      <c r="P209" s="782">
        <f>'[2]ALL NEW COMP'!$AE222</f>
        <v>1147.15305202789</v>
      </c>
      <c r="Q209" s="783">
        <f>'[2]ALL NEW COMP'!$AJ222</f>
        <v>5043.52999392284</v>
      </c>
      <c r="R209" s="783">
        <f>'[2]ALL NEW COMP'!$AH222</f>
        <v>5302.05325083271</v>
      </c>
      <c r="S209" s="783">
        <f>'[2]ALL NEW COMP'!AI222</f>
        <v>5239.59335778458</v>
      </c>
      <c r="T209" s="427">
        <f>'[2]ALL NEW COMP'!AK222</f>
        <v>8157.00500128109</v>
      </c>
      <c r="U209" s="427">
        <f>'[2]ALL NEW COMP'!AL222</f>
        <v>8060.91285813012</v>
      </c>
      <c r="V209" s="427">
        <f>'[2]ALL NEW COMP'!AM222</f>
        <v>7759.27691372744</v>
      </c>
      <c r="W209" s="563">
        <f>'[2]ALL NEW COMP'!$AN222</f>
        <v>0</v>
      </c>
      <c r="X209" s="616">
        <f>'[2]ALL NEW COMP'!$AQ222</f>
        <v>0</v>
      </c>
      <c r="Y209" s="173"/>
      <c r="Z209" s="15"/>
      <c r="AA209" s="823"/>
      <c r="AB209" s="823"/>
    </row>
    <row r="210" spans="1:28">
      <c r="A210" s="425" t="str">
        <f>'[2]ALL NEW COMP'!A223</f>
        <v>ALL199</v>
      </c>
      <c r="B210" s="796" t="str">
        <f>'[2]ALL NEW COMP'!B223</f>
        <v>CGE85LD-73BP-7PDC COMPRESSOR</v>
      </c>
      <c r="C210" s="281"/>
      <c r="D210" s="319"/>
      <c r="E210" s="319"/>
      <c r="F210" s="319"/>
      <c r="G210" s="789"/>
      <c r="H210" s="427">
        <f>'[2]ALL NEW COMP'!O223</f>
        <v>3034.97221833123</v>
      </c>
      <c r="I210" s="821"/>
      <c r="J210" s="791" t="str">
        <f>'[2]ALL NEW COMP'!T223</f>
        <v>CU - 100 QC</v>
      </c>
      <c r="K210" s="427">
        <f>'[2]ALL NEW COMP'!W223</f>
        <v>7294.35791574681</v>
      </c>
      <c r="L210" s="792"/>
      <c r="M210" s="616" t="str">
        <f>'[2]ALL NEW COMP'!AB223</f>
        <v>LCU-08</v>
      </c>
      <c r="N210" s="782">
        <f>'[2]ALL NEW COMP'!$AC223</f>
        <v>2642.67981014969</v>
      </c>
      <c r="O210" s="436"/>
      <c r="P210" s="782">
        <f>'[2]ALL NEW COMP'!$AE223</f>
        <v>1147.15305202789</v>
      </c>
      <c r="Q210" s="783">
        <f>'[2]ALL NEW COMP'!$AJ223</f>
        <v>5582.09748703579</v>
      </c>
      <c r="R210" s="783">
        <f>'[2]ALL NEW COMP'!$AH223</f>
        <v>5840.62074394566</v>
      </c>
      <c r="S210" s="783">
        <f>'[2]ALL NEW COMP'!AI223</f>
        <v>5778.16085089753</v>
      </c>
      <c r="T210" s="427">
        <f>'[2]ALL NEW COMP'!AK223</f>
        <v>8985.57037530101</v>
      </c>
      <c r="U210" s="427">
        <f>'[2]ALL NEW COMP'!AL223</f>
        <v>8889.47823215005</v>
      </c>
      <c r="V210" s="427">
        <f>'[2]ALL NEW COMP'!AM223</f>
        <v>8587.84228774737</v>
      </c>
      <c r="W210" s="563">
        <f>'[2]ALL NEW COMP'!$AN223</f>
        <v>0</v>
      </c>
      <c r="X210" s="616">
        <f>'[2]ALL NEW COMP'!$AQ223</f>
        <v>0</v>
      </c>
      <c r="Y210" s="173"/>
      <c r="Z210" s="15"/>
      <c r="AA210" s="823"/>
      <c r="AB210" s="823"/>
    </row>
    <row r="211" spans="1:28">
      <c r="A211" s="425" t="str">
        <f>'[2]ALL NEW COMP'!A224</f>
        <v>ALL200</v>
      </c>
      <c r="B211" s="796" t="str">
        <f>'[2]ALL NEW COMP'!B224</f>
        <v>CGE96LD-83BP-8PDC COMPRESSOR</v>
      </c>
      <c r="C211" s="281"/>
      <c r="D211" s="319"/>
      <c r="E211" s="319"/>
      <c r="F211" s="319"/>
      <c r="G211" s="789"/>
      <c r="H211" s="427">
        <f>'[2]ALL NEW COMP'!O224</f>
        <v>3268.43161974133</v>
      </c>
      <c r="I211" s="821"/>
      <c r="J211" s="791" t="str">
        <f>'[2]ALL NEW COMP'!T224</f>
        <v>CU - 125 QC</v>
      </c>
      <c r="K211" s="427">
        <f>'[2]ALL NEW COMP'!W224</f>
        <v>9510.21720462659</v>
      </c>
      <c r="L211" s="792"/>
      <c r="M211" s="616" t="str">
        <f>'[2]ALL NEW COMP'!AB224</f>
        <v>LCU-08</v>
      </c>
      <c r="N211" s="782">
        <f>'[2]ALL NEW COMP'!$AC224</f>
        <v>2642.67981014969</v>
      </c>
      <c r="O211" s="436"/>
      <c r="P211" s="782">
        <f>'[2]ALL NEW COMP'!$AE224</f>
        <v>1756.6773279258</v>
      </c>
      <c r="Q211" s="783">
        <f>'[2]ALL NEW COMP'!$AJ224</f>
        <v>6329.36280976565</v>
      </c>
      <c r="R211" s="783">
        <f>'[2]ALL NEW COMP'!$AH224</f>
        <v>6587.88606667552</v>
      </c>
      <c r="S211" s="783">
        <f>'[2]ALL NEW COMP'!AI224</f>
        <v>6525.4261736274</v>
      </c>
      <c r="T211" s="427">
        <f>'[2]ALL NEW COMP'!AK224</f>
        <v>10135.209333347</v>
      </c>
      <c r="U211" s="427">
        <f>'[2]ALL NEW COMP'!AL224</f>
        <v>10039.117190196</v>
      </c>
      <c r="V211" s="427">
        <f>'[2]ALL NEW COMP'!AM224</f>
        <v>9737.48124579331</v>
      </c>
      <c r="W211" s="563">
        <f>'[2]ALL NEW COMP'!$AN224</f>
        <v>0</v>
      </c>
      <c r="X211" s="616">
        <f>'[2]ALL NEW COMP'!$AQ224</f>
        <v>0</v>
      </c>
      <c r="Y211" s="173"/>
      <c r="Z211" s="15"/>
      <c r="AA211" s="823"/>
      <c r="AB211" s="823"/>
    </row>
    <row r="212" spans="1:28">
      <c r="A212" s="425" t="str">
        <f>'[2]ALL NEW COMP'!A225</f>
        <v>ALL201</v>
      </c>
      <c r="B212" s="796" t="str">
        <f>'[2]ALL NEW COMP'!B225</f>
        <v>CGE114LD-98BP-10PDC COMPRESSOR</v>
      </c>
      <c r="C212" s="281"/>
      <c r="D212" s="319"/>
      <c r="E212" s="319"/>
      <c r="F212" s="319"/>
      <c r="G212" s="789"/>
      <c r="H212" s="427">
        <f>'[2]ALL NEW COMP'!O225</f>
        <v>3385.16132044637</v>
      </c>
      <c r="I212" s="821"/>
      <c r="J212" s="791" t="str">
        <f>'[2]ALL NEW COMP'!T225</f>
        <v>CU - 144 QC</v>
      </c>
      <c r="K212" s="427">
        <f>'[2]ALL NEW COMP'!W225</f>
        <v>10536.0707786387</v>
      </c>
      <c r="L212" s="792"/>
      <c r="M212" s="616" t="str">
        <f>'[2]ALL NEW COMP'!AB225</f>
        <v>LCU-10</v>
      </c>
      <c r="N212" s="782">
        <f>'[2]ALL NEW COMP'!$AC225</f>
        <v>3022.29828404527</v>
      </c>
      <c r="O212" s="436"/>
      <c r="P212" s="782">
        <f>'[2]ALL NEW COMP'!$AE225</f>
        <v>1897.39187382979</v>
      </c>
      <c r="Q212" s="783">
        <f>'[2]ALL NEW COMP'!$AJ225</f>
        <v>6918.5663529812</v>
      </c>
      <c r="R212" s="783">
        <f>'[2]ALL NEW COMP'!$AH225</f>
        <v>7177.08960989107</v>
      </c>
      <c r="S212" s="783">
        <f>'[2]ALL NEW COMP'!AI225</f>
        <v>7114.62971684294</v>
      </c>
      <c r="T212" s="427">
        <f>'[2]ALL NEW COMP'!AK225</f>
        <v>11041.6763229093</v>
      </c>
      <c r="U212" s="427">
        <f>'[2]ALL NEW COMP'!AL225</f>
        <v>10945.5841797584</v>
      </c>
      <c r="V212" s="427">
        <f>'[2]ALL NEW COMP'!AM225</f>
        <v>10643.9482353557</v>
      </c>
      <c r="W212" s="563">
        <f>'[2]ALL NEW COMP'!$AN225</f>
        <v>0</v>
      </c>
      <c r="X212" s="616">
        <f>'[2]ALL NEW COMP'!$AQ225</f>
        <v>0</v>
      </c>
      <c r="Y212" s="173"/>
      <c r="Z212" s="15"/>
      <c r="AA212" s="823"/>
      <c r="AB212" s="823"/>
    </row>
    <row r="213" spans="1:28">
      <c r="A213" s="425" t="str">
        <f>'[2]ALL NEW COMP'!A226</f>
        <v>ALL202</v>
      </c>
      <c r="B213" s="796" t="str">
        <f>'[2]ALL NEW COMP'!B226</f>
        <v>CEB112LD-B1PG-12PDC COMPRESSOR</v>
      </c>
      <c r="C213" s="281"/>
      <c r="D213" s="319"/>
      <c r="E213" s="319"/>
      <c r="F213" s="319"/>
      <c r="G213" s="789"/>
      <c r="H213" s="427">
        <f>'[2]ALL NEW COMP'!O226</f>
        <v>4645.84208806089</v>
      </c>
      <c r="I213" s="821"/>
      <c r="J213" s="791" t="str">
        <f>'[2]ALL NEW COMP'!T226</f>
        <v>CU - 160 QC</v>
      </c>
      <c r="K213" s="427">
        <f>'[2]ALL NEW COMP'!W226</f>
        <v>12235.0771346816</v>
      </c>
      <c r="L213" s="792"/>
      <c r="M213" s="616" t="str">
        <f>'[2]ALL NEW COMP'!AB226</f>
        <v>LCU-12</v>
      </c>
      <c r="N213" s="782">
        <f>'[2]ALL NEW COMP'!$AC226</f>
        <v>3587.63984711574</v>
      </c>
      <c r="O213" s="436"/>
      <c r="P213" s="782">
        <f>'[2]ALL NEW COMP'!$AE226</f>
        <v>1923.50265160757</v>
      </c>
      <c r="Q213" s="783">
        <f>'[2]ALL NEW COMP'!$AJ226</f>
        <v>8253.82034672201</v>
      </c>
      <c r="R213" s="783">
        <f>'[2]ALL NEW COMP'!$AH226</f>
        <v>8512.34360363188</v>
      </c>
      <c r="S213" s="783">
        <f>'[2]ALL NEW COMP'!AI226</f>
        <v>8449.88371058375</v>
      </c>
      <c r="T213" s="427">
        <f>'[2]ALL NEW COMP'!AK226</f>
        <v>13095.9132363567</v>
      </c>
      <c r="U213" s="427">
        <f>'[2]ALL NEW COMP'!AL226</f>
        <v>12999.8210932058</v>
      </c>
      <c r="V213" s="427">
        <f>'[2]ALL NEW COMP'!AM226</f>
        <v>12698.1851488031</v>
      </c>
      <c r="W213" s="563">
        <f>'[2]ALL NEW COMP'!$AN226</f>
        <v>0</v>
      </c>
      <c r="X213" s="616">
        <f>'[2]ALL NEW COMP'!$AQ226</f>
        <v>0</v>
      </c>
      <c r="Y213" s="173"/>
      <c r="Z213" s="15"/>
      <c r="AA213" s="823"/>
      <c r="AB213" s="823"/>
    </row>
    <row r="214" spans="1:28">
      <c r="A214" s="425" t="str">
        <f>'[2]ALL NEW COMP'!A227</f>
        <v>ALL203</v>
      </c>
      <c r="B214" s="796" t="str">
        <f>'[2]ALL NEW COMP'!B227</f>
        <v>CEB120LD-B1PG-14PDC COMPRESSOR</v>
      </c>
      <c r="C214" s="281"/>
      <c r="D214" s="319"/>
      <c r="E214" s="319"/>
      <c r="F214" s="319"/>
      <c r="G214" s="789"/>
      <c r="H214" s="427">
        <f>'[2]ALL NEW COMP'!O227</f>
        <v>5136.10683102209</v>
      </c>
      <c r="I214" s="821"/>
      <c r="J214" s="791" t="str">
        <f>'[2]ALL NEW COMP'!T227</f>
        <v>CU - 200 QC</v>
      </c>
      <c r="K214" s="427">
        <f>'[2]ALL NEW COMP'!W227</f>
        <v>14261.3641006702</v>
      </c>
      <c r="L214" s="792"/>
      <c r="M214" s="616" t="str">
        <f>'[2]ALL NEW COMP'!AB227</f>
        <v>LCU-15</v>
      </c>
      <c r="N214" s="782">
        <f>'[2]ALL NEW COMP'!$AC227</f>
        <v>3870.21560469149</v>
      </c>
      <c r="O214" s="436"/>
      <c r="P214" s="782">
        <f>'[2]ALL NEW COMP'!$AE227</f>
        <v>2023.50265160757</v>
      </c>
      <c r="Q214" s="783">
        <f>'[2]ALL NEW COMP'!$AJ227</f>
        <v>8925.65230264487</v>
      </c>
      <c r="R214" s="783">
        <f>'[2]ALL NEW COMP'!$AH227</f>
        <v>9184.17555955474</v>
      </c>
      <c r="S214" s="783">
        <f>'[2]ALL NEW COMP'!AI227</f>
        <v>9121.71566650661</v>
      </c>
      <c r="T214" s="427">
        <f>'[2]ALL NEW COMP'!AK227</f>
        <v>14129.5008608534</v>
      </c>
      <c r="U214" s="427">
        <f>'[2]ALL NEW COMP'!AL227</f>
        <v>14033.4087177025</v>
      </c>
      <c r="V214" s="427">
        <f>'[2]ALL NEW COMP'!AM227</f>
        <v>13731.7727732998</v>
      </c>
      <c r="W214" s="563">
        <f>'[2]ALL NEW COMP'!$AN227</f>
        <v>0</v>
      </c>
      <c r="X214" s="616">
        <f>'[2]ALL NEW COMP'!$AQ227</f>
        <v>0</v>
      </c>
      <c r="Y214" s="173"/>
      <c r="Z214" s="15"/>
      <c r="AA214" s="823"/>
      <c r="AB214" s="823"/>
    </row>
    <row r="215" spans="1:28">
      <c r="A215" s="425" t="str">
        <f>'[2]ALL NEW COMP'!A228</f>
        <v>ALL204</v>
      </c>
      <c r="B215" s="796" t="str">
        <f>'[2]ALL NEW COMP'!B228</f>
        <v>CGE117LD-73BP-12PDC410 COMPRESSOR</v>
      </c>
      <c r="C215" s="281"/>
      <c r="D215" s="319"/>
      <c r="E215" s="319"/>
      <c r="F215" s="319"/>
      <c r="G215" s="789"/>
      <c r="H215" s="427">
        <f>'[2]ALL NEW COMP'!O228</f>
        <v>3268.43161974133</v>
      </c>
      <c r="I215" s="821"/>
      <c r="J215" s="791">
        <f>'[2]ALL NEW COMP'!T228</f>
        <v>0</v>
      </c>
      <c r="K215" s="427">
        <f>'[2]ALL NEW COMP'!W228</f>
        <v>0</v>
      </c>
      <c r="L215" s="792"/>
      <c r="M215" s="616" t="str">
        <f>'[2]ALL NEW COMP'!AB228</f>
        <v>LCU-15</v>
      </c>
      <c r="N215" s="782">
        <f>'[2]ALL NEW COMP'!$AC228</f>
        <v>3870.21560469149</v>
      </c>
      <c r="O215" s="436"/>
      <c r="P215" s="782">
        <f>'[2]ALL NEW COMP'!$AE228</f>
        <v>1923.50265160757</v>
      </c>
      <c r="Q215" s="783">
        <f>'[2]ALL NEW COMP'!$AJ228</f>
        <v>7723.72392798922</v>
      </c>
      <c r="R215" s="783">
        <f>'[2]ALL NEW COMP'!$AH228</f>
        <v>7982.24718489909</v>
      </c>
      <c r="S215" s="783">
        <f>'[2]ALL NEW COMP'!AI228</f>
        <v>7919.78729185096</v>
      </c>
      <c r="T215" s="427">
        <f>'[2]ALL NEW COMP'!AK228</f>
        <v>12280.3802844601</v>
      </c>
      <c r="U215" s="427">
        <f>'[2]ALL NEW COMP'!AL228</f>
        <v>12184.2881413092</v>
      </c>
      <c r="V215" s="427">
        <f>'[2]ALL NEW COMP'!AM228</f>
        <v>11882.6521969065</v>
      </c>
      <c r="W215" s="563">
        <f>'[2]ALL NEW COMP'!$AN228</f>
        <v>0</v>
      </c>
      <c r="X215" s="616">
        <f>'[2]ALL NEW COMP'!$AQ228</f>
        <v>0</v>
      </c>
      <c r="Y215" s="173"/>
      <c r="Z215" s="15"/>
      <c r="AA215" s="823"/>
      <c r="AB215" s="823"/>
    </row>
    <row r="216" spans="1:28">
      <c r="A216" s="425" t="str">
        <f>'[2]ALL NEW COMP'!A229</f>
        <v>ALL205</v>
      </c>
      <c r="B216" s="796" t="str">
        <f>'[2]ALL NEW COMP'!B229</f>
        <v>CKE132LD-83BP-14PDC410 COMPRESSOR</v>
      </c>
      <c r="C216" s="281"/>
      <c r="D216" s="319"/>
      <c r="E216" s="319"/>
      <c r="F216" s="319"/>
      <c r="G216" s="789"/>
      <c r="H216" s="427">
        <f>'[2]ALL NEW COMP'!O229</f>
        <v>3501.89102115142</v>
      </c>
      <c r="I216" s="821"/>
      <c r="J216" s="791">
        <f>'[2]ALL NEW COMP'!T229</f>
        <v>0</v>
      </c>
      <c r="K216" s="427">
        <f>'[2]ALL NEW COMP'!W229</f>
        <v>0</v>
      </c>
      <c r="L216" s="792"/>
      <c r="M216" s="616" t="str">
        <f>'[2]ALL NEW COMP'!AB229</f>
        <v>LCU-20</v>
      </c>
      <c r="N216" s="782">
        <f>'[2]ALL NEW COMP'!$AC229</f>
        <v>4525.94925155166</v>
      </c>
      <c r="O216" s="436"/>
      <c r="P216" s="782">
        <f>'[2]ALL NEW COMP'!$AE229</f>
        <v>2023.50265160757</v>
      </c>
      <c r="Q216" s="783">
        <f>'[2]ALL NEW COMP'!$AJ229</f>
        <v>8617.19862168135</v>
      </c>
      <c r="R216" s="783">
        <f>'[2]ALL NEW COMP'!$AH229</f>
        <v>8875.72187859122</v>
      </c>
      <c r="S216" s="783">
        <f>'[2]ALL NEW COMP'!AI229</f>
        <v>8813.26198554309</v>
      </c>
      <c r="T216" s="427">
        <f>'[2]ALL NEW COMP'!AK229</f>
        <v>13654.9567362942</v>
      </c>
      <c r="U216" s="427">
        <f>'[2]ALL NEW COMP'!AL229</f>
        <v>13558.8645931432</v>
      </c>
      <c r="V216" s="427">
        <f>'[2]ALL NEW COMP'!AM229</f>
        <v>13257.2286487405</v>
      </c>
      <c r="W216" s="563">
        <f>'[2]ALL NEW COMP'!$AN229</f>
        <v>0</v>
      </c>
      <c r="X216" s="616">
        <f>'[2]ALL NEW COMP'!$AQ229</f>
        <v>0</v>
      </c>
      <c r="Y216" s="173"/>
      <c r="Z216" s="15"/>
      <c r="AA216" s="823"/>
      <c r="AB216" s="823"/>
    </row>
    <row r="217" spans="1:28">
      <c r="A217" s="425" t="str">
        <f>'[2]ALL NEW COMP'!A230</f>
        <v>ALL206</v>
      </c>
      <c r="B217" s="796" t="str">
        <f>'[2]ALL NEW COMP'!B230</f>
        <v>CEB98LD-B1PK COMPRESSOR</v>
      </c>
      <c r="C217" s="281"/>
      <c r="D217" s="319"/>
      <c r="E217" s="319"/>
      <c r="F217" s="319"/>
      <c r="G217" s="789"/>
      <c r="H217" s="427">
        <f>'[2]ALL NEW COMP'!O230</f>
        <v>3618.62072185647</v>
      </c>
      <c r="I217" s="821"/>
      <c r="J217" s="791">
        <f>'[2]ALL NEW COMP'!T230</f>
        <v>0</v>
      </c>
      <c r="K217" s="427">
        <f>'[2]ALL NEW COMP'!W230</f>
        <v>0</v>
      </c>
      <c r="L217" s="792"/>
      <c r="M217" s="616">
        <f>'[2]ALL NEW COMP'!AB230</f>
        <v>0</v>
      </c>
      <c r="N217" s="782">
        <f>'[2]ALL NEW COMP'!$AC230</f>
        <v>0</v>
      </c>
      <c r="O217" s="436"/>
      <c r="P217" s="782">
        <f>'[2]ALL NEW COMP'!$AE230</f>
        <v>0</v>
      </c>
      <c r="Q217" s="783">
        <f>'[2]ALL NEW COMP'!$AJ230</f>
        <v>0</v>
      </c>
      <c r="R217" s="783">
        <f>'[2]ALL NEW COMP'!$AH230</f>
        <v>0</v>
      </c>
      <c r="S217" s="783">
        <f>'[2]ALL NEW COMP'!AI230</f>
        <v>0</v>
      </c>
      <c r="T217" s="427">
        <f>'[2]ALL NEW COMP'!AK230</f>
        <v>0</v>
      </c>
      <c r="U217" s="427">
        <f>'[2]ALL NEW COMP'!AL230</f>
        <v>0</v>
      </c>
      <c r="V217" s="427">
        <f>'[2]ALL NEW COMP'!AM230</f>
        <v>0</v>
      </c>
      <c r="W217" s="563">
        <f>'[2]ALL NEW COMP'!$AN230</f>
        <v>0</v>
      </c>
      <c r="X217" s="616">
        <f>'[2]ALL NEW COMP'!$AQ230</f>
        <v>0</v>
      </c>
      <c r="Y217" s="824"/>
      <c r="Z217" s="15"/>
      <c r="AA217" s="823"/>
      <c r="AB217" s="823"/>
    </row>
    <row r="218" spans="1:28">
      <c r="A218" s="425">
        <f>'[2]ALL NEW COMP'!A231</f>
        <v>0</v>
      </c>
      <c r="B218" s="796" t="str">
        <f>'[2]ALL NEW COMP'!B231</f>
        <v>CA47LHDG-D1KA</v>
      </c>
      <c r="C218" s="281"/>
      <c r="D218" s="319"/>
      <c r="E218" s="319"/>
      <c r="F218" s="319"/>
      <c r="G218" s="789"/>
      <c r="H218" s="427" t="str">
        <f>'[2]ALL NEW COMP'!O231</f>
        <v>~</v>
      </c>
      <c r="I218" s="821"/>
      <c r="J218" s="791">
        <f>'[2]ALL NEW COMP'!T231</f>
        <v>0</v>
      </c>
      <c r="K218" s="427">
        <f>'[2]ALL NEW COMP'!W231</f>
        <v>0</v>
      </c>
      <c r="L218" s="792"/>
      <c r="M218" s="616">
        <f>'[2]ALL NEW COMP'!AB231</f>
        <v>0</v>
      </c>
      <c r="N218" s="782">
        <f>'[2]ALL NEW COMP'!$AC231</f>
        <v>0</v>
      </c>
      <c r="O218" s="436"/>
      <c r="P218" s="782">
        <f>'[2]ALL NEW COMP'!$AE231</f>
        <v>0</v>
      </c>
      <c r="Q218" s="783">
        <f>'[2]ALL NEW COMP'!$AJ231</f>
        <v>0</v>
      </c>
      <c r="R218" s="783">
        <f>'[2]ALL NEW COMP'!$AH231</f>
        <v>0</v>
      </c>
      <c r="S218" s="783">
        <f>'[2]ALL NEW COMP'!AI231</f>
        <v>0</v>
      </c>
      <c r="T218" s="427">
        <f>'[2]ALL NEW COMP'!AK231</f>
        <v>0</v>
      </c>
      <c r="U218" s="427">
        <f>'[2]ALL NEW COMP'!AL231</f>
        <v>0</v>
      </c>
      <c r="V218" s="427">
        <f>'[2]ALL NEW COMP'!AM231</f>
        <v>0</v>
      </c>
      <c r="W218" s="563">
        <f>'[2]ALL NEW COMP'!$AN231</f>
        <v>0</v>
      </c>
      <c r="X218" s="616">
        <f>'[2]ALL NEW COMP'!$AQ231</f>
        <v>0</v>
      </c>
      <c r="Y218" s="824"/>
      <c r="Z218" s="15"/>
      <c r="AA218" s="823"/>
      <c r="AB218" s="823"/>
    </row>
    <row r="219" spans="1:28">
      <c r="A219" s="425">
        <f>'[2]ALL NEW COMP'!A232</f>
        <v>0</v>
      </c>
      <c r="B219" s="796" t="str">
        <f>'[2]ALL NEW COMP'!B232</f>
        <v>CA64LHDG-D1KA</v>
      </c>
      <c r="C219" s="281"/>
      <c r="D219" s="319"/>
      <c r="E219" s="319"/>
      <c r="F219" s="319"/>
      <c r="G219" s="789"/>
      <c r="H219" s="427" t="str">
        <f>'[2]ALL NEW COMP'!O232</f>
        <v>~</v>
      </c>
      <c r="I219" s="821"/>
      <c r="J219" s="791"/>
      <c r="K219" s="427"/>
      <c r="L219" s="825"/>
      <c r="M219" s="826"/>
      <c r="N219" s="827"/>
      <c r="O219" s="828"/>
      <c r="P219" s="827"/>
      <c r="Q219" s="829"/>
      <c r="R219" s="829"/>
      <c r="S219" s="829"/>
      <c r="T219" s="453"/>
      <c r="U219" s="453"/>
      <c r="V219" s="453"/>
      <c r="W219" s="830"/>
      <c r="X219" s="826"/>
      <c r="Y219" s="831"/>
      <c r="Z219" s="15"/>
      <c r="AA219" s="823"/>
      <c r="AB219" s="823"/>
    </row>
    <row r="220" spans="1:28">
      <c r="A220" s="425">
        <f>'[2]ALL NEW COMP'!A233</f>
        <v>0</v>
      </c>
      <c r="B220" s="796" t="str">
        <f>'[2]ALL NEW COMP'!B233</f>
        <v>CA90LHDG-D1KA</v>
      </c>
      <c r="C220" s="281"/>
      <c r="D220" s="319"/>
      <c r="E220" s="319"/>
      <c r="F220" s="319"/>
      <c r="G220" s="789"/>
      <c r="H220" s="427" t="str">
        <f>'[2]ALL NEW COMP'!O233</f>
        <v>~</v>
      </c>
      <c r="I220" s="821"/>
      <c r="J220" s="791"/>
      <c r="K220" s="427"/>
      <c r="L220" s="825"/>
      <c r="M220" s="826"/>
      <c r="N220" s="827"/>
      <c r="O220" s="828"/>
      <c r="P220" s="827"/>
      <c r="Q220" s="829"/>
      <c r="R220" s="829"/>
      <c r="S220" s="829"/>
      <c r="T220" s="453"/>
      <c r="U220" s="453"/>
      <c r="V220" s="453"/>
      <c r="W220" s="830"/>
      <c r="X220" s="826"/>
      <c r="Y220" s="831"/>
      <c r="Z220" s="15"/>
      <c r="AA220" s="823"/>
      <c r="AB220" s="823"/>
    </row>
    <row r="221" spans="1:28">
      <c r="A221" s="425">
        <f>'[2]ALL NEW COMP'!A234</f>
        <v>0</v>
      </c>
      <c r="B221" s="796" t="str">
        <f>'[2]ALL NEW COMP'!B234</f>
        <v>LS400DHD-64DBYG</v>
      </c>
      <c r="C221" s="281"/>
      <c r="D221" s="319"/>
      <c r="E221" s="319"/>
      <c r="F221" s="319"/>
      <c r="G221" s="789"/>
      <c r="H221" s="427" t="str">
        <f>'[2]ALL NEW COMP'!O234</f>
        <v>~</v>
      </c>
      <c r="I221" s="821"/>
      <c r="J221" s="791"/>
      <c r="K221" s="427"/>
      <c r="L221" s="825"/>
      <c r="M221" s="826"/>
      <c r="N221" s="827"/>
      <c r="O221" s="828"/>
      <c r="P221" s="827"/>
      <c r="Q221" s="829"/>
      <c r="R221" s="829"/>
      <c r="S221" s="829"/>
      <c r="T221" s="453"/>
      <c r="U221" s="453"/>
      <c r="V221" s="453"/>
      <c r="W221" s="830"/>
      <c r="X221" s="826"/>
      <c r="Y221" s="831"/>
      <c r="Z221" s="15"/>
      <c r="AA221" s="823"/>
      <c r="AB221" s="823"/>
    </row>
    <row r="222" spans="1:28">
      <c r="A222" s="425">
        <f>'[2]ALL NEW COMP'!A235</f>
        <v>0</v>
      </c>
      <c r="B222" s="796" t="str">
        <f>'[2]ALL NEW COMP'!B235</f>
        <v>LS600DHD-90DBYG</v>
      </c>
      <c r="C222" s="281"/>
      <c r="D222" s="319"/>
      <c r="E222" s="319"/>
      <c r="F222" s="319"/>
      <c r="G222" s="789"/>
      <c r="H222" s="427" t="str">
        <f>'[2]ALL NEW COMP'!O235</f>
        <v>~</v>
      </c>
      <c r="I222" s="821"/>
      <c r="J222" s="791"/>
      <c r="K222" s="427"/>
      <c r="L222" s="825"/>
      <c r="M222" s="826"/>
      <c r="N222" s="827"/>
      <c r="O222" s="828"/>
      <c r="P222" s="827"/>
      <c r="Q222" s="829"/>
      <c r="R222" s="829"/>
      <c r="S222" s="829"/>
      <c r="T222" s="453"/>
      <c r="U222" s="453"/>
      <c r="V222" s="453"/>
      <c r="W222" s="830"/>
      <c r="X222" s="826"/>
      <c r="Y222" s="831"/>
      <c r="Z222" s="15"/>
      <c r="AA222" s="823"/>
      <c r="AB222" s="823"/>
    </row>
    <row r="223" spans="1:28">
      <c r="A223" s="425">
        <f>'[2]ALL NEW COMP'!A236</f>
        <v>0</v>
      </c>
      <c r="B223" s="796" t="str">
        <f>'[2]ALL NEW COMP'!B236</f>
        <v>NS400DHD-64DBYG</v>
      </c>
      <c r="C223" s="281"/>
      <c r="D223" s="319"/>
      <c r="E223" s="319"/>
      <c r="F223" s="319"/>
      <c r="G223" s="789"/>
      <c r="H223" s="427" t="str">
        <f>'[2]ALL NEW COMP'!O236</f>
        <v>~</v>
      </c>
      <c r="I223" s="821"/>
      <c r="J223" s="791"/>
      <c r="K223" s="427"/>
      <c r="L223" s="825"/>
      <c r="M223" s="826"/>
      <c r="N223" s="827"/>
      <c r="O223" s="828"/>
      <c r="P223" s="827"/>
      <c r="Q223" s="829"/>
      <c r="R223" s="829"/>
      <c r="S223" s="829"/>
      <c r="T223" s="453"/>
      <c r="U223" s="453"/>
      <c r="V223" s="453"/>
      <c r="W223" s="830"/>
      <c r="X223" s="826"/>
      <c r="Y223" s="831"/>
      <c r="Z223" s="15"/>
      <c r="AA223" s="823"/>
      <c r="AB223" s="823"/>
    </row>
    <row r="224" spans="1:28">
      <c r="A224" s="425">
        <f>'[2]ALL NEW COMP'!A237</f>
        <v>0</v>
      </c>
      <c r="B224" s="796" t="str">
        <f>'[2]ALL NEW COMP'!B237</f>
        <v>NS600DHD-90DBYG</v>
      </c>
      <c r="C224" s="281"/>
      <c r="D224" s="319"/>
      <c r="E224" s="319"/>
      <c r="F224" s="319"/>
      <c r="G224" s="789"/>
      <c r="H224" s="427" t="str">
        <f>'[2]ALL NEW COMP'!O237</f>
        <v>~</v>
      </c>
      <c r="I224" s="821"/>
      <c r="J224" s="791"/>
      <c r="K224" s="427"/>
      <c r="L224" s="825"/>
      <c r="M224" s="826"/>
      <c r="N224" s="827"/>
      <c r="O224" s="828"/>
      <c r="P224" s="827"/>
      <c r="Q224" s="829"/>
      <c r="R224" s="829"/>
      <c r="S224" s="829"/>
      <c r="T224" s="453"/>
      <c r="U224" s="453"/>
      <c r="V224" s="453"/>
      <c r="W224" s="830"/>
      <c r="X224" s="826"/>
      <c r="Y224" s="831"/>
      <c r="Z224" s="15"/>
      <c r="AA224" s="823"/>
      <c r="AB224" s="823"/>
    </row>
    <row r="225" ht="12" spans="1:28">
      <c r="A225" s="425">
        <f>'[2]ALL NEW COMP'!A238</f>
        <v>0</v>
      </c>
      <c r="B225" s="796" t="str">
        <f>'[2]ALL NEW COMP'!B238</f>
        <v>ZB38KQE X 2</v>
      </c>
      <c r="C225" s="281"/>
      <c r="D225" s="832">
        <f>'[2]ALL NEW COMP'!$D238</f>
        <v>10</v>
      </c>
      <c r="E225" s="8" t="s">
        <v>404</v>
      </c>
      <c r="F225" s="833"/>
      <c r="G225" s="834"/>
      <c r="H225" s="427">
        <f>'[2]ALL NEW COMP'!O238</f>
        <v>0</v>
      </c>
      <c r="I225" s="808" t="s">
        <v>405</v>
      </c>
      <c r="J225" s="791" t="str">
        <f>'[2]ALL NEW COMP'!$T238</f>
        <v>TCU - 120 </v>
      </c>
      <c r="K225" s="427">
        <f>'[2]ALL NEW COMP'!W238</f>
        <v>24088.0852368455</v>
      </c>
      <c r="L225" s="825"/>
      <c r="M225" s="826"/>
      <c r="N225" s="827"/>
      <c r="O225" s="828"/>
      <c r="P225" s="827"/>
      <c r="Q225" s="829"/>
      <c r="R225" s="829"/>
      <c r="S225" s="829"/>
      <c r="T225" s="453"/>
      <c r="U225" s="453"/>
      <c r="V225" s="453"/>
      <c r="W225" s="830"/>
      <c r="X225" s="826"/>
      <c r="Y225" s="831"/>
      <c r="Z225" s="15"/>
      <c r="AA225" s="823"/>
      <c r="AB225" s="823"/>
    </row>
    <row r="226" ht="12" spans="1:28">
      <c r="A226" s="425">
        <f>'[2]ALL NEW COMP'!A239</f>
        <v>0</v>
      </c>
      <c r="B226" s="796" t="str">
        <f>'[2]ALL NEW COMP'!B239</f>
        <v>ZB45KQE X 2</v>
      </c>
      <c r="C226" s="281"/>
      <c r="D226" s="832">
        <f>'[2]ALL NEW COMP'!$D239</f>
        <v>12</v>
      </c>
      <c r="E226" s="8"/>
      <c r="F226" s="833"/>
      <c r="G226" s="834"/>
      <c r="H226" s="427">
        <f>'[2]ALL NEW COMP'!O239</f>
        <v>0</v>
      </c>
      <c r="I226" s="809"/>
      <c r="J226" s="791" t="str">
        <f>'[2]ALL NEW COMP'!$T239</f>
        <v>TCU - 150 </v>
      </c>
      <c r="K226" s="427">
        <f>'[2]ALL NEW COMP'!W239</f>
        <v>24356.2036226264</v>
      </c>
      <c r="L226" s="825"/>
      <c r="M226" s="826"/>
      <c r="N226" s="827"/>
      <c r="O226" s="828"/>
      <c r="P226" s="827"/>
      <c r="Q226" s="829"/>
      <c r="R226" s="829"/>
      <c r="S226" s="829"/>
      <c r="T226" s="453"/>
      <c r="U226" s="453"/>
      <c r="V226" s="453"/>
      <c r="W226" s="830"/>
      <c r="X226" s="826"/>
      <c r="Y226" s="831"/>
      <c r="Z226" s="15"/>
      <c r="AA226" s="823"/>
      <c r="AB226" s="823"/>
    </row>
    <row r="227" ht="12" spans="1:28">
      <c r="A227" s="425">
        <f>'[2]ALL NEW COMP'!A240</f>
        <v>0</v>
      </c>
      <c r="B227" s="796" t="str">
        <f>'[2]ALL NEW COMP'!B240</f>
        <v>ZB48KQE X 2</v>
      </c>
      <c r="C227" s="281"/>
      <c r="D227" s="832">
        <f>'[2]ALL NEW COMP'!$D240</f>
        <v>14</v>
      </c>
      <c r="E227" s="8"/>
      <c r="F227" s="833"/>
      <c r="G227" s="834"/>
      <c r="H227" s="427">
        <f>'[2]ALL NEW COMP'!O240</f>
        <v>0</v>
      </c>
      <c r="I227" s="809"/>
      <c r="J227" s="791" t="str">
        <f>'[2]ALL NEW COMP'!$T240</f>
        <v>TCU - 150 </v>
      </c>
      <c r="K227" s="427">
        <f>'[2]ALL NEW COMP'!W240</f>
        <v>26023.6550212278</v>
      </c>
      <c r="L227" s="825"/>
      <c r="M227" s="826"/>
      <c r="N227" s="827"/>
      <c r="O227" s="828"/>
      <c r="P227" s="827"/>
      <c r="Q227" s="829"/>
      <c r="R227" s="829"/>
      <c r="S227" s="829"/>
      <c r="T227" s="453"/>
      <c r="U227" s="453"/>
      <c r="V227" s="453"/>
      <c r="W227" s="830"/>
      <c r="X227" s="826"/>
      <c r="Y227" s="831"/>
      <c r="Z227" s="15"/>
      <c r="AA227" s="823"/>
      <c r="AB227" s="823"/>
    </row>
    <row r="228" ht="12" spans="1:28">
      <c r="A228" s="425">
        <f>'[2]ALL NEW COMP'!A241</f>
        <v>0</v>
      </c>
      <c r="B228" s="796" t="str">
        <f>'[2]ALL NEW COMP'!B241</f>
        <v>ZB58KQE X 2</v>
      </c>
      <c r="C228" s="281"/>
      <c r="D228" s="832">
        <f>'[2]ALL NEW COMP'!$D241</f>
        <v>16</v>
      </c>
      <c r="E228" s="8"/>
      <c r="F228" s="833"/>
      <c r="G228" s="834"/>
      <c r="H228" s="427">
        <f>'[2]ALL NEW COMP'!O241</f>
        <v>0</v>
      </c>
      <c r="I228" s="809"/>
      <c r="J228" s="791" t="str">
        <f>'[2]ALL NEW COMP'!$T241</f>
        <v>TCU - 200</v>
      </c>
      <c r="K228" s="427">
        <f>'[2]ALL NEW COMP'!W241</f>
        <v>30824.8539305089</v>
      </c>
      <c r="L228" s="825"/>
      <c r="M228" s="826"/>
      <c r="N228" s="827"/>
      <c r="O228" s="828"/>
      <c r="P228" s="827"/>
      <c r="Q228" s="829"/>
      <c r="R228" s="829"/>
      <c r="S228" s="829"/>
      <c r="T228" s="453"/>
      <c r="U228" s="453"/>
      <c r="V228" s="453"/>
      <c r="W228" s="830"/>
      <c r="X228" s="826"/>
      <c r="Y228" s="831"/>
      <c r="Z228" s="15"/>
      <c r="AA228" s="823"/>
      <c r="AB228" s="823"/>
    </row>
    <row r="229" ht="12" spans="1:28">
      <c r="A229" s="425">
        <f>'[2]ALL NEW COMP'!A242</f>
        <v>0</v>
      </c>
      <c r="B229" s="796" t="str">
        <f>'[2]ALL NEW COMP'!B242</f>
        <v>ZB66KQE X 2</v>
      </c>
      <c r="C229" s="281"/>
      <c r="D229" s="832">
        <f>'[2]ALL NEW COMP'!$D242</f>
        <v>18</v>
      </c>
      <c r="E229" s="8"/>
      <c r="F229" s="833"/>
      <c r="G229" s="834"/>
      <c r="H229" s="427">
        <f>'[2]ALL NEW COMP'!O242</f>
        <v>0</v>
      </c>
      <c r="I229" s="809"/>
      <c r="J229" s="791" t="str">
        <f>'[2]ALL NEW COMP'!$T242</f>
        <v>TCU - 200</v>
      </c>
      <c r="K229" s="427">
        <f>'[2]ALL NEW COMP'!W242</f>
        <v>31546.1598745648</v>
      </c>
      <c r="L229" s="825"/>
      <c r="M229" s="826"/>
      <c r="N229" s="827"/>
      <c r="O229" s="828"/>
      <c r="P229" s="827"/>
      <c r="Q229" s="829"/>
      <c r="R229" s="829"/>
      <c r="S229" s="829"/>
      <c r="T229" s="453"/>
      <c r="U229" s="453"/>
      <c r="V229" s="453"/>
      <c r="W229" s="830"/>
      <c r="X229" s="826"/>
      <c r="Y229" s="831"/>
      <c r="Z229" s="15"/>
      <c r="AA229" s="823"/>
      <c r="AB229" s="823"/>
    </row>
    <row r="230" ht="12" spans="1:28">
      <c r="A230" s="425">
        <f>'[2]ALL NEW COMP'!A243</f>
        <v>0</v>
      </c>
      <c r="B230" s="796" t="str">
        <f>'[2]ALL NEW COMP'!B243</f>
        <v>ZB76KQE X 2</v>
      </c>
      <c r="C230" s="281"/>
      <c r="D230" s="832">
        <f>'[2]ALL NEW COMP'!$D243</f>
        <v>20</v>
      </c>
      <c r="E230" s="8"/>
      <c r="F230" s="833"/>
      <c r="G230" s="834"/>
      <c r="H230" s="427">
        <f>'[2]ALL NEW COMP'!O243</f>
        <v>0</v>
      </c>
      <c r="I230" s="809"/>
      <c r="J230" s="791" t="str">
        <f>'[2]ALL NEW COMP'!$T243</f>
        <v>TCU - 220</v>
      </c>
      <c r="K230" s="427">
        <f>'[2]ALL NEW COMP'!W243</f>
        <v>33006.9198978748</v>
      </c>
      <c r="L230" s="825"/>
      <c r="M230" s="826"/>
      <c r="N230" s="827"/>
      <c r="O230" s="828"/>
      <c r="P230" s="827"/>
      <c r="Q230" s="829"/>
      <c r="R230" s="829"/>
      <c r="S230" s="829"/>
      <c r="T230" s="453"/>
      <c r="U230" s="453"/>
      <c r="V230" s="453"/>
      <c r="W230" s="830"/>
      <c r="X230" s="826"/>
      <c r="Y230" s="831"/>
      <c r="Z230" s="15"/>
      <c r="AA230" s="823"/>
      <c r="AB230" s="823"/>
    </row>
    <row r="231" ht="12" spans="1:28">
      <c r="A231" s="425">
        <f>'[2]ALL NEW COMP'!A244</f>
        <v>0</v>
      </c>
      <c r="B231" s="796" t="str">
        <f>'[2]ALL NEW COMP'!B244</f>
        <v>ZB88KQE X 2</v>
      </c>
      <c r="C231" s="281"/>
      <c r="D231" s="832">
        <f>'[2]ALL NEW COMP'!$D244</f>
        <v>24</v>
      </c>
      <c r="E231" s="8"/>
      <c r="F231" s="833"/>
      <c r="G231" s="834"/>
      <c r="H231" s="427">
        <f>'[2]ALL NEW COMP'!O244</f>
        <v>0</v>
      </c>
      <c r="I231" s="809"/>
      <c r="J231" s="791" t="str">
        <f>'[2]ALL NEW COMP'!$T244</f>
        <v>TCUV - 250</v>
      </c>
      <c r="K231" s="427">
        <f>'[2]ALL NEW COMP'!W244</f>
        <v>39722.3676168005</v>
      </c>
      <c r="L231" s="825"/>
      <c r="M231" s="826"/>
      <c r="N231" s="826"/>
      <c r="O231" s="828"/>
      <c r="P231" s="828"/>
      <c r="Q231" s="825"/>
      <c r="R231" s="825"/>
      <c r="S231" s="825"/>
      <c r="T231" s="453"/>
      <c r="U231" s="453"/>
      <c r="V231" s="453"/>
      <c r="W231" s="830"/>
      <c r="X231" s="826"/>
      <c r="Y231" s="831"/>
      <c r="Z231" s="15"/>
      <c r="AA231" s="823"/>
      <c r="AB231" s="823"/>
    </row>
    <row r="232" ht="12" spans="1:28">
      <c r="A232" s="425">
        <f>'[2]ALL NEW COMP'!A245</f>
        <v>0</v>
      </c>
      <c r="B232" s="796" t="str">
        <f>'[2]ALL NEW COMP'!B245</f>
        <v>ZB95KQE X 2</v>
      </c>
      <c r="C232" s="281"/>
      <c r="D232" s="832">
        <f>'[2]ALL NEW COMP'!$D245</f>
        <v>26</v>
      </c>
      <c r="E232" s="8"/>
      <c r="F232" s="833"/>
      <c r="G232" s="834"/>
      <c r="H232" s="427">
        <f>'[2]ALL NEW COMP'!O245</f>
        <v>0</v>
      </c>
      <c r="I232" s="809"/>
      <c r="J232" s="791" t="str">
        <f>'[2]ALL NEW COMP'!$T245</f>
        <v>TCUV - 250</v>
      </c>
      <c r="K232" s="427">
        <f>'[2]ALL NEW COMP'!W245</f>
        <v>43287.2089054264</v>
      </c>
      <c r="L232" s="825"/>
      <c r="M232" s="826"/>
      <c r="N232" s="826"/>
      <c r="O232" s="828"/>
      <c r="P232" s="828"/>
      <c r="Q232" s="825"/>
      <c r="R232" s="825"/>
      <c r="S232" s="825"/>
      <c r="T232" s="453"/>
      <c r="U232" s="453"/>
      <c r="V232" s="453"/>
      <c r="W232" s="830"/>
      <c r="X232" s="826"/>
      <c r="Y232" s="831"/>
      <c r="Z232" s="15"/>
      <c r="AA232" s="823"/>
      <c r="AB232" s="823"/>
    </row>
    <row r="233" ht="12" spans="1:28">
      <c r="A233" s="425">
        <f>'[2]ALL NEW COMP'!A246</f>
        <v>0</v>
      </c>
      <c r="B233" s="796" t="str">
        <f>'[2]ALL NEW COMP'!B246</f>
        <v>ZB114KQE X 2</v>
      </c>
      <c r="C233" s="281"/>
      <c r="D233" s="832">
        <f>'[2]ALL NEW COMP'!$D246</f>
        <v>30</v>
      </c>
      <c r="E233" s="832"/>
      <c r="F233" s="833"/>
      <c r="G233" s="834"/>
      <c r="H233" s="427">
        <f>'[2]ALL NEW COMP'!O246</f>
        <v>0</v>
      </c>
      <c r="I233" s="809"/>
      <c r="J233" s="791" t="str">
        <f>'[2]ALL NEW COMP'!$T246</f>
        <v>TCUV - 300</v>
      </c>
      <c r="K233" s="427">
        <f>'[2]ALL NEW COMP'!W246</f>
        <v>43797.0619105063</v>
      </c>
      <c r="L233" s="825"/>
      <c r="M233" s="826"/>
      <c r="N233" s="826"/>
      <c r="O233" s="828"/>
      <c r="P233" s="828"/>
      <c r="Q233" s="825"/>
      <c r="R233" s="825"/>
      <c r="S233" s="825"/>
      <c r="T233" s="453"/>
      <c r="U233" s="453"/>
      <c r="V233" s="453"/>
      <c r="W233" s="830"/>
      <c r="X233" s="826"/>
      <c r="Y233" s="831"/>
      <c r="Z233" s="15"/>
      <c r="AA233" s="823"/>
      <c r="AB233" s="823"/>
    </row>
    <row r="234" ht="12" spans="1:28">
      <c r="A234" s="425">
        <f>'[2]ALL NEW COMP'!A247</f>
        <v>0</v>
      </c>
      <c r="B234" s="796" t="str">
        <f>'[2]ALL NEW COMP'!B247</f>
        <v>ZB130KQE X 2</v>
      </c>
      <c r="C234" s="281"/>
      <c r="D234" s="832">
        <f>'[2]ALL NEW COMP'!$D247</f>
        <v>40</v>
      </c>
      <c r="E234" s="832"/>
      <c r="F234" s="833"/>
      <c r="G234" s="834"/>
      <c r="H234" s="427">
        <f>'[2]ALL NEW COMP'!O247</f>
        <v>0</v>
      </c>
      <c r="I234" s="809"/>
      <c r="J234" s="791" t="str">
        <f>'[2]ALL NEW COMP'!$T247</f>
        <v>TCUV - 400</v>
      </c>
      <c r="K234" s="427">
        <f>'[2]ALL NEW COMP'!W247</f>
        <v>57816.2475742808</v>
      </c>
      <c r="L234" s="825"/>
      <c r="M234" s="826"/>
      <c r="N234" s="826"/>
      <c r="O234" s="828"/>
      <c r="P234" s="828"/>
      <c r="Q234" s="825"/>
      <c r="R234" s="825"/>
      <c r="S234" s="825"/>
      <c r="T234" s="453"/>
      <c r="U234" s="453"/>
      <c r="V234" s="453"/>
      <c r="W234" s="830"/>
      <c r="X234" s="826"/>
      <c r="Y234" s="831"/>
      <c r="Z234" s="15"/>
      <c r="AA234" s="823"/>
      <c r="AB234" s="823"/>
    </row>
    <row r="235" ht="12" spans="1:28">
      <c r="A235" s="425">
        <f>'[2]ALL NEW COMP'!A248</f>
        <v>0</v>
      </c>
      <c r="B235" s="796" t="str">
        <f>'[2]ALL NEW COMP'!B248</f>
        <v>ZB58KQE X 3</v>
      </c>
      <c r="C235" s="281"/>
      <c r="D235" s="832">
        <f>'[2]ALL NEW COMP'!$D248</f>
        <v>24</v>
      </c>
      <c r="E235" s="832"/>
      <c r="F235" s="833"/>
      <c r="G235" s="834"/>
      <c r="H235" s="427">
        <f>'[2]ALL NEW COMP'!O248</f>
        <v>0</v>
      </c>
      <c r="I235" s="809"/>
      <c r="J235" s="791" t="str">
        <f>'[2]ALL NEW COMP'!$T248</f>
        <v>TCUV - 300</v>
      </c>
      <c r="K235" s="427">
        <f>'[2]ALL NEW COMP'!W248</f>
        <v>45240.2097489059</v>
      </c>
      <c r="L235" s="825"/>
      <c r="M235" s="826"/>
      <c r="N235" s="826"/>
      <c r="O235" s="828"/>
      <c r="P235" s="828"/>
      <c r="Q235" s="825"/>
      <c r="R235" s="825"/>
      <c r="S235" s="825"/>
      <c r="T235" s="453"/>
      <c r="U235" s="453"/>
      <c r="V235" s="453"/>
      <c r="W235" s="830"/>
      <c r="X235" s="826"/>
      <c r="Y235" s="831"/>
      <c r="Z235" s="15"/>
      <c r="AA235" s="823"/>
      <c r="AB235" s="823"/>
    </row>
    <row r="236" ht="12" spans="1:28">
      <c r="A236" s="425">
        <f>'[2]ALL NEW COMP'!A249</f>
        <v>0</v>
      </c>
      <c r="B236" s="796" t="str">
        <f>'[2]ALL NEW COMP'!B249</f>
        <v>ZB66KQE X 3</v>
      </c>
      <c r="C236" s="281"/>
      <c r="D236" s="832">
        <f>'[2]ALL NEW COMP'!$D249</f>
        <v>27</v>
      </c>
      <c r="E236" s="832"/>
      <c r="F236" s="833"/>
      <c r="G236" s="834"/>
      <c r="H236" s="427">
        <f>'[2]ALL NEW COMP'!O249</f>
        <v>0</v>
      </c>
      <c r="I236" s="809"/>
      <c r="J236" s="791" t="str">
        <f>'[2]ALL NEW COMP'!$T249</f>
        <v>TCUV - 350</v>
      </c>
      <c r="K236" s="427">
        <f>'[2]ALL NEW COMP'!W249</f>
        <v>49682.5576190118</v>
      </c>
      <c r="L236" s="825"/>
      <c r="M236" s="826"/>
      <c r="N236" s="826"/>
      <c r="O236" s="828"/>
      <c r="P236" s="828"/>
      <c r="Q236" s="825"/>
      <c r="R236" s="825"/>
      <c r="S236" s="825"/>
      <c r="T236" s="453"/>
      <c r="U236" s="453"/>
      <c r="V236" s="453"/>
      <c r="W236" s="830"/>
      <c r="X236" s="826"/>
      <c r="Y236" s="831"/>
      <c r="Z236" s="15"/>
      <c r="AA236" s="823"/>
      <c r="AB236" s="823"/>
    </row>
    <row r="237" ht="12" spans="1:28">
      <c r="A237" s="425">
        <f>'[2]ALL NEW COMP'!A250</f>
        <v>0</v>
      </c>
      <c r="B237" s="796" t="str">
        <f>'[2]ALL NEW COMP'!B250</f>
        <v>ZB76KQE X 3</v>
      </c>
      <c r="C237" s="281"/>
      <c r="D237" s="832">
        <f>'[2]ALL NEW COMP'!$D250</f>
        <v>30</v>
      </c>
      <c r="E237" s="832"/>
      <c r="F237" s="833"/>
      <c r="G237" s="834"/>
      <c r="H237" s="427">
        <f>'[2]ALL NEW COMP'!O250</f>
        <v>0</v>
      </c>
      <c r="I237" s="809"/>
      <c r="J237" s="791" t="str">
        <f>'[2]ALL NEW COMP'!$T250</f>
        <v>TCUV - 350</v>
      </c>
      <c r="K237" s="427">
        <f>'[2]ALL NEW COMP'!W250</f>
        <v>51818.3295764578</v>
      </c>
      <c r="L237" s="825"/>
      <c r="M237" s="826"/>
      <c r="N237" s="826"/>
      <c r="O237" s="828"/>
      <c r="P237" s="828"/>
      <c r="Q237" s="825"/>
      <c r="R237" s="825"/>
      <c r="S237" s="825"/>
      <c r="T237" s="453"/>
      <c r="U237" s="453"/>
      <c r="V237" s="453"/>
      <c r="W237" s="830"/>
      <c r="X237" s="826"/>
      <c r="Y237" s="831"/>
      <c r="Z237" s="15"/>
      <c r="AA237" s="823"/>
      <c r="AB237" s="823"/>
    </row>
    <row r="238" ht="12" spans="1:28">
      <c r="A238" s="425">
        <f>'[2]ALL NEW COMP'!A251</f>
        <v>0</v>
      </c>
      <c r="B238" s="796" t="str">
        <f>'[2]ALL NEW COMP'!B251</f>
        <v>ZB88KQE X 3</v>
      </c>
      <c r="C238" s="281"/>
      <c r="D238" s="832">
        <f>'[2]ALL NEW COMP'!$D251</f>
        <v>36</v>
      </c>
      <c r="E238" s="832"/>
      <c r="F238" s="833"/>
      <c r="G238" s="834"/>
      <c r="H238" s="427">
        <f>'[2]ALL NEW COMP'!O251</f>
        <v>0</v>
      </c>
      <c r="I238" s="809"/>
      <c r="J238" s="791" t="str">
        <f>'[2]ALL NEW COMP'!$T251</f>
        <v>TCUV - 400</v>
      </c>
      <c r="K238" s="427">
        <f>'[2]ALL NEW COMP'!W251</f>
        <v>51864.5633088886</v>
      </c>
      <c r="L238" s="825"/>
      <c r="M238" s="826"/>
      <c r="N238" s="826"/>
      <c r="O238" s="828"/>
      <c r="P238" s="828"/>
      <c r="Q238" s="825"/>
      <c r="R238" s="825"/>
      <c r="S238" s="825"/>
      <c r="T238" s="453"/>
      <c r="U238" s="453"/>
      <c r="V238" s="453"/>
      <c r="W238" s="830"/>
      <c r="X238" s="826"/>
      <c r="Y238" s="831"/>
      <c r="Z238" s="15"/>
      <c r="AA238" s="823"/>
      <c r="AB238" s="823"/>
    </row>
    <row r="239" ht="12" spans="1:28">
      <c r="A239" s="425">
        <f>'[2]ALL NEW COMP'!A252</f>
        <v>0</v>
      </c>
      <c r="B239" s="796" t="str">
        <f>'[2]ALL NEW COMP'!B252</f>
        <v>ZB95KQE X 3</v>
      </c>
      <c r="C239" s="281"/>
      <c r="D239" s="832">
        <f>'[2]ALL NEW COMP'!$D252</f>
        <v>39</v>
      </c>
      <c r="E239" s="832"/>
      <c r="F239" s="833"/>
      <c r="G239" s="834"/>
      <c r="H239" s="427">
        <f>'[2]ALL NEW COMP'!O252</f>
        <v>0</v>
      </c>
      <c r="I239" s="809"/>
      <c r="J239" s="791" t="str">
        <f>'[2]ALL NEW COMP'!$T252</f>
        <v>TCUV - 400</v>
      </c>
      <c r="K239" s="427">
        <f>'[2]ALL NEW COMP'!W252</f>
        <v>58594.5226284967</v>
      </c>
      <c r="L239" s="825"/>
      <c r="M239" s="826"/>
      <c r="N239" s="826"/>
      <c r="O239" s="828"/>
      <c r="P239" s="828"/>
      <c r="Q239" s="825"/>
      <c r="R239" s="825"/>
      <c r="S239" s="825"/>
      <c r="T239" s="453"/>
      <c r="U239" s="453"/>
      <c r="V239" s="453"/>
      <c r="W239" s="830"/>
      <c r="X239" s="826"/>
      <c r="Y239" s="831"/>
      <c r="Z239" s="15"/>
      <c r="AA239" s="823"/>
      <c r="AB239" s="823"/>
    </row>
    <row r="240" ht="12" spans="1:28">
      <c r="A240" s="425"/>
      <c r="B240" s="796" t="str">
        <f>'[2]ALL NEW COMP'!B253</f>
        <v>ZB114KQE X 3</v>
      </c>
      <c r="C240" s="281"/>
      <c r="D240" s="832">
        <f>'[2]ALL NEW COMP'!$D253</f>
        <v>45</v>
      </c>
      <c r="E240" s="832"/>
      <c r="F240" s="833"/>
      <c r="G240" s="834"/>
      <c r="H240" s="427">
        <f>'[2]ALL NEW COMP'!O253</f>
        <v>0</v>
      </c>
      <c r="I240" s="811"/>
      <c r="J240" s="791" t="str">
        <f>'[2]ALL NEW COMP'!$T253</f>
        <v>TCUV - 500</v>
      </c>
      <c r="K240" s="427">
        <f>'[2]ALL NEW COMP'!W253</f>
        <v>60371.3958458776</v>
      </c>
      <c r="L240" s="825"/>
      <c r="M240" s="826"/>
      <c r="N240" s="826"/>
      <c r="O240" s="828"/>
      <c r="P240" s="828"/>
      <c r="Q240" s="825"/>
      <c r="R240" s="825"/>
      <c r="S240" s="825"/>
      <c r="T240" s="453"/>
      <c r="U240" s="453"/>
      <c r="V240" s="453"/>
      <c r="W240" s="830"/>
      <c r="X240" s="826"/>
      <c r="Y240" s="831"/>
      <c r="Z240" s="15"/>
      <c r="AA240" s="823"/>
      <c r="AB240" s="823"/>
    </row>
    <row r="241" ht="12" spans="1:28">
      <c r="A241" s="425">
        <f>'[2]ALL NEW COMP'!A254</f>
        <v>0</v>
      </c>
      <c r="B241" s="835" t="str">
        <f>'[2]ALL NEW COMP'!B254</f>
        <v>ZFI23KQE X 2</v>
      </c>
      <c r="C241" s="281"/>
      <c r="D241" s="832">
        <f>'[2]ALL NEW COMP'!$D254</f>
        <v>10</v>
      </c>
      <c r="E241" s="832"/>
      <c r="F241" s="833"/>
      <c r="G241" s="834"/>
      <c r="H241" s="427">
        <f>'[2]ALL NEW COMP'!O254</f>
        <v>0</v>
      </c>
      <c r="I241" s="814" t="s">
        <v>405</v>
      </c>
      <c r="J241" s="791" t="str">
        <f>'[2]ALL NEW COMP'!$T254</f>
        <v>TCU - 150B</v>
      </c>
      <c r="K241" s="427">
        <f>'[2]ALL NEW COMP'!W254</f>
        <v>27156.7427066671</v>
      </c>
      <c r="L241" s="825"/>
      <c r="M241" s="826"/>
      <c r="N241" s="826"/>
      <c r="O241" s="828"/>
      <c r="P241" s="828"/>
      <c r="Q241" s="825"/>
      <c r="R241" s="825"/>
      <c r="S241" s="825"/>
      <c r="T241" s="453"/>
      <c r="U241" s="453"/>
      <c r="V241" s="453"/>
      <c r="W241" s="830"/>
      <c r="X241" s="826"/>
      <c r="Y241" s="831"/>
      <c r="Z241" s="15"/>
      <c r="AA241" s="823"/>
      <c r="AB241" s="823"/>
    </row>
    <row r="242" ht="12" spans="1:28">
      <c r="A242" s="425">
        <f>'[2]ALL NEW COMP'!A255</f>
        <v>0</v>
      </c>
      <c r="B242" s="835" t="str">
        <f>'[2]ALL NEW COMP'!B255</f>
        <v>ZFI26KQE X 2</v>
      </c>
      <c r="C242" s="281"/>
      <c r="D242" s="832">
        <f>'[2]ALL NEW COMP'!$D255</f>
        <v>12</v>
      </c>
      <c r="E242" s="832"/>
      <c r="F242" s="833"/>
      <c r="G242" s="834"/>
      <c r="H242" s="427">
        <f>'[2]ALL NEW COMP'!O255</f>
        <v>0</v>
      </c>
      <c r="I242" s="814"/>
      <c r="J242" s="791" t="str">
        <f>'[2]ALL NEW COMP'!$T255</f>
        <v>TCU - 150 </v>
      </c>
      <c r="K242" s="427">
        <f>'[2]ALL NEW COMP'!W255</f>
        <v>27139.1544157411</v>
      </c>
      <c r="L242" s="825"/>
      <c r="M242" s="826"/>
      <c r="N242" s="826"/>
      <c r="O242" s="828"/>
      <c r="P242" s="828"/>
      <c r="Q242" s="825"/>
      <c r="R242" s="825"/>
      <c r="S242" s="825"/>
      <c r="T242" s="453"/>
      <c r="U242" s="453"/>
      <c r="V242" s="453"/>
      <c r="W242" s="830"/>
      <c r="X242" s="826"/>
      <c r="Y242" s="831"/>
      <c r="Z242" s="15"/>
      <c r="AA242" s="823"/>
      <c r="AB242" s="823"/>
    </row>
    <row r="243" ht="12" spans="1:28">
      <c r="A243" s="425">
        <f>'[2]ALL NEW COMP'!A256</f>
        <v>0</v>
      </c>
      <c r="B243" s="835" t="str">
        <f>'[2]ALL NEW COMP'!B256</f>
        <v>ZFI36KQE X 2</v>
      </c>
      <c r="C243" s="281"/>
      <c r="D243" s="832">
        <f>'[2]ALL NEW COMP'!$D256</f>
        <v>16</v>
      </c>
      <c r="E243" s="832"/>
      <c r="F243" s="833"/>
      <c r="G243" s="834"/>
      <c r="H243" s="427">
        <f>'[2]ALL NEW COMP'!O256</f>
        <v>0</v>
      </c>
      <c r="I243" s="814"/>
      <c r="J243" s="791" t="str">
        <f>'[2]ALL NEW COMP'!$T256</f>
        <v>TCU - 200</v>
      </c>
      <c r="K243" s="427">
        <f>'[2]ALL NEW COMP'!W256</f>
        <v>32422.4965286935</v>
      </c>
      <c r="L243" s="825"/>
      <c r="M243" s="826"/>
      <c r="N243" s="826"/>
      <c r="O243" s="828"/>
      <c r="P243" s="828"/>
      <c r="Q243" s="825"/>
      <c r="R243" s="825"/>
      <c r="S243" s="825"/>
      <c r="T243" s="453"/>
      <c r="U243" s="453"/>
      <c r="V243" s="453"/>
      <c r="W243" s="830"/>
      <c r="X243" s="826"/>
      <c r="Y243" s="831"/>
      <c r="Z243" s="15"/>
      <c r="AA243" s="823"/>
      <c r="AB243" s="823"/>
    </row>
    <row r="244" ht="12" spans="1:28">
      <c r="A244" s="425">
        <f>'[2]ALL NEW COMP'!A257</f>
        <v>0</v>
      </c>
      <c r="B244" s="835" t="str">
        <f>'[2]ALL NEW COMP'!B257</f>
        <v>ZFI39KQE X 2</v>
      </c>
      <c r="C244" s="281"/>
      <c r="D244" s="832">
        <f>'[2]ALL NEW COMP'!$D257</f>
        <v>20</v>
      </c>
      <c r="E244" s="832"/>
      <c r="F244" s="833"/>
      <c r="G244" s="834"/>
      <c r="H244" s="427">
        <f>'[2]ALL NEW COMP'!O257</f>
        <v>0</v>
      </c>
      <c r="I244" s="814"/>
      <c r="J244" s="791" t="str">
        <f>'[2]ALL NEW COMP'!$T257</f>
        <v>TCU - 220</v>
      </c>
      <c r="K244" s="427">
        <f>'[2]ALL NEW COMP'!W257</f>
        <v>33779.4289296259</v>
      </c>
      <c r="L244" s="825"/>
      <c r="M244" s="826"/>
      <c r="N244" s="826"/>
      <c r="O244" s="828"/>
      <c r="P244" s="828"/>
      <c r="Q244" s="825"/>
      <c r="R244" s="825"/>
      <c r="S244" s="825"/>
      <c r="T244" s="453"/>
      <c r="U244" s="453"/>
      <c r="V244" s="453"/>
      <c r="W244" s="830"/>
      <c r="X244" s="826"/>
      <c r="Y244" s="831"/>
      <c r="Z244" s="15"/>
      <c r="AA244" s="823"/>
      <c r="AB244" s="823"/>
    </row>
    <row r="245" ht="12" spans="1:28">
      <c r="A245" s="425">
        <f>'[2]ALL NEW COMP'!A258</f>
        <v>0</v>
      </c>
      <c r="B245" s="835" t="str">
        <f>'[2]ALL NEW COMP'!B258</f>
        <v>ZFI50KQE X 2</v>
      </c>
      <c r="C245" s="281"/>
      <c r="D245" s="832">
        <f>'[2]ALL NEW COMP'!$D258</f>
        <v>24</v>
      </c>
      <c r="E245" s="832"/>
      <c r="F245" s="833"/>
      <c r="G245" s="834"/>
      <c r="H245" s="427">
        <f>'[2]ALL NEW COMP'!O258</f>
        <v>0</v>
      </c>
      <c r="I245" s="814"/>
      <c r="J245" s="791" t="str">
        <f>'[2]ALL NEW COMP'!$T258</f>
        <v>TCUV - 250</v>
      </c>
      <c r="K245" s="427">
        <f>'[2]ALL NEW COMP'!W258</f>
        <v>42342.9740670106</v>
      </c>
      <c r="L245" s="825"/>
      <c r="M245" s="826"/>
      <c r="N245" s="826"/>
      <c r="O245" s="828"/>
      <c r="P245" s="828"/>
      <c r="Q245" s="825"/>
      <c r="R245" s="825"/>
      <c r="S245" s="825"/>
      <c r="T245" s="453"/>
      <c r="U245" s="453"/>
      <c r="V245" s="453"/>
      <c r="W245" s="830"/>
      <c r="X245" s="826"/>
      <c r="Y245" s="831"/>
      <c r="Z245" s="15"/>
      <c r="AA245" s="823"/>
      <c r="AB245" s="823"/>
    </row>
    <row r="246" ht="12" spans="1:28">
      <c r="A246" s="425">
        <f>'[2]ALL NEW COMP'!A259</f>
        <v>0</v>
      </c>
      <c r="B246" s="835" t="str">
        <f>'[2]ALL NEW COMP'!B259</f>
        <v>ZFI59KQE X 2</v>
      </c>
      <c r="C246" s="281"/>
      <c r="D246" s="832">
        <f>'[2]ALL NEW COMP'!$D259</f>
        <v>30</v>
      </c>
      <c r="E246" s="832"/>
      <c r="F246" s="833"/>
      <c r="G246" s="834"/>
      <c r="H246" s="427">
        <f>'[2]ALL NEW COMP'!O259</f>
        <v>0</v>
      </c>
      <c r="I246" s="814"/>
      <c r="J246" s="791" t="str">
        <f>'[2]ALL NEW COMP'!$T259</f>
        <v>TCUV - 300</v>
      </c>
      <c r="K246" s="427">
        <f>'[2]ALL NEW COMP'!W259</f>
        <v>44236.9245438496</v>
      </c>
      <c r="L246" s="825"/>
      <c r="M246" s="826"/>
      <c r="N246" s="826"/>
      <c r="O246" s="828"/>
      <c r="P246" s="828"/>
      <c r="Q246" s="825"/>
      <c r="R246" s="825"/>
      <c r="S246" s="825"/>
      <c r="T246" s="453"/>
      <c r="U246" s="453"/>
      <c r="V246" s="453"/>
      <c r="W246" s="830"/>
      <c r="X246" s="826"/>
      <c r="Y246" s="831"/>
      <c r="Z246" s="15"/>
      <c r="AA246" s="823"/>
      <c r="AB246" s="823"/>
    </row>
    <row r="247" ht="12" spans="1:28">
      <c r="A247" s="425">
        <f>'[2]ALL NEW COMP'!A260</f>
        <v>0</v>
      </c>
      <c r="B247" s="835" t="str">
        <f>'[2]ALL NEW COMP'!B260</f>
        <v>ZFI68KQE X 2</v>
      </c>
      <c r="C247" s="281"/>
      <c r="D247" s="832">
        <f>'[2]ALL NEW COMP'!$D260</f>
        <v>36</v>
      </c>
      <c r="E247" s="832"/>
      <c r="F247" s="833"/>
      <c r="G247" s="834"/>
      <c r="H247" s="427">
        <f>'[2]ALL NEW COMP'!O260</f>
        <v>0</v>
      </c>
      <c r="I247" s="814"/>
      <c r="J247" s="791" t="str">
        <f>'[2]ALL NEW COMP'!$T260</f>
        <v>TCUV - 350</v>
      </c>
      <c r="K247" s="427">
        <f>'[2]ALL NEW COMP'!W260</f>
        <v>49941.1979446834</v>
      </c>
      <c r="L247" s="825"/>
      <c r="M247" s="826"/>
      <c r="N247" s="826"/>
      <c r="O247" s="828"/>
      <c r="P247" s="828"/>
      <c r="Q247" s="825"/>
      <c r="R247" s="825"/>
      <c r="S247" s="825"/>
      <c r="T247" s="453"/>
      <c r="U247" s="453"/>
      <c r="V247" s="453"/>
      <c r="W247" s="830"/>
      <c r="X247" s="826"/>
      <c r="Y247" s="831"/>
      <c r="Z247" s="15"/>
      <c r="AA247" s="823"/>
      <c r="AB247" s="823"/>
    </row>
    <row r="248" ht="12" spans="1:28">
      <c r="A248" s="425">
        <f>'[2]ALL NEW COMP'!A261</f>
        <v>0</v>
      </c>
      <c r="B248" s="835" t="str">
        <f>'[2]ALL NEW COMP'!B261</f>
        <v>ZFI81KQE X 2</v>
      </c>
      <c r="C248" s="281"/>
      <c r="D248" s="832">
        <f>'[2]ALL NEW COMP'!$D261</f>
        <v>40</v>
      </c>
      <c r="E248" s="832"/>
      <c r="F248" s="833"/>
      <c r="G248" s="834"/>
      <c r="H248" s="427">
        <f>'[2]ALL NEW COMP'!O261</f>
        <v>0</v>
      </c>
      <c r="I248" s="814"/>
      <c r="J248" s="791" t="str">
        <f>'[2]ALL NEW COMP'!$T261</f>
        <v>TCUV - 400</v>
      </c>
      <c r="K248" s="427">
        <f>'[2]ALL NEW COMP'!W261</f>
        <v>55161.7577735197</v>
      </c>
      <c r="L248" s="825"/>
      <c r="M248" s="826"/>
      <c r="N248" s="826"/>
      <c r="O248" s="828"/>
      <c r="P248" s="828"/>
      <c r="Q248" s="825"/>
      <c r="R248" s="825"/>
      <c r="S248" s="825"/>
      <c r="T248" s="453"/>
      <c r="U248" s="453"/>
      <c r="V248" s="453"/>
      <c r="W248" s="830"/>
      <c r="X248" s="826"/>
      <c r="Y248" s="831"/>
      <c r="Z248" s="15"/>
      <c r="AA248" s="823"/>
      <c r="AB248" s="823"/>
    </row>
    <row r="249" ht="12" spans="1:28">
      <c r="A249" s="425">
        <f>'[2]ALL NEW COMP'!A262</f>
        <v>0</v>
      </c>
      <c r="B249" s="835" t="str">
        <f>'[2]ALL NEW COMP'!B262</f>
        <v>ZFI96KQE X 2</v>
      </c>
      <c r="C249" s="281"/>
      <c r="D249" s="832">
        <f>'[2]ALL NEW COMP'!$D262</f>
        <v>50</v>
      </c>
      <c r="E249" s="832"/>
      <c r="F249" s="833"/>
      <c r="G249" s="834"/>
      <c r="H249" s="427">
        <f>'[2]ALL NEW COMP'!O262</f>
        <v>0</v>
      </c>
      <c r="I249" s="814"/>
      <c r="J249" s="791" t="str">
        <f>'[2]ALL NEW COMP'!$T262</f>
        <v>TCUV - 500</v>
      </c>
      <c r="K249" s="427">
        <f>'[2]ALL NEW COMP'!W262</f>
        <v>66707.2840609815</v>
      </c>
      <c r="L249" s="825"/>
      <c r="M249" s="826"/>
      <c r="N249" s="826"/>
      <c r="O249" s="828"/>
      <c r="P249" s="828"/>
      <c r="Q249" s="825"/>
      <c r="R249" s="825"/>
      <c r="S249" s="825"/>
      <c r="T249" s="453"/>
      <c r="U249" s="453"/>
      <c r="V249" s="453"/>
      <c r="W249" s="830"/>
      <c r="X249" s="826"/>
      <c r="Y249" s="831"/>
      <c r="Z249" s="15"/>
      <c r="AA249" s="823"/>
      <c r="AB249" s="823"/>
    </row>
    <row r="250" ht="12" spans="1:28">
      <c r="A250" s="425">
        <f>'[2]ALL NEW COMP'!A263</f>
        <v>0</v>
      </c>
      <c r="B250" s="835" t="str">
        <f>'[2]ALL NEW COMP'!B263</f>
        <v>ZFI122KQE X 2</v>
      </c>
      <c r="C250" s="281"/>
      <c r="D250" s="832">
        <f>'[2]ALL NEW COMP'!$D263</f>
        <v>60</v>
      </c>
      <c r="E250" s="832"/>
      <c r="F250" s="833"/>
      <c r="G250" s="834"/>
      <c r="H250" s="427">
        <f>'[2]ALL NEW COMP'!O263</f>
        <v>0</v>
      </c>
      <c r="I250" s="814"/>
      <c r="J250" s="791" t="str">
        <f>'[2]ALL NEW COMP'!$T263</f>
        <v>TCUV- 600</v>
      </c>
      <c r="K250" s="427">
        <f>'[2]ALL NEW COMP'!W263</f>
        <v>80265.6865781881</v>
      </c>
      <c r="L250" s="825"/>
      <c r="M250" s="826"/>
      <c r="N250" s="826"/>
      <c r="O250" s="828"/>
      <c r="P250" s="828"/>
      <c r="Q250" s="825"/>
      <c r="R250" s="825"/>
      <c r="S250" s="825"/>
      <c r="T250" s="453"/>
      <c r="U250" s="453"/>
      <c r="V250" s="453"/>
      <c r="W250" s="830"/>
      <c r="X250" s="826"/>
      <c r="Y250" s="831"/>
      <c r="Z250" s="15"/>
      <c r="AA250" s="823"/>
      <c r="AB250" s="823"/>
    </row>
    <row r="251" ht="12" spans="1:28">
      <c r="A251" s="425">
        <f>'[2]ALL NEW COMP'!A264</f>
        <v>0</v>
      </c>
      <c r="B251" s="835" t="str">
        <f>'[2]ALL NEW COMP'!B264</f>
        <v>ZFI36KQE X 3</v>
      </c>
      <c r="C251" s="281"/>
      <c r="D251" s="832">
        <f>'[2]ALL NEW COMP'!$D264</f>
        <v>24</v>
      </c>
      <c r="E251" s="832"/>
      <c r="F251" s="833"/>
      <c r="G251" s="834"/>
      <c r="H251" s="427">
        <f>'[2]ALL NEW COMP'!O264</f>
        <v>0</v>
      </c>
      <c r="I251" s="814"/>
      <c r="J251" s="791" t="str">
        <f>'[2]ALL NEW COMP'!$T264</f>
        <v>TCUV - 250</v>
      </c>
      <c r="K251" s="427">
        <f>'[2]ALL NEW COMP'!W264</f>
        <v>48487.4894969987</v>
      </c>
      <c r="L251" s="825"/>
      <c r="M251" s="826"/>
      <c r="N251" s="826"/>
      <c r="O251" s="828"/>
      <c r="P251" s="828"/>
      <c r="Q251" s="825"/>
      <c r="R251" s="825"/>
      <c r="S251" s="825"/>
      <c r="T251" s="453"/>
      <c r="U251" s="453"/>
      <c r="V251" s="453"/>
      <c r="W251" s="830"/>
      <c r="X251" s="826"/>
      <c r="Y251" s="831"/>
      <c r="Z251" s="15"/>
      <c r="AA251" s="823"/>
      <c r="AB251" s="823"/>
    </row>
    <row r="252" ht="12" spans="1:28">
      <c r="A252" s="425">
        <f>'[2]ALL NEW COMP'!A265</f>
        <v>0</v>
      </c>
      <c r="B252" s="835" t="str">
        <f>'[2]ALL NEW COMP'!B265</f>
        <v>ZFI39KQE X 3</v>
      </c>
      <c r="C252" s="281"/>
      <c r="D252" s="832">
        <f>'[2]ALL NEW COMP'!$D265</f>
        <v>30</v>
      </c>
      <c r="E252" s="832"/>
      <c r="F252" s="833"/>
      <c r="G252" s="834"/>
      <c r="H252" s="427">
        <f>'[2]ALL NEW COMP'!O265</f>
        <v>0</v>
      </c>
      <c r="I252" s="814"/>
      <c r="J252" s="791" t="str">
        <f>'[2]ALL NEW COMP'!$T265</f>
        <v>TCUV - 300</v>
      </c>
      <c r="K252" s="427">
        <f>'[2]ALL NEW COMP'!W265</f>
        <v>49303.8287229709</v>
      </c>
      <c r="L252" s="825"/>
      <c r="M252" s="826"/>
      <c r="N252" s="826"/>
      <c r="O252" s="828"/>
      <c r="P252" s="828"/>
      <c r="Q252" s="825"/>
      <c r="R252" s="825"/>
      <c r="S252" s="825"/>
      <c r="T252" s="453"/>
      <c r="U252" s="453"/>
      <c r="V252" s="453"/>
      <c r="W252" s="830"/>
      <c r="X252" s="826"/>
      <c r="Y252" s="831"/>
      <c r="Z252" s="15"/>
      <c r="AA252" s="823"/>
      <c r="AB252" s="823"/>
    </row>
    <row r="253" ht="12" spans="1:28">
      <c r="A253" s="425">
        <f>'[2]ALL NEW COMP'!A266</f>
        <v>0</v>
      </c>
      <c r="B253" s="835" t="str">
        <f>'[2]ALL NEW COMP'!B266</f>
        <v>ZFI50KQE X 3</v>
      </c>
      <c r="C253" s="281"/>
      <c r="D253" s="832">
        <f>'[2]ALL NEW COMP'!$D266</f>
        <v>36</v>
      </c>
      <c r="E253" s="832"/>
      <c r="F253" s="833"/>
      <c r="G253" s="834"/>
      <c r="H253" s="427">
        <f>'[2]ALL NEW COMP'!O266</f>
        <v>0</v>
      </c>
      <c r="I253" s="814"/>
      <c r="J253" s="791" t="str">
        <f>'[2]ALL NEW COMP'!$T266</f>
        <v>TCUV - 400</v>
      </c>
      <c r="K253" s="427">
        <f>'[2]ALL NEW COMP'!W266</f>
        <v>55795.4729842038</v>
      </c>
      <c r="L253" s="825"/>
      <c r="M253" s="826"/>
      <c r="N253" s="826"/>
      <c r="O253" s="828"/>
      <c r="P253" s="828"/>
      <c r="Q253" s="825"/>
      <c r="R253" s="825"/>
      <c r="S253" s="825"/>
      <c r="T253" s="453"/>
      <c r="U253" s="453"/>
      <c r="V253" s="453"/>
      <c r="W253" s="830"/>
      <c r="X253" s="826"/>
      <c r="Y253" s="831"/>
      <c r="Z253" s="15"/>
      <c r="AA253" s="823"/>
      <c r="AB253" s="823"/>
    </row>
    <row r="254" ht="12" spans="1:28">
      <c r="A254" s="425">
        <f>'[2]ALL NEW COMP'!A267</f>
        <v>0</v>
      </c>
      <c r="B254" s="835" t="str">
        <f>'[2]ALL NEW COMP'!B267</f>
        <v>ZFI59KQE X 3</v>
      </c>
      <c r="C254" s="281"/>
      <c r="D254" s="832">
        <f>'[2]ALL NEW COMP'!$D267</f>
        <v>45</v>
      </c>
      <c r="E254" s="832"/>
      <c r="F254" s="833"/>
      <c r="G254" s="834"/>
      <c r="H254" s="427">
        <f>'[2]ALL NEW COMP'!O267</f>
        <v>0</v>
      </c>
      <c r="I254" s="814"/>
      <c r="J254" s="791" t="str">
        <f>'[2]ALL NEW COMP'!$T267</f>
        <v>TCUV - 500</v>
      </c>
      <c r="K254" s="427">
        <f>'[2]ALL NEW COMP'!W267</f>
        <v>61031.1897958925</v>
      </c>
      <c r="L254" s="825"/>
      <c r="M254" s="826"/>
      <c r="N254" s="826"/>
      <c r="O254" s="828"/>
      <c r="P254" s="828"/>
      <c r="Q254" s="825"/>
      <c r="R254" s="825"/>
      <c r="S254" s="825"/>
      <c r="T254" s="453"/>
      <c r="U254" s="453"/>
      <c r="V254" s="453"/>
      <c r="W254" s="830"/>
      <c r="X254" s="826"/>
      <c r="Y254" s="831"/>
      <c r="Z254" s="15"/>
      <c r="AA254" s="823"/>
      <c r="AB254" s="823"/>
    </row>
    <row r="255" spans="1:28">
      <c r="A255" s="836"/>
      <c r="B255" s="837"/>
      <c r="C255" s="279"/>
      <c r="D255" s="633"/>
      <c r="E255" s="633"/>
      <c r="F255" s="633"/>
      <c r="G255" s="838"/>
      <c r="H255" s="453"/>
      <c r="I255" s="839"/>
      <c r="J255" s="840"/>
      <c r="K255" s="453"/>
      <c r="L255" s="825"/>
      <c r="M255" s="826"/>
      <c r="N255" s="826"/>
      <c r="O255" s="828"/>
      <c r="P255" s="828"/>
      <c r="Q255" s="825"/>
      <c r="R255" s="825"/>
      <c r="S255" s="825"/>
      <c r="T255" s="453"/>
      <c r="U255" s="453"/>
      <c r="V255" s="453"/>
      <c r="W255" s="830"/>
      <c r="X255" s="826"/>
      <c r="Y255" s="831"/>
      <c r="Z255" s="15"/>
      <c r="AA255" s="823"/>
      <c r="AB255" s="823"/>
    </row>
    <row r="256" spans="1:28">
      <c r="A256" s="836"/>
      <c r="B256" s="837"/>
      <c r="C256" s="279"/>
      <c r="D256" s="633"/>
      <c r="E256" s="633"/>
      <c r="F256" s="633"/>
      <c r="G256" s="838"/>
      <c r="H256" s="453"/>
      <c r="I256" s="839"/>
      <c r="J256" s="840"/>
      <c r="K256" s="453"/>
      <c r="L256" s="825"/>
      <c r="M256" s="826"/>
      <c r="N256" s="826"/>
      <c r="O256" s="828"/>
      <c r="P256" s="828"/>
      <c r="Q256" s="825"/>
      <c r="R256" s="825"/>
      <c r="S256" s="825"/>
      <c r="T256" s="453"/>
      <c r="U256" s="453"/>
      <c r="V256" s="453"/>
      <c r="W256" s="830"/>
      <c r="X256" s="826"/>
      <c r="Y256" s="831"/>
      <c r="Z256" s="15"/>
      <c r="AA256" s="823"/>
      <c r="AB256" s="823"/>
    </row>
    <row r="257" spans="1:28">
      <c r="A257" s="836"/>
      <c r="B257" s="837"/>
      <c r="C257" s="279"/>
      <c r="D257" s="633"/>
      <c r="E257" s="633"/>
      <c r="F257" s="633"/>
      <c r="G257" s="838"/>
      <c r="H257" s="453"/>
      <c r="I257" s="839"/>
      <c r="J257" s="840"/>
      <c r="K257" s="453"/>
      <c r="L257" s="825"/>
      <c r="M257" s="826"/>
      <c r="N257" s="826"/>
      <c r="O257" s="828"/>
      <c r="P257" s="828"/>
      <c r="Q257" s="825"/>
      <c r="R257" s="825"/>
      <c r="S257" s="825"/>
      <c r="T257" s="453"/>
      <c r="U257" s="453"/>
      <c r="V257" s="453"/>
      <c r="W257" s="830"/>
      <c r="X257" s="826"/>
      <c r="Y257" s="831"/>
      <c r="Z257" s="15"/>
      <c r="AA257" s="823"/>
      <c r="AB257" s="823"/>
    </row>
    <row r="258" spans="1:28">
      <c r="A258" s="836"/>
      <c r="B258" s="836"/>
      <c r="C258" s="279"/>
      <c r="D258" s="633"/>
      <c r="E258" s="633"/>
      <c r="F258" s="633"/>
      <c r="G258" s="838"/>
      <c r="H258" s="453"/>
      <c r="I258" s="839"/>
      <c r="J258" s="840"/>
      <c r="K258" s="453"/>
      <c r="L258" s="825"/>
      <c r="M258" s="826"/>
      <c r="N258" s="826"/>
      <c r="O258" s="828"/>
      <c r="P258" s="828"/>
      <c r="Q258" s="825"/>
      <c r="R258" s="825"/>
      <c r="S258" s="825"/>
      <c r="T258" s="453"/>
      <c r="U258" s="453"/>
      <c r="V258" s="453"/>
      <c r="W258" s="830"/>
      <c r="X258" s="826"/>
      <c r="Y258" s="831"/>
      <c r="Z258" s="15"/>
      <c r="AA258" s="823"/>
      <c r="AB258" s="823"/>
    </row>
  </sheetData>
  <mergeCells count="74">
    <mergeCell ref="C6:C21"/>
    <mergeCell ref="C22:C35"/>
    <mergeCell ref="C36:C47"/>
    <mergeCell ref="C48:C51"/>
    <mergeCell ref="C52:C62"/>
    <mergeCell ref="C63:C72"/>
    <mergeCell ref="C73:C82"/>
    <mergeCell ref="C83:C91"/>
    <mergeCell ref="C92:C107"/>
    <mergeCell ref="C108:C120"/>
    <mergeCell ref="C121:C124"/>
    <mergeCell ref="C126:C129"/>
    <mergeCell ref="C135:C137"/>
    <mergeCell ref="C138:C148"/>
    <mergeCell ref="C149:C155"/>
    <mergeCell ref="C156:C164"/>
    <mergeCell ref="C165:C173"/>
    <mergeCell ref="C174:C180"/>
    <mergeCell ref="C181:C187"/>
    <mergeCell ref="C188:C189"/>
    <mergeCell ref="C190:C196"/>
    <mergeCell ref="C197:C199"/>
    <mergeCell ref="C200:C202"/>
    <mergeCell ref="E225:E232"/>
    <mergeCell ref="G137:G148"/>
    <mergeCell ref="G150:G155"/>
    <mergeCell ref="I6:I21"/>
    <mergeCell ref="I22:I35"/>
    <mergeCell ref="I36:I47"/>
    <mergeCell ref="I48:I51"/>
    <mergeCell ref="I52:I62"/>
    <mergeCell ref="I63:I72"/>
    <mergeCell ref="I73:I78"/>
    <mergeCell ref="I79:I82"/>
    <mergeCell ref="I83:I91"/>
    <mergeCell ref="I92:I107"/>
    <mergeCell ref="I108:I120"/>
    <mergeCell ref="I156:I164"/>
    <mergeCell ref="I165:I173"/>
    <mergeCell ref="I174:I180"/>
    <mergeCell ref="I181:I187"/>
    <mergeCell ref="I188:I189"/>
    <mergeCell ref="I190:I196"/>
    <mergeCell ref="I197:I202"/>
    <mergeCell ref="I225:I240"/>
    <mergeCell ref="I241:I254"/>
    <mergeCell ref="O6:O21"/>
    <mergeCell ref="O22:O34"/>
    <mergeCell ref="O36:O46"/>
    <mergeCell ref="O47:O50"/>
    <mergeCell ref="O51:O61"/>
    <mergeCell ref="O64:O71"/>
    <mergeCell ref="O72:O81"/>
    <mergeCell ref="O83:O86"/>
    <mergeCell ref="O87:O90"/>
    <mergeCell ref="O91:O97"/>
    <mergeCell ref="O98:O106"/>
    <mergeCell ref="O107:O119"/>
    <mergeCell ref="O164:O172"/>
    <mergeCell ref="O173:O179"/>
    <mergeCell ref="O197:O201"/>
    <mergeCell ref="T3:T4"/>
    <mergeCell ref="U3:U4"/>
    <mergeCell ref="V3:V4"/>
    <mergeCell ref="Y6:Y35"/>
    <mergeCell ref="Y36:Y71"/>
    <mergeCell ref="Y72:Y90"/>
    <mergeCell ref="Y91:Y119"/>
    <mergeCell ref="Y120:Y123"/>
    <mergeCell ref="Y133:Y136"/>
    <mergeCell ref="Y156:Y186"/>
    <mergeCell ref="Y187:Y189"/>
    <mergeCell ref="Y190:Y195"/>
    <mergeCell ref="Y196:Y201"/>
  </mergeCells>
  <pageMargins left="0.708661417322835" right="0.708661417322835" top="0.748031496062992" bottom="0.748031496062992" header="0.31496062992126" footer="0.31496062992126"/>
  <pageSetup paperSize="9" orientation="landscape"/>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92"/>
  <sheetViews>
    <sheetView zoomScale="130" zoomScaleNormal="130" workbookViewId="0">
      <selection activeCell="A2" sqref="A2"/>
    </sheetView>
  </sheetViews>
  <sheetFormatPr defaultColWidth="10.2857142857143" defaultRowHeight="11.25"/>
  <cols>
    <col min="1" max="1" width="11.752380952381" style="731" customWidth="1"/>
    <col min="2" max="2" width="38.4285714285714" style="731" customWidth="1"/>
    <col min="3" max="3" width="16.7142857142857" style="731" customWidth="1"/>
    <col min="4" max="5" width="10.2857142857143" style="731"/>
    <col min="6" max="6" width="26.6095238095238" style="731" customWidth="1"/>
    <col min="7" max="7" width="35.9142857142857" style="731" customWidth="1"/>
    <col min="8" max="16384" width="10.2857142857143" style="731"/>
  </cols>
  <sheetData>
    <row r="1" spans="1:9">
      <c r="A1" s="733" t="str">
        <f>'ALL NEW COMP'!A1</f>
        <v>DATE :28.7.26</v>
      </c>
      <c r="B1" s="734"/>
    </row>
    <row r="2" s="731" customFormat="1" ht="24.75" customHeight="1" spans="1:9">
      <c r="A2" s="735" t="s">
        <v>406</v>
      </c>
    </row>
    <row r="4" s="731" customFormat="1" spans="1:9">
      <c r="A4" s="736" t="s">
        <v>407</v>
      </c>
      <c r="B4" s="736" t="s">
        <v>408</v>
      </c>
      <c r="C4" s="736" t="s">
        <v>409</v>
      </c>
      <c r="D4" s="737" t="s">
        <v>410</v>
      </c>
    </row>
    <row r="5" s="731" customFormat="1" spans="1:9">
      <c r="A5" s="738"/>
      <c r="B5" s="739" t="s">
        <v>411</v>
      </c>
      <c r="C5" s="740"/>
      <c r="D5" s="227"/>
    </row>
    <row r="6" s="731" customFormat="1" ht="15" customHeight="1" spans="1:9">
      <c r="A6" s="80" t="s">
        <v>412</v>
      </c>
      <c r="B6" s="741" t="s">
        <v>413</v>
      </c>
      <c r="C6" s="742" t="s">
        <v>414</v>
      </c>
      <c r="D6" s="743">
        <v>1759.07407407407</v>
      </c>
    </row>
    <row r="7" s="731" customFormat="1" ht="15" customHeight="1" spans="1:9">
      <c r="A7" s="80" t="s">
        <v>415</v>
      </c>
      <c r="B7" s="741" t="s">
        <v>416</v>
      </c>
      <c r="C7" s="742" t="s">
        <v>417</v>
      </c>
      <c r="D7" s="743">
        <v>1860.58585858586</v>
      </c>
    </row>
    <row r="8" s="731" customFormat="1" ht="15" customHeight="1" spans="1:9">
      <c r="A8" s="80" t="s">
        <v>418</v>
      </c>
      <c r="B8" s="741" t="s">
        <v>419</v>
      </c>
      <c r="C8" s="742" t="s">
        <v>420</v>
      </c>
      <c r="D8" s="743">
        <v>2160.9494949495</v>
      </c>
    </row>
    <row r="9" s="731" customFormat="1" ht="15" customHeight="1" spans="1:9">
      <c r="A9" s="80" t="s">
        <v>421</v>
      </c>
      <c r="B9" s="741" t="s">
        <v>422</v>
      </c>
      <c r="C9" s="742" t="s">
        <v>423</v>
      </c>
      <c r="D9" s="743">
        <v>2261.07070707071</v>
      </c>
    </row>
    <row r="10" s="731" customFormat="1" ht="15" customHeight="1" spans="1:9">
      <c r="A10" s="80" t="s">
        <v>424</v>
      </c>
      <c r="B10" s="741" t="s">
        <v>425</v>
      </c>
      <c r="C10" s="742" t="s">
        <v>426</v>
      </c>
      <c r="D10" s="743">
        <v>2551.42222222222</v>
      </c>
    </row>
    <row r="11" s="731" customFormat="1" ht="15" customHeight="1" spans="1:9">
      <c r="A11" s="80" t="s">
        <v>427</v>
      </c>
      <c r="B11" s="744" t="s">
        <v>428</v>
      </c>
      <c r="C11" s="745" t="s">
        <v>429</v>
      </c>
      <c r="D11" s="743">
        <v>3710.44444444444</v>
      </c>
      <c r="F11" s="746"/>
      <c r="G11" s="746"/>
      <c r="H11" s="746"/>
      <c r="I11" s="746"/>
    </row>
    <row r="12" s="731" customFormat="1" ht="15" customHeight="1" spans="1:9">
      <c r="A12" s="80" t="s">
        <v>430</v>
      </c>
      <c r="B12" s="747" t="s">
        <v>431</v>
      </c>
      <c r="C12" s="745" t="s">
        <v>432</v>
      </c>
      <c r="D12" s="743">
        <v>1752.12121212121</v>
      </c>
      <c r="F12" s="748"/>
      <c r="G12" s="748"/>
      <c r="H12" s="748"/>
      <c r="I12" s="748"/>
    </row>
    <row r="13" s="731" customFormat="1" ht="15" customHeight="1" spans="1:9">
      <c r="A13" s="80" t="s">
        <v>433</v>
      </c>
      <c r="B13" s="747" t="s">
        <v>434</v>
      </c>
      <c r="C13" s="745" t="s">
        <v>435</v>
      </c>
      <c r="D13" s="743">
        <v>1899.8</v>
      </c>
      <c r="F13" s="749"/>
      <c r="G13" s="749"/>
      <c r="H13" s="750"/>
      <c r="I13" s="751"/>
    </row>
    <row r="14" s="731" customFormat="1" ht="15" customHeight="1" spans="1:9">
      <c r="A14" s="80" t="s">
        <v>436</v>
      </c>
      <c r="B14" s="752" t="s">
        <v>437</v>
      </c>
      <c r="C14" s="745" t="s">
        <v>438</v>
      </c>
      <c r="D14" s="743">
        <v>1988.51851851852</v>
      </c>
      <c r="F14" s="749"/>
      <c r="G14" s="749"/>
      <c r="H14" s="750"/>
      <c r="I14" s="751"/>
    </row>
    <row r="15" s="731" customFormat="1" ht="15" customHeight="1" spans="1:9">
      <c r="A15" s="80" t="s">
        <v>439</v>
      </c>
      <c r="B15" s="747" t="s">
        <v>440</v>
      </c>
      <c r="C15" s="745" t="s">
        <v>441</v>
      </c>
      <c r="D15" s="743">
        <v>2562.12962962963</v>
      </c>
      <c r="F15" s="749"/>
      <c r="G15" s="749"/>
      <c r="H15" s="750"/>
      <c r="I15" s="751"/>
    </row>
    <row r="16" s="731" customFormat="1" ht="15" customHeight="1" spans="1:9">
      <c r="A16" s="80" t="s">
        <v>442</v>
      </c>
      <c r="B16" s="747" t="s">
        <v>443</v>
      </c>
      <c r="C16" s="745" t="s">
        <v>444</v>
      </c>
      <c r="D16" s="743">
        <v>2244.38383838384</v>
      </c>
      <c r="F16" s="749"/>
      <c r="G16" s="749"/>
      <c r="H16" s="750"/>
      <c r="I16" s="751"/>
    </row>
    <row r="17" s="731" customFormat="1" ht="15" customHeight="1" spans="1:9">
      <c r="A17" s="80" t="s">
        <v>445</v>
      </c>
      <c r="B17" s="752" t="s">
        <v>446</v>
      </c>
      <c r="C17" s="745" t="s">
        <v>447</v>
      </c>
      <c r="D17" s="743">
        <v>2227.69696969697</v>
      </c>
      <c r="F17" s="749"/>
      <c r="G17" s="749"/>
      <c r="H17" s="750"/>
      <c r="I17" s="751"/>
    </row>
    <row r="18" s="731" customFormat="1" ht="15" customHeight="1" spans="1:9">
      <c r="A18" s="80" t="s">
        <v>448</v>
      </c>
      <c r="B18" s="747" t="s">
        <v>449</v>
      </c>
      <c r="C18" s="745" t="s">
        <v>450</v>
      </c>
      <c r="D18" s="743">
        <v>3078.72727272727</v>
      </c>
      <c r="F18" s="749"/>
      <c r="G18" s="749"/>
      <c r="H18" s="750"/>
      <c r="I18" s="751"/>
    </row>
    <row r="19" s="731" customFormat="1" ht="15" customHeight="1" spans="1:9">
      <c r="A19" s="80" t="s">
        <v>451</v>
      </c>
      <c r="B19" s="752" t="s">
        <v>452</v>
      </c>
      <c r="C19" s="745" t="s">
        <v>453</v>
      </c>
      <c r="D19" s="743">
        <v>3187.19191919192</v>
      </c>
      <c r="F19" s="749"/>
      <c r="G19" s="749"/>
      <c r="H19" s="750"/>
      <c r="I19" s="751"/>
    </row>
    <row r="20" s="731" customFormat="1" ht="15" customHeight="1" spans="1:9">
      <c r="A20" s="80" t="s">
        <v>454</v>
      </c>
      <c r="B20" s="753" t="s">
        <v>455</v>
      </c>
      <c r="C20" s="747" t="s">
        <v>456</v>
      </c>
      <c r="D20" s="743">
        <v>4515.46666666667</v>
      </c>
      <c r="F20" s="749"/>
      <c r="G20" s="749"/>
      <c r="H20" s="750"/>
      <c r="I20" s="751"/>
    </row>
    <row r="21" s="731" customFormat="1" ht="15" customHeight="1" spans="1:9">
      <c r="A21" s="80" t="s">
        <v>457</v>
      </c>
      <c r="B21" s="753" t="s">
        <v>458</v>
      </c>
      <c r="C21" s="58" t="s">
        <v>459</v>
      </c>
      <c r="D21" s="743">
        <v>3717</v>
      </c>
      <c r="F21" s="749"/>
      <c r="G21" s="749"/>
      <c r="H21" s="750"/>
      <c r="I21" s="751"/>
    </row>
    <row r="22" s="731" customFormat="1" ht="15" customHeight="1" spans="1:9">
      <c r="A22" s="80" t="s">
        <v>460</v>
      </c>
      <c r="B22" s="753" t="s">
        <v>461</v>
      </c>
      <c r="C22" s="747" t="s">
        <v>462</v>
      </c>
      <c r="D22" s="743">
        <v>7208.72727272727</v>
      </c>
      <c r="F22" s="749"/>
      <c r="G22" s="749"/>
      <c r="H22" s="750"/>
      <c r="I22" s="751"/>
    </row>
    <row r="23" s="731" customFormat="1" ht="15" customHeight="1" spans="1:9">
      <c r="A23" s="80" t="s">
        <v>463</v>
      </c>
      <c r="B23" s="753" t="s">
        <v>464</v>
      </c>
      <c r="C23" s="58" t="s">
        <v>465</v>
      </c>
      <c r="D23" s="743">
        <v>4505.45454545454</v>
      </c>
      <c r="F23" s="749"/>
      <c r="G23" s="749"/>
      <c r="H23" s="750"/>
      <c r="I23" s="751"/>
    </row>
    <row r="24" s="731" customFormat="1" ht="15" customHeight="1" spans="1:9">
      <c r="A24" s="80" t="s">
        <v>466</v>
      </c>
      <c r="B24" s="753" t="s">
        <v>467</v>
      </c>
      <c r="C24" s="747" t="s">
        <v>468</v>
      </c>
      <c r="D24" s="743">
        <v>3771.23232323232</v>
      </c>
      <c r="F24" s="749"/>
      <c r="G24" s="749"/>
      <c r="H24" s="750"/>
      <c r="I24" s="751"/>
    </row>
    <row r="25" s="731" customFormat="1" spans="1:9">
      <c r="A25" s="80" t="s">
        <v>469</v>
      </c>
      <c r="B25" s="753" t="s">
        <v>470</v>
      </c>
      <c r="C25" s="747" t="s">
        <v>471</v>
      </c>
      <c r="D25" s="743">
        <v>7008.48484848485</v>
      </c>
      <c r="F25" s="749"/>
      <c r="G25" s="749"/>
      <c r="H25" s="750"/>
      <c r="I25" s="751"/>
    </row>
    <row r="26" s="731" customFormat="1" spans="1:9">
      <c r="A26" s="80" t="s">
        <v>472</v>
      </c>
      <c r="B26" s="58" t="s">
        <v>473</v>
      </c>
      <c r="C26" s="754" t="s">
        <v>474</v>
      </c>
      <c r="D26" s="743">
        <v>4660.81504702194</v>
      </c>
      <c r="F26" s="749"/>
      <c r="G26" s="749"/>
      <c r="H26" s="750"/>
      <c r="I26" s="751"/>
    </row>
    <row r="27" s="731" customFormat="1" spans="1:9">
      <c r="A27" s="80" t="s">
        <v>475</v>
      </c>
      <c r="B27" s="755" t="s">
        <v>476</v>
      </c>
      <c r="C27" s="756" t="s">
        <v>477</v>
      </c>
      <c r="D27" s="743">
        <v>272.959770114943</v>
      </c>
      <c r="F27" s="749"/>
      <c r="G27" s="749"/>
      <c r="H27" s="750"/>
      <c r="I27" s="751"/>
    </row>
    <row r="28" s="731" customFormat="1" spans="1:9">
      <c r="A28" s="80" t="s">
        <v>478</v>
      </c>
      <c r="B28" s="757" t="s">
        <v>479</v>
      </c>
      <c r="C28" s="758" t="s">
        <v>480</v>
      </c>
      <c r="D28" s="743">
        <v>70.7191780821918</v>
      </c>
      <c r="F28" s="749"/>
      <c r="G28" s="749"/>
      <c r="H28" s="750"/>
      <c r="I28" s="751"/>
    </row>
    <row r="29" s="731" customFormat="1" spans="1:9">
      <c r="A29" s="80" t="s">
        <v>481</v>
      </c>
      <c r="B29" s="759" t="s">
        <v>482</v>
      </c>
      <c r="C29" s="760" t="s">
        <v>483</v>
      </c>
      <c r="D29" s="743">
        <v>776.802507836991</v>
      </c>
      <c r="F29" s="749"/>
      <c r="G29" s="749"/>
      <c r="H29" s="750"/>
      <c r="I29" s="751"/>
    </row>
    <row r="30" s="731" customFormat="1" spans="1:9">
      <c r="A30" s="80" t="s">
        <v>484</v>
      </c>
      <c r="B30" s="753" t="s">
        <v>485</v>
      </c>
      <c r="C30" s="747" t="s">
        <v>486</v>
      </c>
      <c r="D30" s="743">
        <v>621.442006269592</v>
      </c>
      <c r="F30" s="749"/>
      <c r="G30" s="749"/>
      <c r="H30" s="750"/>
      <c r="I30" s="751"/>
    </row>
    <row r="31" s="731" customFormat="1" spans="1:9">
      <c r="A31" s="80" t="s">
        <v>487</v>
      </c>
      <c r="B31" s="761" t="s">
        <v>488</v>
      </c>
      <c r="C31" s="747" t="s">
        <v>489</v>
      </c>
      <c r="D31" s="743">
        <v>144.0099626401</v>
      </c>
      <c r="F31" s="749"/>
      <c r="G31" s="749"/>
      <c r="H31" s="750"/>
      <c r="I31" s="751"/>
    </row>
    <row r="32" s="731" customFormat="1" spans="1:9">
      <c r="A32" s="80" t="s">
        <v>490</v>
      </c>
      <c r="B32" s="762" t="s">
        <v>491</v>
      </c>
      <c r="C32" s="741" t="s">
        <v>492</v>
      </c>
      <c r="D32" s="743">
        <v>728.823529411765</v>
      </c>
      <c r="F32" s="749"/>
      <c r="G32" s="749"/>
      <c r="H32" s="750"/>
      <c r="I32" s="751"/>
    </row>
    <row r="33" s="731" customFormat="1" spans="1:9">
      <c r="A33" s="80" t="s">
        <v>493</v>
      </c>
      <c r="B33" s="762" t="s">
        <v>494</v>
      </c>
      <c r="C33" s="741" t="s">
        <v>495</v>
      </c>
      <c r="D33" s="743">
        <v>728.823529411765</v>
      </c>
      <c r="F33" s="749"/>
      <c r="G33" s="749"/>
      <c r="H33" s="750"/>
      <c r="I33" s="751"/>
    </row>
    <row r="34" s="731" customFormat="1" spans="1:9">
      <c r="A34" s="80" t="s">
        <v>496</v>
      </c>
      <c r="B34" s="79" t="s">
        <v>497</v>
      </c>
      <c r="C34" s="741" t="s">
        <v>498</v>
      </c>
      <c r="D34" s="743">
        <v>761.951871657754</v>
      </c>
      <c r="F34" s="749"/>
      <c r="G34" s="749"/>
      <c r="H34" s="750"/>
      <c r="I34" s="751"/>
    </row>
    <row r="35" s="731" customFormat="1" spans="1:9">
      <c r="A35" s="80" t="s">
        <v>499</v>
      </c>
      <c r="B35" s="79" t="s">
        <v>500</v>
      </c>
      <c r="C35" s="741" t="s">
        <v>501</v>
      </c>
      <c r="D35" s="743">
        <v>795.080213903743</v>
      </c>
      <c r="F35" s="749"/>
      <c r="G35" s="749"/>
      <c r="H35" s="750"/>
      <c r="I35" s="751"/>
    </row>
    <row r="36" s="731" customFormat="1" ht="15" customHeight="1" spans="1:9">
      <c r="A36" s="80" t="s">
        <v>502</v>
      </c>
      <c r="B36" s="763" t="s">
        <v>503</v>
      </c>
      <c r="C36" s="764" t="s">
        <v>504</v>
      </c>
      <c r="D36" s="743">
        <v>1380.34759358289</v>
      </c>
      <c r="F36" s="749"/>
      <c r="G36" s="749"/>
      <c r="H36" s="750"/>
      <c r="I36" s="751"/>
    </row>
    <row r="37" s="731" customFormat="1" ht="15" customHeight="1" spans="1:9">
      <c r="A37" s="80" t="s">
        <v>505</v>
      </c>
      <c r="B37" s="765" t="s">
        <v>506</v>
      </c>
      <c r="C37" s="754" t="s">
        <v>507</v>
      </c>
      <c r="D37" s="743">
        <v>1435.5614973262</v>
      </c>
      <c r="F37" s="749"/>
      <c r="G37" s="749"/>
      <c r="H37" s="750"/>
      <c r="I37" s="751"/>
    </row>
    <row r="38" s="731" customFormat="1" ht="15" customHeight="1" spans="1:9">
      <c r="A38" s="80" t="s">
        <v>508</v>
      </c>
      <c r="B38" s="753" t="s">
        <v>506</v>
      </c>
      <c r="C38" s="747" t="s">
        <v>509</v>
      </c>
      <c r="D38" s="743">
        <v>1026.97860962567</v>
      </c>
      <c r="F38" s="749"/>
      <c r="G38" s="749"/>
      <c r="H38" s="750"/>
      <c r="I38" s="751"/>
    </row>
    <row r="39" s="731" customFormat="1" ht="15" customHeight="1" spans="1:9">
      <c r="A39" s="80" t="s">
        <v>510</v>
      </c>
      <c r="B39" s="742" t="s">
        <v>511</v>
      </c>
      <c r="C39" s="741" t="s">
        <v>512</v>
      </c>
      <c r="D39" s="743">
        <v>936.064757160648</v>
      </c>
      <c r="F39" s="749"/>
      <c r="G39" s="749"/>
      <c r="H39" s="750"/>
      <c r="I39" s="751"/>
    </row>
    <row r="40" s="731" customFormat="1" ht="15" customHeight="1" spans="1:9">
      <c r="A40" s="80" t="s">
        <v>513</v>
      </c>
      <c r="B40" s="766" t="s">
        <v>514</v>
      </c>
      <c r="C40" s="741" t="s">
        <v>515</v>
      </c>
      <c r="D40" s="743">
        <v>151.433333333333</v>
      </c>
      <c r="F40" s="749"/>
      <c r="G40" s="749"/>
      <c r="H40" s="750"/>
      <c r="I40" s="751"/>
    </row>
    <row r="41" s="731" customFormat="1" ht="15" customHeight="1" spans="1:9">
      <c r="A41" s="80" t="s">
        <v>516</v>
      </c>
      <c r="B41" s="766" t="s">
        <v>517</v>
      </c>
      <c r="C41" s="756" t="s">
        <v>518</v>
      </c>
      <c r="D41" s="743">
        <v>62.1987951807229</v>
      </c>
      <c r="F41" s="749"/>
      <c r="G41" s="749"/>
      <c r="H41" s="750"/>
      <c r="I41" s="751"/>
    </row>
    <row r="42" s="731" customFormat="1" ht="15" customHeight="1" spans="1:9">
      <c r="A42" s="80" t="s">
        <v>519</v>
      </c>
      <c r="B42" s="767" t="s">
        <v>520</v>
      </c>
      <c r="C42" s="741" t="s">
        <v>521</v>
      </c>
      <c r="D42" s="743">
        <v>62.198795180723</v>
      </c>
      <c r="F42" s="749"/>
      <c r="G42" s="749"/>
      <c r="H42" s="750"/>
      <c r="I42" s="751"/>
    </row>
    <row r="43" s="731" customFormat="1" ht="15" customHeight="1" spans="1:9">
      <c r="A43" s="80" t="s">
        <v>522</v>
      </c>
      <c r="B43" s="762" t="s">
        <v>523</v>
      </c>
      <c r="C43" s="741" t="s">
        <v>524</v>
      </c>
      <c r="D43" s="743">
        <v>62.198795180723</v>
      </c>
      <c r="F43" s="749"/>
      <c r="G43" s="749"/>
      <c r="H43" s="750"/>
      <c r="I43" s="751"/>
    </row>
    <row r="44" s="731" customFormat="1" ht="15" customHeight="1" spans="1:9">
      <c r="A44" s="80" t="s">
        <v>525</v>
      </c>
      <c r="B44" s="79" t="s">
        <v>526</v>
      </c>
      <c r="C44" s="741" t="s">
        <v>527</v>
      </c>
      <c r="D44" s="743">
        <v>936.064757160648</v>
      </c>
      <c r="F44" s="749"/>
      <c r="G44" s="749"/>
      <c r="H44" s="750"/>
      <c r="I44" s="751"/>
    </row>
    <row r="45" s="731" customFormat="1" ht="15" customHeight="1" spans="1:9">
      <c r="A45" s="80" t="s">
        <v>528</v>
      </c>
      <c r="B45" s="762" t="s">
        <v>529</v>
      </c>
      <c r="C45" s="741" t="s">
        <v>530</v>
      </c>
      <c r="D45" s="743">
        <v>151.433333333333</v>
      </c>
      <c r="F45" s="749"/>
      <c r="G45" s="749"/>
      <c r="H45" s="750"/>
      <c r="I45" s="751"/>
    </row>
    <row r="46" s="731" customFormat="1" ht="15" customHeight="1" spans="1:9">
      <c r="A46" s="80" t="s">
        <v>531</v>
      </c>
      <c r="B46" s="768" t="s">
        <v>532</v>
      </c>
      <c r="C46" s="754" t="s">
        <v>533</v>
      </c>
      <c r="D46" s="743">
        <v>62.1987951807229</v>
      </c>
      <c r="F46" s="749"/>
      <c r="G46" s="749"/>
      <c r="H46" s="750"/>
      <c r="I46" s="751"/>
    </row>
    <row r="47" s="731" customFormat="1" ht="15" customHeight="1" spans="1:9">
      <c r="A47" s="80" t="s">
        <v>534</v>
      </c>
      <c r="B47" s="769" t="s">
        <v>535</v>
      </c>
      <c r="C47" s="79" t="s">
        <v>536</v>
      </c>
      <c r="D47" s="743">
        <v>123.9</v>
      </c>
      <c r="F47" s="749"/>
      <c r="G47" s="749"/>
      <c r="H47" s="750"/>
      <c r="I47" s="751"/>
    </row>
    <row r="48" s="731" customFormat="1" ht="15" customHeight="1" spans="1:9">
      <c r="A48" s="80" t="s">
        <v>537</v>
      </c>
      <c r="B48" s="768" t="s">
        <v>538</v>
      </c>
      <c r="C48" s="79" t="s">
        <v>539</v>
      </c>
      <c r="D48" s="743">
        <v>62.1987951807229</v>
      </c>
      <c r="F48" s="749"/>
      <c r="G48" s="749"/>
      <c r="H48" s="750"/>
      <c r="I48" s="751"/>
    </row>
    <row r="49" s="731" customFormat="1" ht="15" customHeight="1" spans="1:9">
      <c r="A49" s="80" t="s">
        <v>540</v>
      </c>
      <c r="B49" s="769" t="s">
        <v>541</v>
      </c>
      <c r="C49" s="79" t="s">
        <v>542</v>
      </c>
      <c r="D49" s="743">
        <v>936.064757160648</v>
      </c>
      <c r="F49" s="749"/>
      <c r="G49" s="749"/>
      <c r="H49" s="750"/>
      <c r="I49" s="751"/>
    </row>
    <row r="50" s="731" customFormat="1" ht="15" customHeight="1" spans="1:9">
      <c r="A50" s="80" t="s">
        <v>543</v>
      </c>
      <c r="B50" s="763" t="s">
        <v>541</v>
      </c>
      <c r="C50" s="79" t="s">
        <v>544</v>
      </c>
      <c r="D50" s="743">
        <v>936.064757160648</v>
      </c>
      <c r="F50" s="749"/>
      <c r="G50" s="749"/>
      <c r="H50" s="750"/>
      <c r="I50" s="751"/>
    </row>
    <row r="51" s="731" customFormat="1" ht="15" customHeight="1" spans="1:9">
      <c r="A51" s="80" t="s">
        <v>545</v>
      </c>
      <c r="B51" s="226" t="s">
        <v>541</v>
      </c>
      <c r="C51" s="770" t="s">
        <v>546</v>
      </c>
      <c r="D51" s="743">
        <v>936.064757160648</v>
      </c>
      <c r="F51" s="749"/>
      <c r="G51" s="749"/>
      <c r="H51" s="750"/>
      <c r="I51" s="751"/>
    </row>
    <row r="52" s="731" customFormat="1" ht="15" customHeight="1" spans="1:9">
      <c r="A52" s="80" t="s">
        <v>547</v>
      </c>
      <c r="B52" s="769" t="s">
        <v>548</v>
      </c>
      <c r="C52" s="765" t="s">
        <v>549</v>
      </c>
      <c r="D52" s="743">
        <v>260.315151515151</v>
      </c>
      <c r="F52" s="749"/>
      <c r="G52" s="749"/>
      <c r="H52" s="750"/>
      <c r="I52" s="751"/>
    </row>
    <row r="53" s="732" customFormat="1" ht="15" customHeight="1" spans="1:9">
      <c r="A53" s="80" t="s">
        <v>550</v>
      </c>
      <c r="B53" s="762" t="s">
        <v>551</v>
      </c>
      <c r="C53" s="79" t="s">
        <v>552</v>
      </c>
      <c r="D53" s="743">
        <v>49.7590361445783</v>
      </c>
      <c r="F53" s="749"/>
      <c r="G53" s="749"/>
      <c r="H53" s="750"/>
      <c r="I53" s="751"/>
    </row>
    <row r="54" s="731" customFormat="1" ht="15" customHeight="1" spans="1:9">
      <c r="A54" s="80" t="s">
        <v>553</v>
      </c>
      <c r="B54" s="79" t="s">
        <v>538</v>
      </c>
      <c r="C54" s="79" t="s">
        <v>554</v>
      </c>
      <c r="D54" s="743">
        <v>49.7590361445783</v>
      </c>
      <c r="F54" s="749"/>
      <c r="G54" s="749"/>
      <c r="H54" s="750"/>
      <c r="I54" s="751"/>
    </row>
    <row r="55" s="731" customFormat="1" ht="15" customHeight="1" spans="1:9">
      <c r="A55" s="80" t="s">
        <v>555</v>
      </c>
      <c r="B55" s="79" t="s">
        <v>535</v>
      </c>
      <c r="C55" s="79" t="s">
        <v>556</v>
      </c>
      <c r="D55" s="743">
        <v>123.9</v>
      </c>
      <c r="F55" s="749"/>
      <c r="G55" s="749"/>
      <c r="H55" s="750"/>
      <c r="I55" s="751"/>
    </row>
    <row r="56" s="731" customFormat="1" ht="15" customHeight="1" spans="1:9">
      <c r="A56" s="80" t="s">
        <v>557</v>
      </c>
      <c r="B56" s="79" t="s">
        <v>541</v>
      </c>
      <c r="C56" s="79" t="s">
        <v>558</v>
      </c>
      <c r="D56" s="743">
        <v>936.064757160648</v>
      </c>
      <c r="F56" s="749"/>
      <c r="G56" s="749"/>
      <c r="H56" s="750"/>
      <c r="I56" s="751"/>
    </row>
    <row r="57" s="731" customFormat="1" ht="15" customHeight="1" spans="1:9">
      <c r="A57" s="80" t="s">
        <v>559</v>
      </c>
      <c r="B57" s="79" t="s">
        <v>541</v>
      </c>
      <c r="C57" s="79" t="s">
        <v>560</v>
      </c>
      <c r="D57" s="743">
        <v>936.064757160648</v>
      </c>
      <c r="F57" s="749"/>
      <c r="G57" s="749"/>
      <c r="H57" s="750"/>
      <c r="I57" s="751"/>
    </row>
    <row r="58" s="731" customFormat="1" spans="1:9">
      <c r="A58" s="80" t="s">
        <v>561</v>
      </c>
      <c r="B58" s="753" t="s">
        <v>541</v>
      </c>
      <c r="C58" s="753" t="s">
        <v>562</v>
      </c>
      <c r="D58" s="743">
        <v>1326.94894146949</v>
      </c>
      <c r="F58" s="749"/>
      <c r="G58" s="749"/>
      <c r="H58" s="750"/>
      <c r="I58" s="751"/>
    </row>
    <row r="59" s="731" customFormat="1" spans="1:9">
      <c r="A59" s="80" t="s">
        <v>563</v>
      </c>
      <c r="B59" s="753" t="s">
        <v>564</v>
      </c>
      <c r="C59" s="753" t="s">
        <v>565</v>
      </c>
      <c r="D59" s="743">
        <v>1291.56363636364</v>
      </c>
    </row>
    <row r="60" s="731" customFormat="1" spans="1:9">
      <c r="A60" s="80" t="s">
        <v>566</v>
      </c>
      <c r="B60" s="755" t="s">
        <v>567</v>
      </c>
      <c r="C60" s="771" t="s">
        <v>568</v>
      </c>
      <c r="D60" s="743">
        <v>149.277108433735</v>
      </c>
    </row>
    <row r="61" s="731" customFormat="1" spans="1:9">
      <c r="A61" s="80" t="s">
        <v>569</v>
      </c>
      <c r="B61" s="742" t="s">
        <v>570</v>
      </c>
      <c r="C61" s="771" t="s">
        <v>571</v>
      </c>
      <c r="D61" s="743">
        <v>94.9425287356322</v>
      </c>
    </row>
    <row r="62" s="731" customFormat="1" spans="1:9">
      <c r="A62" s="80" t="s">
        <v>572</v>
      </c>
      <c r="B62" s="755" t="s">
        <v>573</v>
      </c>
      <c r="C62" s="771" t="s">
        <v>574</v>
      </c>
      <c r="D62" s="743">
        <v>15.823754789272</v>
      </c>
    </row>
    <row r="63" s="731" customFormat="1" spans="1:9">
      <c r="A63" s="80" t="s">
        <v>575</v>
      </c>
      <c r="B63" s="742" t="s">
        <v>576</v>
      </c>
      <c r="C63" s="771" t="s">
        <v>577</v>
      </c>
      <c r="D63" s="743">
        <v>15.823754789272</v>
      </c>
    </row>
    <row r="64" s="731" customFormat="1" spans="1:9">
      <c r="A64" s="80" t="s">
        <v>578</v>
      </c>
      <c r="B64" s="755" t="s">
        <v>579</v>
      </c>
      <c r="C64" s="771" t="s">
        <v>580</v>
      </c>
      <c r="D64" s="743">
        <v>15.823754789272</v>
      </c>
    </row>
    <row r="65" s="731" customFormat="1" spans="1:4">
      <c r="A65" s="80" t="s">
        <v>581</v>
      </c>
      <c r="B65" s="755" t="s">
        <v>582</v>
      </c>
      <c r="C65" s="772" t="s">
        <v>583</v>
      </c>
      <c r="D65" s="743">
        <v>106.810344827586</v>
      </c>
    </row>
    <row r="66" s="731" customFormat="1" spans="1:4">
      <c r="A66" s="80" t="s">
        <v>584</v>
      </c>
      <c r="B66" s="79" t="s">
        <v>585</v>
      </c>
      <c r="C66" s="771" t="s">
        <v>586</v>
      </c>
      <c r="D66" s="743">
        <v>74.6385542168675</v>
      </c>
    </row>
    <row r="67" s="731" customFormat="1" spans="1:4">
      <c r="A67" s="80" t="s">
        <v>587</v>
      </c>
      <c r="B67" s="762" t="s">
        <v>588</v>
      </c>
      <c r="C67" s="771" t="s">
        <v>589</v>
      </c>
      <c r="D67" s="743">
        <v>189.885057471264</v>
      </c>
    </row>
    <row r="68" s="731" customFormat="1" spans="1:4">
      <c r="A68" s="80" t="s">
        <v>590</v>
      </c>
      <c r="B68" s="79" t="s">
        <v>591</v>
      </c>
      <c r="C68" s="771" t="s">
        <v>592</v>
      </c>
      <c r="D68" s="743">
        <v>23.735632183908</v>
      </c>
    </row>
    <row r="69" s="731" customFormat="1" spans="1:4">
      <c r="A69" s="80" t="s">
        <v>593</v>
      </c>
      <c r="B69" s="79" t="s">
        <v>594</v>
      </c>
      <c r="C69" s="771" t="s">
        <v>595</v>
      </c>
      <c r="D69" s="743">
        <v>16.5863453815261</v>
      </c>
    </row>
    <row r="70" s="731" customFormat="1" spans="1:4">
      <c r="A70" s="80" t="s">
        <v>596</v>
      </c>
      <c r="B70" s="79" t="s">
        <v>597</v>
      </c>
      <c r="C70" s="773" t="s">
        <v>598</v>
      </c>
      <c r="D70" s="743">
        <v>16.5863453815261</v>
      </c>
    </row>
    <row r="71" s="731" customFormat="1" spans="1:4">
      <c r="A71" s="80" t="s">
        <v>599</v>
      </c>
      <c r="B71" s="79" t="s">
        <v>600</v>
      </c>
      <c r="C71" s="771" t="s">
        <v>601</v>
      </c>
      <c r="D71" s="743">
        <v>16.5863453815261</v>
      </c>
    </row>
    <row r="72" s="731" customFormat="1" spans="1:4">
      <c r="A72" s="80" t="s">
        <v>602</v>
      </c>
      <c r="B72" s="79" t="s">
        <v>603</v>
      </c>
      <c r="C72" s="774" t="s">
        <v>604</v>
      </c>
      <c r="D72" s="743">
        <v>16.5863453815261</v>
      </c>
    </row>
    <row r="73" s="731" customFormat="1" spans="1:4">
      <c r="A73" s="80" t="s">
        <v>605</v>
      </c>
      <c r="B73" s="769" t="s">
        <v>606</v>
      </c>
      <c r="C73" s="770" t="s">
        <v>607</v>
      </c>
      <c r="D73" s="743">
        <v>94.9425287356322</v>
      </c>
    </row>
    <row r="74" s="731" customFormat="1" spans="1:4">
      <c r="A74" s="80" t="s">
        <v>608</v>
      </c>
      <c r="B74" s="769" t="s">
        <v>609</v>
      </c>
      <c r="C74" s="770" t="s">
        <v>610</v>
      </c>
      <c r="D74" s="743">
        <v>149.277108433735</v>
      </c>
    </row>
    <row r="75" s="731" customFormat="1" spans="1:4">
      <c r="A75" s="80" t="s">
        <v>611</v>
      </c>
      <c r="B75" s="769" t="s">
        <v>612</v>
      </c>
      <c r="C75" s="770" t="s">
        <v>613</v>
      </c>
      <c r="D75" s="743">
        <v>284.827586206897</v>
      </c>
    </row>
    <row r="76" s="731" customFormat="1" spans="1:4">
      <c r="A76" s="80" t="s">
        <v>614</v>
      </c>
      <c r="B76" s="769" t="s">
        <v>615</v>
      </c>
      <c r="C76" s="770" t="s">
        <v>616</v>
      </c>
      <c r="D76" s="743">
        <v>284.827586206897</v>
      </c>
    </row>
    <row r="77" s="731" customFormat="1" spans="1:4">
      <c r="A77" s="80" t="s">
        <v>617</v>
      </c>
      <c r="B77" s="769" t="s">
        <v>618</v>
      </c>
      <c r="C77" s="770" t="s">
        <v>619</v>
      </c>
      <c r="D77" s="743">
        <v>388.401253918495</v>
      </c>
    </row>
    <row r="78" s="731" customFormat="1" spans="1:4">
      <c r="A78" s="80" t="s">
        <v>620</v>
      </c>
      <c r="B78" s="769" t="s">
        <v>621</v>
      </c>
      <c r="C78" s="770" t="s">
        <v>622</v>
      </c>
      <c r="D78" s="743">
        <v>517.868338557994</v>
      </c>
    </row>
    <row r="79" s="731" customFormat="1" spans="1:4">
      <c r="A79" s="80" t="s">
        <v>623</v>
      </c>
      <c r="B79" s="769" t="s">
        <v>624</v>
      </c>
      <c r="C79" s="770" t="s">
        <v>625</v>
      </c>
      <c r="D79" s="743">
        <v>224.409613375131</v>
      </c>
    </row>
    <row r="80" s="731" customFormat="1" spans="1:4">
      <c r="A80" s="80" t="s">
        <v>626</v>
      </c>
      <c r="B80" s="769" t="s">
        <v>627</v>
      </c>
      <c r="C80" s="770" t="s">
        <v>628</v>
      </c>
      <c r="D80" s="743">
        <v>118.67816091954</v>
      </c>
    </row>
    <row r="81" s="731" customFormat="1" spans="1:4">
      <c r="A81" s="80" t="s">
        <v>629</v>
      </c>
      <c r="B81" s="769" t="s">
        <v>630</v>
      </c>
      <c r="C81" s="770" t="s">
        <v>631</v>
      </c>
      <c r="D81" s="743">
        <v>716.384535005225</v>
      </c>
    </row>
    <row r="82" s="731" customFormat="1" spans="1:4">
      <c r="A82" s="80" t="s">
        <v>632</v>
      </c>
      <c r="B82" s="769" t="s">
        <v>633</v>
      </c>
      <c r="C82" s="226" t="s">
        <v>634</v>
      </c>
      <c r="D82" s="743">
        <v>146.729362591432</v>
      </c>
    </row>
    <row r="83" s="731" customFormat="1" spans="1:4">
      <c r="A83" s="80" t="s">
        <v>635</v>
      </c>
      <c r="B83" s="769" t="s">
        <v>636</v>
      </c>
      <c r="C83" s="770" t="s">
        <v>637</v>
      </c>
      <c r="D83" s="743">
        <v>94.9425287356322</v>
      </c>
    </row>
    <row r="84" s="731" customFormat="1" spans="1:4">
      <c r="A84" s="80" t="s">
        <v>638</v>
      </c>
      <c r="B84" s="769" t="s">
        <v>639</v>
      </c>
      <c r="C84" s="770" t="s">
        <v>640</v>
      </c>
      <c r="D84" s="743">
        <v>15.823754789272</v>
      </c>
    </row>
    <row r="85" s="731" customFormat="1" spans="1:4">
      <c r="A85" s="80" t="s">
        <v>641</v>
      </c>
      <c r="B85" s="769" t="s">
        <v>639</v>
      </c>
      <c r="C85" s="770" t="s">
        <v>642</v>
      </c>
      <c r="D85" s="743">
        <v>15.823754789272</v>
      </c>
    </row>
    <row r="86" s="731" customFormat="1" spans="1:4">
      <c r="A86" s="80" t="s">
        <v>643</v>
      </c>
      <c r="B86" s="79" t="s">
        <v>609</v>
      </c>
      <c r="C86" s="770" t="s">
        <v>644</v>
      </c>
      <c r="D86" s="743">
        <v>149.277108433735</v>
      </c>
    </row>
    <row r="87" s="731" customFormat="1" spans="1:4">
      <c r="A87" s="80" t="s">
        <v>645</v>
      </c>
      <c r="B87" s="79" t="s">
        <v>646</v>
      </c>
      <c r="C87" s="770" t="s">
        <v>647</v>
      </c>
      <c r="D87" s="743">
        <v>15.823754789272</v>
      </c>
    </row>
    <row r="88" s="731" customFormat="1" spans="1:4">
      <c r="A88" s="80" t="s">
        <v>648</v>
      </c>
      <c r="B88" s="761" t="s">
        <v>636</v>
      </c>
      <c r="C88" s="58" t="s">
        <v>649</v>
      </c>
      <c r="D88" s="743">
        <v>71.2068965517241</v>
      </c>
    </row>
    <row r="89" s="731" customFormat="1" spans="1:4">
      <c r="A89" s="80" t="s">
        <v>650</v>
      </c>
      <c r="B89" s="761" t="s">
        <v>551</v>
      </c>
      <c r="C89" s="58" t="s">
        <v>651</v>
      </c>
      <c r="D89" s="743">
        <v>37.3192771084337</v>
      </c>
    </row>
    <row r="90" s="731" customFormat="1" spans="1:4">
      <c r="A90" s="80" t="s">
        <v>652</v>
      </c>
      <c r="B90" s="753" t="s">
        <v>639</v>
      </c>
      <c r="C90" s="58" t="s">
        <v>653</v>
      </c>
      <c r="D90" s="743">
        <v>11.867816091954</v>
      </c>
    </row>
    <row r="91" s="731" customFormat="1" spans="1:4">
      <c r="A91" s="80" t="s">
        <v>654</v>
      </c>
      <c r="B91" s="753" t="s">
        <v>612</v>
      </c>
      <c r="C91" s="58" t="s">
        <v>655</v>
      </c>
      <c r="D91" s="743">
        <v>230.574712643678</v>
      </c>
    </row>
    <row r="92" s="731" customFormat="1" spans="1:4">
      <c r="A92" s="80" t="s">
        <v>656</v>
      </c>
      <c r="B92" s="753" t="s">
        <v>657</v>
      </c>
      <c r="C92" s="58" t="s">
        <v>658</v>
      </c>
      <c r="D92" s="743">
        <v>481.833333333333</v>
      </c>
    </row>
  </sheetData>
  <pageMargins left="0.75" right="0.75" top="1" bottom="1" header="0.5" footer="0.5"/>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9" tint="0.6"/>
  </sheetPr>
  <dimension ref="A1:AF98"/>
  <sheetViews>
    <sheetView zoomScale="115" zoomScaleNormal="115" workbookViewId="0">
      <pane xSplit="2" ySplit="4" topLeftCell="C5" activePane="bottomRight" state="frozen"/>
      <selection/>
      <selection pane="topRight"/>
      <selection pane="bottomLeft"/>
      <selection pane="bottomRight" activeCell="H2" sqref="H2"/>
    </sheetView>
  </sheetViews>
  <sheetFormatPr defaultColWidth="9" defaultRowHeight="15"/>
  <cols>
    <col min="1" max="1" width="20.2857142857143" style="291" customWidth="1"/>
    <col min="2" max="2" width="27.4285714285714" style="291" customWidth="1"/>
    <col min="3" max="3" width="14.8571428571429" style="291" customWidth="1"/>
    <col min="4" max="4" width="25.5714285714286" style="700" customWidth="1"/>
    <col min="5" max="5" width="18.1428571428571" style="700" customWidth="1"/>
    <col min="6" max="6" width="20.2857142857143" style="701" customWidth="1"/>
    <col min="7" max="7" width="19" style="701" customWidth="1"/>
    <col min="8" max="8" width="22.1428571428571" style="701" customWidth="1"/>
    <col min="9" max="9" width="17.5714285714286" style="701" customWidth="1"/>
    <col min="10" max="10" width="12.4190476190476" style="291" customWidth="1"/>
    <col min="11" max="11" width="14.9047619047619" style="291" customWidth="1"/>
    <col min="12" max="12" width="17.1428571428571" style="291" customWidth="1"/>
    <col min="13" max="19" width="12.4285714285714" style="291" customWidth="1"/>
    <col min="20" max="20" width="22.4285714285714" style="291" customWidth="1"/>
    <col min="21" max="21" width="10.2857142857143" style="291" customWidth="1"/>
    <col min="22" max="22" width="5.57142857142857" style="291" customWidth="1"/>
    <col min="23" max="23" width="6.57142857142857" style="291" customWidth="1"/>
    <col min="24" max="24" width="8.85714285714286" style="292" customWidth="1"/>
    <col min="25" max="25" width="7" style="695" customWidth="1"/>
    <col min="26" max="26" width="6" style="695" customWidth="1"/>
    <col min="27" max="27" width="25.8571428571429" style="695" customWidth="1"/>
    <col min="28" max="28" width="11.1428571428571" style="695" customWidth="1"/>
    <col min="29" max="29" width="9.14285714285714" style="695" customWidth="1"/>
    <col min="30" max="30" width="11.5714285714286" style="695" customWidth="1"/>
    <col min="31" max="16365" width="9.14285714285714" style="291"/>
    <col min="16366" max="16366" width="9.14285714285714"/>
  </cols>
  <sheetData>
    <row r="1" customFormat="1" spans="1:30">
      <c r="A1" t="str">
        <f>'ALL NEW COMP'!A1</f>
        <v>DATE :28.7.26</v>
      </c>
    </row>
    <row r="2" customFormat="1"/>
    <row r="3" customFormat="1"/>
    <row r="4" s="399" customFormat="1" ht="40" customHeight="1" spans="1:30">
      <c r="A4" s="266" t="str">
        <f>'[2]Small comp'!$A8</f>
        <v>ITEM CODE</v>
      </c>
      <c r="B4" s="267" t="str">
        <f>'[2]Small comp'!$B8</f>
        <v>MODEL</v>
      </c>
      <c r="C4" s="133" t="s">
        <v>659</v>
      </c>
      <c r="D4" s="702" t="s">
        <v>364</v>
      </c>
      <c r="E4" s="702" t="str">
        <f>'[2]Small comp'!$E8</f>
        <v>Equalvelant comp</v>
      </c>
      <c r="F4" s="493" t="str">
        <f>'[2]Small comp'!F8</f>
        <v>RELAY BOX</v>
      </c>
      <c r="G4" s="493" t="str">
        <f>'[2]Small comp'!H8</f>
        <v>capillary tube</v>
      </c>
      <c r="H4" s="493" t="str">
        <f>'[2]Small comp'!I8</f>
        <v>use for refrigerator</v>
      </c>
      <c r="I4" s="493" t="s">
        <v>660</v>
      </c>
      <c r="J4" s="703" t="str">
        <f>'[2]Small comp'!$O8</f>
        <v> (RM) </v>
      </c>
      <c r="K4" s="704" t="s">
        <v>661</v>
      </c>
      <c r="L4" s="274" t="str">
        <f>'[2]Small comp'!T8</f>
        <v>CU QC MODEL</v>
      </c>
      <c r="M4" s="515" t="str">
        <f>'[2]Small comp'!W8</f>
        <v>Cond QC (RM)</v>
      </c>
      <c r="N4" s="515" t="str">
        <f>'[2]Small comp'!AC8</f>
        <v>WCU COND</v>
      </c>
      <c r="O4" s="515" t="str">
        <f>'[2]Small comp'!AF8</f>
        <v>WCU COND RM</v>
      </c>
      <c r="P4" s="515" t="str">
        <f>'[2]Small comp'!AG8</f>
        <v>C/W Condenser sets BCU,TCU</v>
      </c>
      <c r="Q4" s="515" t="str">
        <f>'[2]Small comp'!AJ8</f>
        <v>BCU Cond for coldroom (RM)-1</v>
      </c>
      <c r="R4" s="515" t="str">
        <f>'[2]Small comp'!AK8</f>
        <v>BCU Cond for showcase(RM)-2</v>
      </c>
      <c r="S4" s="515" t="str">
        <f>'[2]Small comp'!AL8</f>
        <v>BCU Cond (RM)-3</v>
      </c>
      <c r="T4" s="412"/>
      <c r="U4" s="517"/>
      <c r="V4" s="517"/>
      <c r="W4" s="517"/>
      <c r="X4" s="705"/>
      <c r="Y4" s="517"/>
    </row>
    <row r="5" s="399" customFormat="1" ht="18" hidden="1" customHeight="1" spans="1:30">
      <c r="A5" s="266" t="e">
        <f>'[2]Small comp'!#REF!</f>
        <v>#REF!</v>
      </c>
      <c r="B5" s="267" t="e">
        <f>'[2]Small comp'!#REF!</f>
        <v>#REF!</v>
      </c>
      <c r="C5" s="133" t="s">
        <v>662</v>
      </c>
      <c r="D5" s="706" t="e">
        <f>'[2]Small comp'!#REF!</f>
        <v>#REF!</v>
      </c>
      <c r="E5" s="707" t="e">
        <f>'[2]Small comp'!#REF!</f>
        <v>#REF!</v>
      </c>
      <c r="F5" s="707" t="e">
        <f>'[2]Small comp'!#REF!</f>
        <v>#REF!</v>
      </c>
      <c r="G5" s="493"/>
      <c r="H5" s="493"/>
      <c r="I5" s="493"/>
      <c r="J5" s="708" t="e">
        <f>'[2]Small comp'!#REF!</f>
        <v>#REF!</v>
      </c>
      <c r="K5" s="709" t="s">
        <v>661</v>
      </c>
      <c r="L5" s="274" t="e">
        <f>'[2]Small comp'!#REF!</f>
        <v>#REF!</v>
      </c>
      <c r="M5" s="515" t="e">
        <f>'[2]Small comp'!#REF!</f>
        <v>#REF!</v>
      </c>
      <c r="N5" s="515" t="e">
        <f>'[2]Small comp'!#REF!</f>
        <v>#REF!</v>
      </c>
      <c r="O5" s="710" t="e">
        <f>'[2]Small comp'!#REF!</f>
        <v>#REF!</v>
      </c>
      <c r="P5" s="515" t="e">
        <f>'[2]Small comp'!#REF!</f>
        <v>#REF!</v>
      </c>
      <c r="Q5" s="710" t="e">
        <f>'[2]Small comp'!#REF!</f>
        <v>#REF!</v>
      </c>
      <c r="R5" s="710" t="e">
        <f>'[2]Small comp'!#REF!</f>
        <v>#REF!</v>
      </c>
      <c r="S5" s="710" t="e">
        <f>'[2]Small comp'!#REF!</f>
        <v>#REF!</v>
      </c>
      <c r="T5" s="711"/>
      <c r="U5" s="517"/>
      <c r="V5" s="517"/>
      <c r="W5" s="517"/>
      <c r="X5" s="705"/>
      <c r="Y5" s="517"/>
    </row>
    <row r="6" hidden="1" customHeight="1" spans="1:30">
      <c r="A6" s="266" t="e">
        <f>'[2]Small comp'!#REF!</f>
        <v>#REF!</v>
      </c>
      <c r="B6" s="267" t="e">
        <f>'[2]Small comp'!#REF!</f>
        <v>#REF!</v>
      </c>
      <c r="C6" s="108" t="s">
        <v>663</v>
      </c>
      <c r="D6" s="706" t="e">
        <f>'[2]Small comp'!#REF!</f>
        <v>#REF!</v>
      </c>
      <c r="E6" s="707" t="e">
        <f>'[2]Small comp'!#REF!</f>
        <v>#REF!</v>
      </c>
      <c r="F6" s="707" t="e">
        <f>'[2]Small comp'!#REF!</f>
        <v>#REF!</v>
      </c>
      <c r="G6" s="493" t="e">
        <f>'[2]Small comp'!#REF!</f>
        <v>#REF!</v>
      </c>
      <c r="H6" s="493" t="e">
        <f>'[2]Small comp'!#REF!</f>
        <v>#REF!</v>
      </c>
      <c r="I6" s="493"/>
      <c r="J6" s="708" t="e">
        <f>'[2]Small comp'!#REF!</f>
        <v>#REF!</v>
      </c>
      <c r="K6" s="493" t="s">
        <v>664</v>
      </c>
      <c r="L6" s="274" t="e">
        <f>'[2]Small comp'!#REF!</f>
        <v>#REF!</v>
      </c>
      <c r="M6" s="515" t="e">
        <f>'[2]Small comp'!#REF!</f>
        <v>#REF!</v>
      </c>
      <c r="N6" s="515" t="e">
        <f>'[2]Small comp'!#REF!</f>
        <v>#REF!</v>
      </c>
      <c r="O6" s="710" t="e">
        <f>'[2]Small comp'!#REF!</f>
        <v>#REF!</v>
      </c>
      <c r="P6" s="515" t="e">
        <f>'[2]Small comp'!#REF!</f>
        <v>#REF!</v>
      </c>
      <c r="Q6" s="710" t="e">
        <f>'[2]Small comp'!#REF!</f>
        <v>#REF!</v>
      </c>
      <c r="R6" s="710" t="e">
        <f>'[2]Small comp'!#REF!</f>
        <v>#REF!</v>
      </c>
      <c r="S6" s="710" t="e">
        <f>'[2]Small comp'!#REF!</f>
        <v>#REF!</v>
      </c>
      <c r="T6" s="407"/>
      <c r="U6" s="712"/>
      <c r="V6" s="696"/>
      <c r="W6" s="696"/>
      <c r="X6" s="713" t="e">
        <f>(#REF!+#REF!)*#REF!</f>
        <v>#REF!</v>
      </c>
      <c r="Y6" s="696"/>
      <c r="Z6" s="696"/>
      <c r="AA6" s="291"/>
      <c r="AB6" s="291"/>
      <c r="AC6" s="291"/>
      <c r="AD6" s="291"/>
    </row>
    <row r="7" ht="17.25" customHeight="1" spans="1:30">
      <c r="A7" s="266" t="str">
        <f>'[2]Small comp'!$A9</f>
        <v>SMA019</v>
      </c>
      <c r="B7" s="267" t="str">
        <f>'[2]Small comp'!$B9</f>
        <v>SC18CL</v>
      </c>
      <c r="C7" s="112"/>
      <c r="D7" s="706">
        <f>'[2]Small comp'!D9</f>
        <v>0.625</v>
      </c>
      <c r="E7" s="707">
        <f>'[2]Small comp'!E9</f>
        <v>0</v>
      </c>
      <c r="F7" s="707" t="str">
        <f>'[2]Small comp'!F9</f>
        <v>c/w relay box</v>
      </c>
      <c r="G7" s="493" t="str">
        <f>'[2]Small comp'!H9</f>
        <v>0.055*63"</v>
      </c>
      <c r="H7" s="493" t="str">
        <f>'[2]Small comp'!I9</f>
        <v>6d s/s</v>
      </c>
      <c r="I7" s="493"/>
      <c r="J7" s="708">
        <f>'[2]Small comp'!O9</f>
        <v>762.222222222222</v>
      </c>
      <c r="K7" s="497"/>
      <c r="L7" s="274" t="str">
        <f>'[2]Small comp'!$T9</f>
        <v>CS100</v>
      </c>
      <c r="M7" s="710">
        <f>'[2]Small comp'!W9</f>
        <v>1452.96499358761</v>
      </c>
      <c r="N7" s="515">
        <f>'[2]Small comp'!AC9</f>
        <v>0</v>
      </c>
      <c r="O7" s="710">
        <f>'[2]Small comp'!AF9</f>
        <v>0</v>
      </c>
      <c r="P7" s="515">
        <f>'[2]Small comp'!AG9</f>
        <v>0</v>
      </c>
      <c r="Q7" s="710">
        <f>'[2]Small comp'!AJ9</f>
        <v>0</v>
      </c>
      <c r="R7" s="710">
        <f>'[2]Small comp'!AK9</f>
        <v>0</v>
      </c>
      <c r="S7" s="710">
        <f>'[2]Small comp'!AL9</f>
        <v>0</v>
      </c>
      <c r="T7" s="408"/>
      <c r="U7" s="712"/>
      <c r="V7" s="696"/>
      <c r="W7" s="696"/>
      <c r="X7" s="713"/>
      <c r="Y7" s="696"/>
      <c r="Z7" s="696"/>
      <c r="AA7" s="291"/>
      <c r="AB7" s="291"/>
      <c r="AC7" s="291"/>
      <c r="AD7" s="291"/>
    </row>
    <row r="8" ht="22" customHeight="1" spans="1:30">
      <c r="A8" s="266" t="str">
        <f>'[2]Small comp'!$A10</f>
        <v>SMA020</v>
      </c>
      <c r="B8" s="267" t="str">
        <f>'[2]Small comp'!$B10</f>
        <v>SC21CL </v>
      </c>
      <c r="C8" s="114"/>
      <c r="D8" s="706">
        <f>'[2]Small comp'!D10</f>
        <v>0.875</v>
      </c>
      <c r="E8" s="707">
        <f>'[2]Small comp'!E10</f>
        <v>0</v>
      </c>
      <c r="F8" s="707" t="str">
        <f>'[2]Small comp'!F10</f>
        <v>c/w relay box</v>
      </c>
      <c r="G8" s="493" t="str">
        <f>'[2]Small comp'!H10</f>
        <v>0.55*5ft</v>
      </c>
      <c r="H8" s="493" t="str">
        <f>'[2]Small comp'!I10</f>
        <v>2glass door frezzer,4d s/s frezzer, 6d s/s</v>
      </c>
      <c r="I8" s="493"/>
      <c r="J8" s="708">
        <f>'[2]Small comp'!O10</f>
        <v>852.444444444444</v>
      </c>
      <c r="K8" s="505"/>
      <c r="L8" s="274" t="str">
        <f>'[2]Small comp'!$T10</f>
        <v>CS125 Axial fan</v>
      </c>
      <c r="M8" s="710">
        <f>'[2]Small comp'!W10</f>
        <v>1641.23181291388</v>
      </c>
      <c r="N8" s="515">
        <f>'[2]Small comp'!AC10</f>
        <v>0</v>
      </c>
      <c r="O8" s="710">
        <f>'[2]Small comp'!AF10</f>
        <v>0</v>
      </c>
      <c r="P8" s="515">
        <f>'[2]Small comp'!AG10</f>
        <v>0</v>
      </c>
      <c r="Q8" s="710">
        <f>'[2]Small comp'!AJ10</f>
        <v>0</v>
      </c>
      <c r="R8" s="710">
        <f>'[2]Small comp'!AK10</f>
        <v>0</v>
      </c>
      <c r="S8" s="710">
        <f>'[2]Small comp'!AL10</f>
        <v>0</v>
      </c>
      <c r="T8" s="410"/>
      <c r="U8" s="712"/>
      <c r="V8" s="696"/>
      <c r="W8" s="696"/>
      <c r="X8" s="713"/>
      <c r="Y8" s="696"/>
      <c r="Z8" s="696"/>
      <c r="AA8" s="291"/>
      <c r="AB8" s="291"/>
      <c r="AC8" s="291"/>
      <c r="AD8" s="291"/>
    </row>
    <row r="9" ht="22.5" spans="1:30">
      <c r="A9" s="266" t="str">
        <f>'[2]Small comp'!$A12</f>
        <v>SMA025.04</v>
      </c>
      <c r="B9" s="296" t="str">
        <f>'[2]Small comp'!$B12</f>
        <v>EEI76C13DJH DC MOTOR (3/8hp)</v>
      </c>
      <c r="C9" s="281" t="s">
        <v>665</v>
      </c>
      <c r="D9" s="706" t="str">
        <f>'[2]Small comp'!D12</f>
        <v>3/8 (0.77amp)</v>
      </c>
      <c r="E9" s="707">
        <f>'[2]Small comp'!E12</f>
        <v>0</v>
      </c>
      <c r="F9" s="707">
        <f>'[2]Small comp'!F12</f>
        <v>0</v>
      </c>
      <c r="G9" s="493">
        <f>'[2]Small comp'!H12</f>
        <v>0</v>
      </c>
      <c r="H9" s="493" t="str">
        <f>'[2]Small comp'!I12</f>
        <v>2door chiller showcase</v>
      </c>
      <c r="I9" s="493"/>
      <c r="J9" s="708">
        <f>'[2]Small comp'!O12</f>
        <v>357.933333333333</v>
      </c>
      <c r="K9" s="714"/>
      <c r="L9" s="274" t="str">
        <f>'[2]Small comp'!$T12</f>
        <v>CS050 (15 u)</v>
      </c>
      <c r="M9" s="710">
        <f>'[2]Small comp'!W12</f>
        <v>988.067544147672</v>
      </c>
      <c r="N9" s="515">
        <f>'[2]Small comp'!AC12</f>
        <v>0</v>
      </c>
      <c r="O9" s="710">
        <f>'[2]Small comp'!AF12</f>
        <v>0</v>
      </c>
      <c r="P9" s="515">
        <f>'[2]Small comp'!AG12</f>
        <v>0</v>
      </c>
      <c r="Q9" s="710">
        <f>'[2]Small comp'!AJ12</f>
        <v>0</v>
      </c>
      <c r="R9" s="710">
        <f>'[2]Small comp'!AK12</f>
        <v>0</v>
      </c>
      <c r="S9" s="710">
        <f>'[2]Small comp'!AL12</f>
        <v>0</v>
      </c>
      <c r="T9" s="404"/>
      <c r="U9" s="712"/>
      <c r="W9" s="695"/>
      <c r="X9" s="713"/>
      <c r="AC9" s="291"/>
      <c r="AD9" s="291"/>
    </row>
    <row r="10" spans="1:30">
      <c r="A10" s="266" t="str">
        <f>'[2]Small comp'!$A13</f>
        <v>SMA026.01</v>
      </c>
      <c r="B10" s="267" t="str">
        <f>'[2]Small comp'!$B13</f>
        <v>LX95LHBM 1/3HP LG COMP</v>
      </c>
      <c r="C10" s="377"/>
      <c r="D10" s="706" t="str">
        <f>'[2]Small comp'!D13</f>
        <v>1/3HP C/W RUN CAP</v>
      </c>
      <c r="E10" s="707" t="str">
        <f>'[2]Small comp'!E13</f>
        <v>QA110/AE4440</v>
      </c>
      <c r="F10" s="707">
        <f>'[2]Small comp'!F13</f>
        <v>0</v>
      </c>
      <c r="G10" s="493">
        <f>'[2]Small comp'!H13</f>
        <v>0</v>
      </c>
      <c r="H10" s="493" t="str">
        <f>'[2]Small comp'!I13</f>
        <v>counter frezzer 6ft</v>
      </c>
      <c r="I10" s="493"/>
      <c r="J10" s="708">
        <f>'[2]Small comp'!O13</f>
        <v>272.168582375479</v>
      </c>
      <c r="K10" s="714"/>
      <c r="L10" s="274" t="str">
        <f>'[2]Small comp'!$T13</f>
        <v>CS033 (10 u)</v>
      </c>
      <c r="M10" s="710">
        <f>'[2]Small comp'!W13</f>
        <v>857.106621290197</v>
      </c>
      <c r="N10" s="515">
        <f>'[2]Small comp'!AC13</f>
        <v>0</v>
      </c>
      <c r="O10" s="710">
        <f>'[2]Small comp'!AF13</f>
        <v>0</v>
      </c>
      <c r="P10" s="515">
        <f>'[2]Small comp'!AG13</f>
        <v>0</v>
      </c>
      <c r="Q10" s="710">
        <f>'[2]Small comp'!AJ13</f>
        <v>0</v>
      </c>
      <c r="R10" s="710">
        <f>'[2]Small comp'!AK13</f>
        <v>0</v>
      </c>
      <c r="S10" s="710">
        <f>'[2]Small comp'!AL13</f>
        <v>0</v>
      </c>
      <c r="T10" s="404"/>
      <c r="U10" s="712"/>
      <c r="W10" s="695"/>
      <c r="X10" s="713"/>
      <c r="AC10" s="291"/>
      <c r="AD10" s="291"/>
    </row>
    <row r="11" spans="1:30">
      <c r="A11" s="266" t="str">
        <f>'[2]Small comp'!$A14</f>
        <v>SMA026.08</v>
      </c>
      <c r="B11" s="1042" t="str">
        <f>'[2]Small comp'!$B14</f>
        <v>NF21K5131FU 3/8HP R134 LT</v>
      </c>
      <c r="C11" s="376" t="s">
        <v>666</v>
      </c>
      <c r="D11" s="706" t="str">
        <f>'[2]Small comp'!D14</f>
        <v>3/8HP C/W RUN CAP</v>
      </c>
      <c r="E11" s="707" t="str">
        <f>'[2]Small comp'!E14</f>
        <v>2PCS</v>
      </c>
      <c r="F11" s="707">
        <f>'[2]Small comp'!F14</f>
        <v>0</v>
      </c>
      <c r="G11" s="493">
        <f>'[2]Small comp'!H14</f>
        <v>0</v>
      </c>
      <c r="H11" s="493">
        <f>'[2]Small comp'!I14</f>
        <v>0</v>
      </c>
      <c r="I11" s="493"/>
      <c r="J11" s="708">
        <f>'[2]Small comp'!O14</f>
        <v>333.022222222222</v>
      </c>
      <c r="K11" s="714"/>
      <c r="L11" s="274">
        <f>'[2]Small comp'!$T14</f>
        <v>0</v>
      </c>
      <c r="M11" s="710">
        <f>'[2]Small comp'!W14</f>
        <v>0</v>
      </c>
      <c r="N11" s="515">
        <f>'[2]Small comp'!AC14</f>
        <v>0</v>
      </c>
      <c r="O11" s="710">
        <f>'[2]Small comp'!AF14</f>
        <v>0</v>
      </c>
      <c r="P11" s="515">
        <f>'[2]Small comp'!AG14</f>
        <v>0</v>
      </c>
      <c r="Q11" s="710">
        <f>'[2]Small comp'!AJ14</f>
        <v>0</v>
      </c>
      <c r="R11" s="710">
        <f>'[2]Small comp'!AK14</f>
        <v>0</v>
      </c>
      <c r="S11" s="710">
        <f>'[2]Small comp'!AL14</f>
        <v>0</v>
      </c>
      <c r="T11" s="407"/>
      <c r="U11" s="712"/>
      <c r="W11" s="695"/>
      <c r="X11" s="713"/>
      <c r="AC11" s="291"/>
      <c r="AD11" s="291"/>
    </row>
    <row r="12" spans="1:30">
      <c r="A12" s="266" t="str">
        <f>'[2]Small comp'!$A15</f>
        <v>SMA026.10</v>
      </c>
      <c r="B12" s="1042" t="str">
        <f>'[2]Small comp'!$B15</f>
        <v>NF26K5131FZ 3/8HP R134</v>
      </c>
      <c r="C12" s="377"/>
      <c r="D12" s="706" t="str">
        <f>'[2]Small comp'!D15</f>
        <v>3/8 MED TEMP</v>
      </c>
      <c r="E12" s="707" t="str">
        <f>'[2]Small comp'!E15</f>
        <v>3PCS</v>
      </c>
      <c r="F12" s="707">
        <f>'[2]Small comp'!F15</f>
        <v>0</v>
      </c>
      <c r="G12" s="493">
        <f>'[2]Small comp'!H15</f>
        <v>0</v>
      </c>
      <c r="H12" s="493">
        <f>'[2]Small comp'!I15</f>
        <v>0</v>
      </c>
      <c r="I12" s="493"/>
      <c r="J12" s="708">
        <f>'[2]Small comp'!O15</f>
        <v>338.266666666667</v>
      </c>
      <c r="K12" s="714"/>
      <c r="L12" s="274">
        <f>'[2]Small comp'!$T15</f>
        <v>0</v>
      </c>
      <c r="M12" s="710">
        <f>'[2]Small comp'!W15</f>
        <v>0</v>
      </c>
      <c r="N12" s="515">
        <f>'[2]Small comp'!AC15</f>
        <v>0</v>
      </c>
      <c r="O12" s="710">
        <f>'[2]Small comp'!AF15</f>
        <v>0</v>
      </c>
      <c r="P12" s="515">
        <f>'[2]Small comp'!AG15</f>
        <v>0</v>
      </c>
      <c r="Q12" s="710">
        <f>'[2]Small comp'!AJ15</f>
        <v>0</v>
      </c>
      <c r="R12" s="710">
        <f>'[2]Small comp'!AK15</f>
        <v>0</v>
      </c>
      <c r="S12" s="710">
        <f>'[2]Small comp'!AL15</f>
        <v>0</v>
      </c>
      <c r="T12" s="408"/>
      <c r="U12" s="712"/>
      <c r="W12" s="695"/>
      <c r="X12" s="713"/>
      <c r="AC12" s="291"/>
      <c r="AD12" s="291"/>
    </row>
    <row r="13" spans="1:30">
      <c r="A13" s="266" t="str">
        <f>'[2]Small comp'!$A16</f>
        <v>SMA026.12</v>
      </c>
      <c r="B13" s="1042" t="str">
        <f>'[2]Small comp'!$B16</f>
        <v>ENV4A5G-L2J 1/2hp inverter</v>
      </c>
      <c r="C13" s="377"/>
      <c r="D13" s="706" t="str">
        <f>'[2]Small comp'!D16</f>
        <v>15.3cc variable speed R600</v>
      </c>
      <c r="E13" s="707" t="str">
        <f>'[2]Small comp'!E16</f>
        <v>1PC</v>
      </c>
      <c r="F13" s="707">
        <f>'[2]Small comp'!F16</f>
        <v>0</v>
      </c>
      <c r="G13" s="493">
        <f>'[2]Small comp'!H16</f>
        <v>0</v>
      </c>
      <c r="H13" s="493">
        <f>'[2]Small comp'!I16</f>
        <v>0</v>
      </c>
      <c r="I13" s="493"/>
      <c r="J13" s="708">
        <f>'[2]Small comp'!O16</f>
        <v>386.623529411765</v>
      </c>
      <c r="K13" s="714"/>
      <c r="L13" s="274">
        <f>'[2]Small comp'!$T16</f>
        <v>0</v>
      </c>
      <c r="M13" s="710">
        <f>'[2]Small comp'!W16</f>
        <v>0</v>
      </c>
      <c r="N13" s="515">
        <f>'[2]Small comp'!AC16</f>
        <v>0</v>
      </c>
      <c r="O13" s="710">
        <f>'[2]Small comp'!AF16</f>
        <v>0</v>
      </c>
      <c r="P13" s="515">
        <f>'[2]Small comp'!AG16</f>
        <v>0</v>
      </c>
      <c r="Q13" s="710">
        <f>'[2]Small comp'!AJ16</f>
        <v>0</v>
      </c>
      <c r="R13" s="710">
        <f>'[2]Small comp'!AK16</f>
        <v>0</v>
      </c>
      <c r="S13" s="710">
        <f>'[2]Small comp'!AL16</f>
        <v>0</v>
      </c>
      <c r="T13" s="408"/>
      <c r="U13" s="712"/>
      <c r="W13" s="695"/>
      <c r="X13" s="713"/>
      <c r="AC13" s="291"/>
      <c r="AD13" s="291"/>
    </row>
    <row r="14" spans="1:30">
      <c r="A14" s="266" t="str">
        <f>'[2]Small comp'!$A17</f>
        <v>SMA026.13</v>
      </c>
      <c r="B14" s="1042" t="str">
        <f>'[2]Small comp'!$B17</f>
        <v>NC1MV90ASR</v>
      </c>
      <c r="C14" s="378"/>
      <c r="D14" s="706" t="str">
        <f>'[2]Small comp'!D17</f>
        <v>90cc variable speed R134</v>
      </c>
      <c r="E14" s="707" t="str">
        <f>'[2]Small comp'!E17</f>
        <v>1PC</v>
      </c>
      <c r="F14" s="707">
        <f>'[2]Small comp'!F17</f>
        <v>0</v>
      </c>
      <c r="G14" s="493">
        <f>'[2]Small comp'!H17</f>
        <v>0</v>
      </c>
      <c r="H14" s="493">
        <f>'[2]Small comp'!I17</f>
        <v>0</v>
      </c>
      <c r="I14" s="493"/>
      <c r="J14" s="708">
        <f>'[2]Small comp'!O17</f>
        <v>378.988235294118</v>
      </c>
      <c r="K14" s="714"/>
      <c r="L14" s="274">
        <f>'[2]Small comp'!$T17</f>
        <v>0</v>
      </c>
      <c r="M14" s="710">
        <f>'[2]Small comp'!W17</f>
        <v>0</v>
      </c>
      <c r="N14" s="515">
        <f>'[2]Small comp'!AC17</f>
        <v>0</v>
      </c>
      <c r="O14" s="710">
        <f>'[2]Small comp'!AF17</f>
        <v>0</v>
      </c>
      <c r="P14" s="515">
        <f>'[2]Small comp'!AG17</f>
        <v>0</v>
      </c>
      <c r="Q14" s="710">
        <f>'[2]Small comp'!AJ17</f>
        <v>0</v>
      </c>
      <c r="R14" s="710">
        <f>'[2]Small comp'!AK17</f>
        <v>0</v>
      </c>
      <c r="S14" s="710">
        <f>'[2]Small comp'!AL17</f>
        <v>0</v>
      </c>
      <c r="T14" s="410"/>
      <c r="U14" s="712"/>
      <c r="W14" s="695"/>
      <c r="X14" s="713"/>
      <c r="AC14" s="291"/>
      <c r="AD14" s="291"/>
    </row>
    <row r="15" spans="1:30">
      <c r="A15" s="266" t="str">
        <f>'[2]Small comp'!$A18</f>
        <v>SMA026.14</v>
      </c>
      <c r="B15" s="267" t="str">
        <f>'[2]Small comp'!$B18</f>
        <v>SE30</v>
      </c>
      <c r="C15" s="715" t="s">
        <v>667</v>
      </c>
      <c r="D15" s="716" t="s">
        <v>668</v>
      </c>
      <c r="E15" s="707"/>
      <c r="F15" s="707"/>
      <c r="G15" s="493"/>
      <c r="H15" s="493"/>
      <c r="I15" s="493"/>
      <c r="J15" s="708">
        <f>'[2]Small comp'!O18</f>
        <v>149.138888888889</v>
      </c>
      <c r="K15" s="717"/>
      <c r="L15" s="274">
        <f>'[2]Small comp'!$T18</f>
        <v>0</v>
      </c>
      <c r="M15" s="710">
        <f>'[2]Small comp'!W18</f>
        <v>0</v>
      </c>
      <c r="N15" s="515"/>
      <c r="O15" s="710"/>
      <c r="P15" s="515"/>
      <c r="Q15" s="710"/>
      <c r="R15" s="710"/>
      <c r="S15" s="710"/>
      <c r="T15" s="408"/>
      <c r="U15" s="712"/>
      <c r="W15" s="695"/>
      <c r="X15" s="713"/>
      <c r="AC15" s="291"/>
      <c r="AD15" s="291"/>
    </row>
    <row r="16" spans="1:30">
      <c r="A16" s="266" t="str">
        <f>'[2]Small comp'!$A19</f>
        <v>SMA026.15</v>
      </c>
      <c r="B16" s="267" t="str">
        <f>'[2]Small comp'!$B19</f>
        <v>SE40</v>
      </c>
      <c r="C16" s="715"/>
      <c r="D16" s="716" t="s">
        <v>669</v>
      </c>
      <c r="E16" s="707"/>
      <c r="F16" s="707"/>
      <c r="G16" s="493"/>
      <c r="H16" s="493"/>
      <c r="I16" s="493"/>
      <c r="J16" s="708">
        <f>'[2]Small comp'!O19</f>
        <v>155.694444444444</v>
      </c>
      <c r="K16" s="717"/>
      <c r="L16" s="274">
        <f>'[2]Small comp'!$T19</f>
        <v>0</v>
      </c>
      <c r="M16" s="710">
        <f>'[2]Small comp'!W19</f>
        <v>0</v>
      </c>
      <c r="N16" s="515"/>
      <c r="O16" s="710"/>
      <c r="P16" s="515"/>
      <c r="Q16" s="710"/>
      <c r="R16" s="710"/>
      <c r="S16" s="710"/>
      <c r="T16" s="408"/>
      <c r="U16" s="712"/>
      <c r="W16" s="695"/>
      <c r="X16" s="713"/>
      <c r="AC16" s="291"/>
      <c r="AD16" s="291"/>
    </row>
    <row r="17" ht="12" customHeight="1" spans="1:30">
      <c r="A17" s="266" t="str">
        <f>'[2]Small comp'!$A20</f>
        <v>SMA030.01</v>
      </c>
      <c r="B17" s="267" t="str">
        <f>'[2]Small comp'!$B20</f>
        <v>L65CI</v>
      </c>
      <c r="C17" s="117" t="s">
        <v>670</v>
      </c>
      <c r="D17" s="706" t="str">
        <f>'[2]Small comp'!D20</f>
        <v>1/6hp</v>
      </c>
      <c r="E17" s="707" t="str">
        <f>'[2]Small comp'!E20</f>
        <v>QB66</v>
      </c>
      <c r="F17" s="707">
        <f>'[2]Small comp'!F20</f>
        <v>0</v>
      </c>
      <c r="G17" s="493" t="str">
        <f>'[2]Small comp'!H20</f>
        <v>0.028*4ft</v>
      </c>
      <c r="H17" s="493">
        <f>'[2]Small comp'!I20</f>
        <v>0</v>
      </c>
      <c r="I17" s="493"/>
      <c r="J17" s="708">
        <f>'[2]Small comp'!O20</f>
        <v>157.690909090909</v>
      </c>
      <c r="K17" s="718"/>
      <c r="L17" s="274">
        <f>'[2]Small comp'!$T20</f>
        <v>0</v>
      </c>
      <c r="M17" s="710">
        <f>'[2]Small comp'!W20</f>
        <v>0</v>
      </c>
      <c r="N17" s="515"/>
      <c r="O17" s="710"/>
      <c r="P17" s="515"/>
      <c r="Q17" s="710"/>
      <c r="R17" s="710"/>
      <c r="S17" s="710"/>
      <c r="T17" s="408"/>
      <c r="U17" s="712"/>
      <c r="W17" s="695"/>
      <c r="X17" s="713"/>
      <c r="AC17" s="291"/>
      <c r="AD17" s="291"/>
    </row>
    <row r="18" spans="1:30">
      <c r="A18" s="266" t="str">
        <f>'[2]Small comp'!$A21</f>
        <v>SMA030.02</v>
      </c>
      <c r="B18" s="267" t="str">
        <f>'[2]Small comp'!$B21</f>
        <v>L72CZ1</v>
      </c>
      <c r="C18" s="121"/>
      <c r="D18" s="706" t="str">
        <f>'[2]Small comp'!D21</f>
        <v>1/5hp c/w run cap 3uf</v>
      </c>
      <c r="E18" s="707" t="str">
        <f>'[2]Small comp'!E21</f>
        <v>QB73</v>
      </c>
      <c r="F18" s="707">
        <f>'[2]Small comp'!F21</f>
        <v>0</v>
      </c>
      <c r="G18" s="493" t="str">
        <f>'[2]Small comp'!H21</f>
        <v>0.036*4ft</v>
      </c>
      <c r="H18" s="493">
        <f>'[2]Small comp'!I21</f>
        <v>0</v>
      </c>
      <c r="I18" s="493"/>
      <c r="J18" s="708">
        <f>'[2]Small comp'!O21</f>
        <v>177.131111111111</v>
      </c>
      <c r="K18" s="718"/>
      <c r="L18" s="274" t="str">
        <f>'[2]Small comp'!$T21</f>
        <v>CS025</v>
      </c>
      <c r="M18" s="710">
        <f>'[2]Small comp'!W21</f>
        <v>503.50571973887</v>
      </c>
      <c r="N18" s="515"/>
      <c r="O18" s="710"/>
      <c r="P18" s="515"/>
      <c r="Q18" s="710"/>
      <c r="R18" s="710"/>
      <c r="S18" s="710"/>
      <c r="T18" s="408"/>
      <c r="U18" s="712"/>
      <c r="W18" s="695"/>
      <c r="X18" s="713"/>
      <c r="AC18" s="291"/>
      <c r="AD18" s="291"/>
    </row>
    <row r="19" spans="1:30">
      <c r="A19" s="266" t="str">
        <f>'[2]Small comp'!$A22</f>
        <v>SMA030.021</v>
      </c>
      <c r="B19" s="267" t="str">
        <f>'[2]Small comp'!$B22</f>
        <v>L76CZ1</v>
      </c>
      <c r="C19" s="121"/>
      <c r="D19" s="706" t="str">
        <f>'[2]Small comp'!D22</f>
        <v>1/4hpc/w run cap 3uf</v>
      </c>
      <c r="E19" s="707" t="str">
        <f>'[2]Small comp'!E22</f>
        <v>QB86</v>
      </c>
      <c r="F19" s="707">
        <f>'[2]Small comp'!F22</f>
        <v>0</v>
      </c>
      <c r="G19" s="493">
        <f>'[2]Small comp'!H22</f>
        <v>0</v>
      </c>
      <c r="H19" s="493">
        <f>'[2]Small comp'!I22</f>
        <v>0</v>
      </c>
      <c r="I19" s="493"/>
      <c r="J19" s="708">
        <f>'[2]Small comp'!O22</f>
        <v>173.543434343434</v>
      </c>
      <c r="K19" s="718"/>
      <c r="L19" s="274" t="str">
        <f>'[2]Small comp'!$T22</f>
        <v>CS030</v>
      </c>
      <c r="M19" s="710">
        <f>'[2]Small comp'!W22</f>
        <v>597.590766696357</v>
      </c>
      <c r="N19" s="515"/>
      <c r="O19" s="710"/>
      <c r="P19" s="515"/>
      <c r="Q19" s="710"/>
      <c r="R19" s="710"/>
      <c r="S19" s="710"/>
      <c r="T19" s="408"/>
      <c r="U19" s="712"/>
      <c r="W19" s="695"/>
      <c r="X19" s="713"/>
      <c r="AC19" s="291"/>
      <c r="AD19" s="291"/>
    </row>
    <row r="20" customHeight="1" spans="1:30">
      <c r="A20" s="266" t="str">
        <f>'[2]Small comp'!$A23</f>
        <v>SMA030.03</v>
      </c>
      <c r="B20" s="267" t="str">
        <f>'[2]Small comp'!$B23</f>
        <v>K230CZ1</v>
      </c>
      <c r="C20" s="121"/>
      <c r="D20" s="706" t="str">
        <f>'[2]Small comp'!D23</f>
        <v>1/4hp 230W c/w Start cap</v>
      </c>
      <c r="E20" s="707" t="str">
        <f>'[2]Small comp'!E23</f>
        <v>QB91</v>
      </c>
      <c r="F20" s="707" t="str">
        <f>'[2]Small comp'!F23</f>
        <v>50uf</v>
      </c>
      <c r="G20" s="493" t="str">
        <f>'[2]Small comp'!H23</f>
        <v>0.042*54"</v>
      </c>
      <c r="H20" s="493" t="str">
        <f>'[2]Small comp'!I23</f>
        <v>1.2m counter chiller</v>
      </c>
      <c r="I20" s="493"/>
      <c r="J20" s="708">
        <f>'[2]Small comp'!O23</f>
        <v>196.792735042735</v>
      </c>
      <c r="K20" s="718"/>
      <c r="L20" s="274" t="str">
        <f>'[2]Small comp'!$T23</f>
        <v>CS030</v>
      </c>
      <c r="M20" s="710">
        <f>'[2]Small comp'!W23</f>
        <v>608.516692622283</v>
      </c>
      <c r="N20" s="515"/>
      <c r="O20" s="710"/>
      <c r="P20" s="515"/>
      <c r="Q20" s="710"/>
      <c r="R20" s="710"/>
      <c r="S20" s="710"/>
      <c r="T20" s="408"/>
      <c r="U20" s="712"/>
      <c r="W20" s="695"/>
      <c r="X20" s="713"/>
      <c r="AC20" s="291"/>
      <c r="AD20" s="291"/>
    </row>
    <row r="21" ht="14" customHeight="1" spans="1:30">
      <c r="A21" s="266" t="str">
        <f>'[2]Small comp'!$A24</f>
        <v>SMA030.05</v>
      </c>
      <c r="B21" s="267" t="str">
        <f>'[2]Small comp'!$B24</f>
        <v>KK270CZ1</v>
      </c>
      <c r="C21" s="121"/>
      <c r="D21" s="706" t="str">
        <f>'[2]Small comp'!D24</f>
        <v>1/3hp 270W c/w Start&amp;Run cap</v>
      </c>
      <c r="E21" s="707" t="str">
        <f>'[2]Small comp'!E24</f>
        <v>QB110,QA110</v>
      </c>
      <c r="F21" s="707" t="str">
        <f>'[2]Small comp'!F24</f>
        <v>5uf</v>
      </c>
      <c r="G21" s="493" t="str">
        <f>'[2]Small comp'!H24</f>
        <v>0.042*54"</v>
      </c>
      <c r="H21" s="493" t="str">
        <f>'[2]Small comp'!I24</f>
        <v>mini 2door,1.5m counter chiller,1 door display chiller</v>
      </c>
      <c r="I21" s="493"/>
      <c r="J21" s="708">
        <f>'[2]Small comp'!O24</f>
        <v>202.970085470085</v>
      </c>
      <c r="K21" s="718"/>
      <c r="L21" s="274" t="str">
        <f>'[2]Small comp'!$T24</f>
        <v>CS033 (10 u)</v>
      </c>
      <c r="M21" s="710">
        <f>'[2]Small comp'!W24</f>
        <v>700.627268374062</v>
      </c>
      <c r="N21" s="515"/>
      <c r="O21" s="710"/>
      <c r="P21" s="515"/>
      <c r="Q21" s="710"/>
      <c r="R21" s="710"/>
      <c r="S21" s="710"/>
      <c r="T21" s="408"/>
      <c r="U21" s="712"/>
      <c r="W21" s="695"/>
      <c r="X21" s="713"/>
      <c r="AC21" s="291"/>
      <c r="AD21" s="291"/>
    </row>
    <row r="22" ht="22.5" spans="1:30">
      <c r="A22" s="266" t="str">
        <f>'[2]Small comp'!$A25</f>
        <v>SMA030.06</v>
      </c>
      <c r="B22" s="267" t="str">
        <f>'[2]Small comp'!$B25</f>
        <v>K325CZ1</v>
      </c>
      <c r="C22" s="121"/>
      <c r="D22" s="706" t="str">
        <f>'[2]Small comp'!D25</f>
        <v>3/8hp 325W c/w Start&amp;Run cap</v>
      </c>
      <c r="E22" s="707" t="str">
        <f>'[2]Small comp'!E25</f>
        <v>QA125</v>
      </c>
      <c r="F22" s="707" t="str">
        <f>'[2]Small comp'!F25</f>
        <v>50uf,5uf</v>
      </c>
      <c r="G22" s="493" t="str">
        <f>'[2]Small comp'!H25</f>
        <v>0.042*54"</v>
      </c>
      <c r="H22" s="493" t="str">
        <f>'[2]Small comp'!I25</f>
        <v>1.8m counter chiller,2door piping</v>
      </c>
      <c r="I22" s="493"/>
      <c r="J22" s="708">
        <f>'[2]Small comp'!O25</f>
        <v>232.09188034188</v>
      </c>
      <c r="K22" s="718"/>
      <c r="L22" s="274" t="str">
        <f>'[2]Small comp'!$T25</f>
        <v>CS050 (15 u)</v>
      </c>
      <c r="M22" s="710">
        <f>'[2]Small comp'!W25</f>
        <v>734.18811493491</v>
      </c>
      <c r="N22" s="515"/>
      <c r="O22" s="710"/>
      <c r="P22" s="515"/>
      <c r="Q22" s="710"/>
      <c r="R22" s="710"/>
      <c r="S22" s="710"/>
      <c r="T22" s="408"/>
      <c r="U22" s="712"/>
      <c r="W22" s="695"/>
      <c r="X22" s="713"/>
      <c r="AC22" s="291"/>
      <c r="AD22" s="291"/>
    </row>
    <row r="23" ht="12.75" customHeight="1" spans="1:30">
      <c r="A23" s="266" t="str">
        <f>'[2]Small comp'!$A26</f>
        <v>SMA030.07</v>
      </c>
      <c r="B23" s="267" t="str">
        <f>'[2]Small comp'!$B26</f>
        <v>K375CZ1 1/2hp  </v>
      </c>
      <c r="C23" s="121"/>
      <c r="D23" s="706" t="str">
        <f>'[2]Small comp'!D26</f>
        <v>1/2hp c/w Start&amp;Run cap</v>
      </c>
      <c r="E23" s="707" t="str">
        <f>'[2]Small comp'!E26</f>
        <v>AE2415Y,QA125</v>
      </c>
      <c r="F23" s="707" t="str">
        <f>'[2]Small comp'!F26</f>
        <v>50uf,5uf</v>
      </c>
      <c r="G23" s="493" t="str">
        <f>'[2]Small comp'!H26</f>
        <v>0.049*54" </v>
      </c>
      <c r="H23" s="493" t="str">
        <f>'[2]Small comp'!I26</f>
        <v>2door chiller showcase,2.1m c.chiller,4d upright</v>
      </c>
      <c r="I23" s="493"/>
      <c r="J23" s="708">
        <f>'[2]Small comp'!O26</f>
        <v>235.621794871795</v>
      </c>
      <c r="K23" s="718"/>
      <c r="L23" s="274" t="str">
        <f>'[2]Small comp'!$T26</f>
        <v>CS050 (15 u)</v>
      </c>
      <c r="M23" s="710">
        <f>'[2]Small comp'!W26</f>
        <v>765.961724041851</v>
      </c>
      <c r="N23" s="515"/>
      <c r="O23" s="710"/>
      <c r="P23" s="515"/>
      <c r="Q23" s="710"/>
      <c r="R23" s="710"/>
      <c r="S23" s="710"/>
      <c r="T23" s="408"/>
      <c r="U23" s="712"/>
      <c r="W23" s="695"/>
      <c r="X23" s="713"/>
      <c r="AC23" s="291"/>
      <c r="AD23" s="291"/>
    </row>
    <row r="24" customHeight="1" spans="1:30">
      <c r="A24" s="266" t="str">
        <f>'[2]Small comp'!$A27</f>
        <v>SMA030.08</v>
      </c>
      <c r="B24" s="267" t="str">
        <f>'[2]Small comp'!$B27</f>
        <v>K400CZ1 1/2hp(B) </v>
      </c>
      <c r="C24" s="122"/>
      <c r="D24" s="706" t="str">
        <f>'[2]Small comp'!D27</f>
        <v>1/2hp(B) C/W Start&amp;Run cap</v>
      </c>
      <c r="E24" s="707" t="str">
        <f>'[2]Small comp'!E27</f>
        <v>AE7440</v>
      </c>
      <c r="F24" s="707" t="str">
        <f>'[2]Small comp'!F27</f>
        <v>50uf,6uf</v>
      </c>
      <c r="G24" s="493" t="str">
        <f>'[2]Small comp'!H27</f>
        <v>0.049*54",0.042*54" piping</v>
      </c>
      <c r="H24" s="493" t="str">
        <f>'[2]Small comp'!I27</f>
        <v>3door chiller showcase,4d s/s upright</v>
      </c>
      <c r="I24" s="493"/>
      <c r="J24" s="708">
        <f>'[2]Small comp'!O27</f>
        <v>257.683760683761</v>
      </c>
      <c r="K24" s="718"/>
      <c r="L24" s="274" t="str">
        <f>'[2]Small comp'!$T27</f>
        <v>CS060 (16 u)</v>
      </c>
      <c r="M24" s="710">
        <f>'[2]Small comp'!W27</f>
        <v>806.741212043564</v>
      </c>
      <c r="N24" s="515"/>
      <c r="O24" s="710"/>
      <c r="P24" s="515"/>
      <c r="Q24" s="710"/>
      <c r="R24" s="710"/>
      <c r="S24" s="710"/>
      <c r="T24" s="408"/>
      <c r="U24" s="712"/>
      <c r="W24" s="695"/>
      <c r="X24" s="713"/>
      <c r="AC24" s="291"/>
      <c r="AD24" s="291"/>
    </row>
    <row r="25" ht="12" customHeight="1" spans="1:30">
      <c r="A25" s="266" t="str">
        <f>'[2]Small comp'!$A28</f>
        <v>SMA030.09</v>
      </c>
      <c r="B25" s="267" t="str">
        <f>'[2]Small comp'!$B28</f>
        <v>NE2150CK 1/3hp </v>
      </c>
      <c r="C25" s="117" t="s">
        <v>671</v>
      </c>
      <c r="D25" s="706" t="str">
        <f>'[2]Small comp'!D28</f>
        <v>1/3hp 600W c/w start&amp;run cap</v>
      </c>
      <c r="E25" s="707" t="str">
        <f>'[2]Small comp'!E28</f>
        <v>SC12CL</v>
      </c>
      <c r="F25" s="707">
        <f>'[2]Small comp'!F28</f>
        <v>0</v>
      </c>
      <c r="G25" s="493" t="str">
        <f>'[2]Small comp'!H28</f>
        <v>0.042*54"</v>
      </c>
      <c r="H25" s="493" t="str">
        <f>'[2]Small comp'!I28</f>
        <v>counter frezzer 6ft</v>
      </c>
      <c r="I25" s="493"/>
      <c r="J25" s="708">
        <f>'[2]Small comp'!O28</f>
        <v>407.263888888889</v>
      </c>
      <c r="K25" s="718"/>
      <c r="L25" s="274" t="str">
        <f>'[2]Small comp'!$T28</f>
        <v>CS050 (15 u)</v>
      </c>
      <c r="M25" s="710">
        <f>'[2]Small comp'!W28</f>
        <v>923.968778715573</v>
      </c>
      <c r="N25" s="515"/>
      <c r="O25" s="710"/>
      <c r="P25" s="515"/>
      <c r="Q25" s="710"/>
      <c r="R25" s="710"/>
      <c r="S25" s="710"/>
      <c r="T25" s="408"/>
      <c r="U25" s="712"/>
      <c r="W25" s="695"/>
      <c r="X25" s="713"/>
      <c r="AC25" s="291"/>
      <c r="AD25" s="291"/>
    </row>
    <row r="26" ht="12" customHeight="1" spans="1:30">
      <c r="A26" s="266" t="str">
        <f>'[2]Small comp'!$A29</f>
        <v>SMA030.10</v>
      </c>
      <c r="B26" s="267" t="str">
        <f>'[2]Small comp'!$B29</f>
        <v>NE2170CK 1/2hp </v>
      </c>
      <c r="C26" s="121"/>
      <c r="D26" s="706" t="str">
        <f>'[2]Small comp'!D29</f>
        <v>1/2hp 700W c/w start&amp;run cap</v>
      </c>
      <c r="E26" s="707" t="str">
        <f>'[2]Small comp'!E29</f>
        <v>SC15CL</v>
      </c>
      <c r="F26" s="707">
        <f>'[2]Small comp'!F29</f>
        <v>0</v>
      </c>
      <c r="G26" s="493" t="str">
        <f>'[2]Small comp'!H29</f>
        <v>0.049*54"</v>
      </c>
      <c r="H26" s="493" t="str">
        <f>'[2]Small comp'!I29</f>
        <v>4d s/s upright</v>
      </c>
      <c r="I26" s="493"/>
      <c r="J26" s="708">
        <f>'[2]Small comp'!O29</f>
        <v>421.26</v>
      </c>
      <c r="K26" s="718"/>
      <c r="L26" s="274" t="str">
        <f>'[2]Small comp'!$T29</f>
        <v>CS060 (16 u)</v>
      </c>
      <c r="M26" s="710">
        <f>'[2]Small comp'!W29</f>
        <v>931.557790526808</v>
      </c>
      <c r="N26" s="515"/>
      <c r="O26" s="710"/>
      <c r="P26" s="515"/>
      <c r="Q26" s="710"/>
      <c r="R26" s="710"/>
      <c r="S26" s="710"/>
      <c r="T26" s="408"/>
      <c r="U26" s="712"/>
      <c r="W26" s="695"/>
      <c r="X26" s="713"/>
      <c r="AC26" s="291"/>
      <c r="AD26" s="291"/>
    </row>
    <row r="27" spans="1:30">
      <c r="A27" s="266" t="str">
        <f>'[2]Small comp'!$A30</f>
        <v>SMA030.11</v>
      </c>
      <c r="B27" s="267" t="str">
        <f>'[2]Small comp'!$B30</f>
        <v>NE2178CK 5/8hp </v>
      </c>
      <c r="C27" s="121"/>
      <c r="D27" s="706" t="str">
        <f>'[2]Small comp'!D30</f>
        <v>5/8HP 850W c/w start&amp;run cap</v>
      </c>
      <c r="E27" s="707" t="str">
        <f>'[2]Small comp'!E30</f>
        <v>SC18CL</v>
      </c>
      <c r="F27" s="707">
        <f>'[2]Small comp'!F30</f>
        <v>0</v>
      </c>
      <c r="G27" s="493" t="str">
        <f>'[2]Small comp'!H30</f>
        <v>0.055*54"</v>
      </c>
      <c r="H27" s="493" t="str">
        <f>'[2]Small comp'!I30</f>
        <v>2d s/s frezzer,4d s/s upright</v>
      </c>
      <c r="I27" s="493"/>
      <c r="J27" s="708">
        <f>'[2]Small comp'!O30</f>
        <v>436.862222222222</v>
      </c>
      <c r="K27" s="718"/>
      <c r="L27" s="274" t="str">
        <f>'[2]Small comp'!$T30</f>
        <v>CS075</v>
      </c>
      <c r="M27" s="710">
        <f>'[2]Small comp'!W30</f>
        <v>1016.66997995926</v>
      </c>
      <c r="N27" s="515"/>
      <c r="O27" s="710"/>
      <c r="P27" s="515"/>
      <c r="Q27" s="710"/>
      <c r="R27" s="710"/>
      <c r="S27" s="710"/>
      <c r="T27" s="408"/>
      <c r="U27" s="712"/>
      <c r="W27" s="695"/>
      <c r="X27" s="713"/>
      <c r="AC27" s="291"/>
      <c r="AD27" s="291"/>
    </row>
    <row r="28" spans="1:30">
      <c r="A28" s="266" t="str">
        <f>'[2]Small comp'!$A31</f>
        <v>SMA030.12</v>
      </c>
      <c r="B28" s="267" t="str">
        <f>'[2]Small comp'!$B31</f>
        <v>NE2180CK 3/4hp</v>
      </c>
      <c r="C28" s="121"/>
      <c r="D28" s="706" t="str">
        <f>'[2]Small comp'!D31</f>
        <v>3/4HP 910W c/w start&amp;run cap</v>
      </c>
      <c r="E28" s="707" t="str">
        <f>'[2]Small comp'!E31</f>
        <v>SC18CL</v>
      </c>
      <c r="F28" s="707">
        <f>'[2]Small comp'!F31</f>
        <v>0</v>
      </c>
      <c r="G28" s="493" t="str">
        <f>'[2]Small comp'!H31</f>
        <v>0.055*54"</v>
      </c>
      <c r="H28" s="493" t="str">
        <f>'[2]Small comp'!I31</f>
        <v>4d s/s frezzer,6d s/s upright</v>
      </c>
      <c r="I28" s="493"/>
      <c r="J28" s="708">
        <f>'[2]Small comp'!O31</f>
        <v>455.064814814815</v>
      </c>
      <c r="K28" s="718"/>
      <c r="L28" s="274" t="str">
        <f>'[2]Small comp'!$T31</f>
        <v>CS100</v>
      </c>
      <c r="M28" s="710">
        <f>'[2]Small comp'!W31</f>
        <v>1085.85388247649</v>
      </c>
      <c r="N28" s="515"/>
      <c r="O28" s="710"/>
      <c r="P28" s="515"/>
      <c r="Q28" s="710"/>
      <c r="R28" s="710"/>
      <c r="S28" s="710"/>
      <c r="T28" s="408"/>
      <c r="U28" s="712"/>
      <c r="W28" s="695"/>
      <c r="X28" s="713"/>
      <c r="AC28" s="291"/>
      <c r="AD28" s="291"/>
    </row>
    <row r="29" ht="22.5" spans="1:30">
      <c r="A29" s="266" t="str">
        <f>'[2]Small comp'!$A32</f>
        <v>SMA030.14</v>
      </c>
      <c r="B29" s="267" t="str">
        <f>'[2]Small comp'!$B32</f>
        <v>NCT2195CK 1hp</v>
      </c>
      <c r="C29" s="121"/>
      <c r="D29" s="706" t="str">
        <f>'[2]Small comp'!D32</f>
        <v>1HP 1100W c/w start&amp;run cap</v>
      </c>
      <c r="E29" s="707" t="str">
        <f>'[2]Small comp'!E32</f>
        <v>WJ2450Z</v>
      </c>
      <c r="F29" s="707">
        <f>'[2]Small comp'!F32</f>
        <v>0</v>
      </c>
      <c r="G29" s="493" t="str">
        <f>'[2]Small comp'!H32</f>
        <v>0.049*54"*2</v>
      </c>
      <c r="H29" s="493" t="str">
        <f>'[2]Small comp'!I32</f>
        <v>2d frezzer glass,6d s/s frezzer</v>
      </c>
      <c r="I29" s="493"/>
      <c r="J29" s="708">
        <f>'[2]Small comp'!O32</f>
        <v>866.382222222222</v>
      </c>
      <c r="K29" s="718"/>
      <c r="L29" s="274" t="str">
        <f>'[2]Small comp'!$T32</f>
        <v>CS145 Axial fan</v>
      </c>
      <c r="M29" s="710">
        <f>'[2]Small comp'!W32</f>
        <v>1666.8793998948</v>
      </c>
      <c r="N29" s="515"/>
      <c r="O29" s="710"/>
      <c r="P29" s="515"/>
      <c r="Q29" s="710"/>
      <c r="R29" s="710"/>
      <c r="S29" s="710"/>
      <c r="T29" s="408"/>
      <c r="U29" s="712"/>
      <c r="W29" s="695"/>
      <c r="X29" s="713"/>
      <c r="AC29" s="291"/>
      <c r="AD29" s="291"/>
    </row>
    <row r="30" ht="12" customHeight="1" spans="1:30">
      <c r="A30" s="266" t="str">
        <f>'[2]Small comp'!$A33</f>
        <v>SMA030.15</v>
      </c>
      <c r="B30" s="267" t="str">
        <f>'[2]Small comp'!$B33</f>
        <v>NCT2212CK 1 1/2hp</v>
      </c>
      <c r="C30" s="122"/>
      <c r="D30" s="706" t="str">
        <f>'[2]Small comp'!D33</f>
        <v>1 1/2HP1400W  c/w start&amp;run cap</v>
      </c>
      <c r="E30" s="707" t="str">
        <f>'[2]Small comp'!E33</f>
        <v>AW2464Z</v>
      </c>
      <c r="F30" s="707">
        <f>'[2]Small comp'!F33</f>
        <v>0</v>
      </c>
      <c r="G30" s="493" t="str">
        <f>'[2]Small comp'!H33</f>
        <v>0.049*54"*2</v>
      </c>
      <c r="H30" s="493" t="str">
        <f>'[2]Small comp'!I33</f>
        <v>3d frezzer glass</v>
      </c>
      <c r="I30" s="493"/>
      <c r="J30" s="708">
        <f>'[2]Small comp'!O33</f>
        <v>961.671497584541</v>
      </c>
      <c r="K30" s="718"/>
      <c r="L30" s="274" t="str">
        <f>'[2]Small comp'!$T33</f>
        <v>CS170 Axial fan</v>
      </c>
      <c r="M30" s="710">
        <f>'[2]Small comp'!W33</f>
        <v>1782.09665177872</v>
      </c>
      <c r="N30" s="515"/>
      <c r="O30" s="710"/>
      <c r="P30" s="515"/>
      <c r="Q30" s="710"/>
      <c r="R30" s="710"/>
      <c r="S30" s="710"/>
      <c r="T30" s="408"/>
      <c r="U30" s="712"/>
      <c r="W30" s="695"/>
      <c r="X30" s="713"/>
      <c r="AC30" s="291"/>
      <c r="AD30" s="291"/>
    </row>
    <row r="31" spans="1:30">
      <c r="A31" s="266" t="str">
        <f>'[2]Small comp'!$A34</f>
        <v>SMA030.16</v>
      </c>
      <c r="B31" s="267" t="str">
        <f>'[2]Small comp'!$B34</f>
        <v>LZ58CU</v>
      </c>
      <c r="C31" s="117" t="s">
        <v>672</v>
      </c>
      <c r="D31" s="706" t="str">
        <f>'[2]Small comp'!D34</f>
        <v>1/3hp 275W c/w run cap</v>
      </c>
      <c r="E31" s="707" t="str">
        <f>'[2]Small comp'!E34</f>
        <v>QB110</v>
      </c>
      <c r="F31" s="707" t="str">
        <f>'[2]Small comp'!F34</f>
        <v>3uf</v>
      </c>
      <c r="G31" s="493" t="str">
        <f>'[2]Small comp'!H34</f>
        <v>0.036*76"</v>
      </c>
      <c r="H31" s="493">
        <f>'[2]Small comp'!I34</f>
        <v>0</v>
      </c>
      <c r="I31" s="493"/>
      <c r="J31" s="708">
        <f>'[2]Small comp'!O34</f>
        <v>189.674074074074</v>
      </c>
      <c r="K31" s="718"/>
      <c r="L31" s="274" t="str">
        <f>'[2]Small comp'!$T34</f>
        <v>CS050 (15 u)</v>
      </c>
      <c r="M31" s="710">
        <f>'[2]Small comp'!W34</f>
        <v>697.437914518042</v>
      </c>
      <c r="N31" s="515"/>
      <c r="O31" s="710"/>
      <c r="P31" s="515"/>
      <c r="Q31" s="710"/>
      <c r="R31" s="710"/>
      <c r="S31" s="710"/>
      <c r="T31" s="408"/>
      <c r="U31" s="712"/>
      <c r="W31" s="695"/>
      <c r="X31" s="713"/>
      <c r="AC31" s="291"/>
      <c r="AD31" s="291"/>
    </row>
    <row r="32" ht="12" customHeight="1" spans="1:30">
      <c r="A32" s="266" t="str">
        <f>'[2]Small comp'!$A35</f>
        <v>SMA030.17</v>
      </c>
      <c r="B32" s="267" t="str">
        <f>'[2]Small comp'!$B35</f>
        <v>LZ68CU1</v>
      </c>
      <c r="C32" s="121"/>
      <c r="D32" s="706" t="str">
        <f>'[2]Small comp'!D35</f>
        <v>3/8hp 325W c/w run cap</v>
      </c>
      <c r="E32" s="707" t="str">
        <f>'[2]Small comp'!E35</f>
        <v>QA125</v>
      </c>
      <c r="F32" s="707" t="str">
        <f>'[2]Small comp'!F35</f>
        <v>4uf</v>
      </c>
      <c r="G32" s="493" t="str">
        <f>'[2]Small comp'!H35</f>
        <v>0.036*59"</v>
      </c>
      <c r="H32" s="493" t="str">
        <f>'[2]Small comp'!I35</f>
        <v>5ft counter chiller</v>
      </c>
      <c r="I32" s="493"/>
      <c r="J32" s="708">
        <f>'[2]Small comp'!O35</f>
        <v>194.772839506173</v>
      </c>
      <c r="K32" s="718"/>
      <c r="L32" s="274" t="str">
        <f>'[2]Small comp'!$T35</f>
        <v>CS050 (15 u)</v>
      </c>
      <c r="M32" s="710">
        <f>'[2]Small comp'!W35</f>
        <v>710.603699350494</v>
      </c>
      <c r="N32" s="515"/>
      <c r="O32" s="710"/>
      <c r="P32" s="515"/>
      <c r="Q32" s="710"/>
      <c r="R32" s="710"/>
      <c r="S32" s="710"/>
      <c r="T32" s="408"/>
      <c r="U32" s="712"/>
      <c r="W32" s="695"/>
      <c r="X32" s="713"/>
      <c r="AC32" s="291"/>
      <c r="AD32" s="291"/>
    </row>
    <row r="33" spans="1:30">
      <c r="A33" s="266" t="str">
        <f>'[2]Small comp'!$A36</f>
        <v>SMA030.18</v>
      </c>
      <c r="B33" s="267" t="str">
        <f>'[2]Small comp'!$B36</f>
        <v>LZ76CU</v>
      </c>
      <c r="C33" s="121"/>
      <c r="D33" s="706" t="str">
        <f>'[2]Small comp'!D36</f>
        <v>1/2hp 380W c/w run cap</v>
      </c>
      <c r="E33" s="707" t="str">
        <f>'[2]Small comp'!E36</f>
        <v>AE2415Y</v>
      </c>
      <c r="F33" s="707" t="str">
        <f>'[2]Small comp'!F36</f>
        <v>4uf</v>
      </c>
      <c r="G33" s="493" t="str">
        <f>'[2]Small comp'!H36</f>
        <v>0.042*54"</v>
      </c>
      <c r="H33" s="493">
        <f>'[2]Small comp'!I36</f>
        <v>0</v>
      </c>
      <c r="I33" s="493"/>
      <c r="J33" s="708">
        <f>'[2]Small comp'!O36</f>
        <v>234.033333333333</v>
      </c>
      <c r="K33" s="718"/>
      <c r="L33" s="274" t="str">
        <f>'[2]Small comp'!$T36</f>
        <v>CS060 (16 u)</v>
      </c>
      <c r="M33" s="710">
        <f>'[2]Small comp'!W36</f>
        <v>761.216520685539</v>
      </c>
      <c r="N33" s="515"/>
      <c r="O33" s="710"/>
      <c r="P33" s="515"/>
      <c r="Q33" s="710"/>
      <c r="R33" s="710"/>
      <c r="S33" s="710"/>
      <c r="T33" s="408"/>
      <c r="U33" s="712"/>
      <c r="W33" s="695"/>
      <c r="X33" s="713"/>
      <c r="AC33" s="291"/>
      <c r="AD33" s="291"/>
    </row>
    <row r="34" spans="1:30">
      <c r="A34" s="266" t="str">
        <f>'[2]Small comp'!$A37</f>
        <v>SMA030.19</v>
      </c>
      <c r="B34" s="267" t="str">
        <f>'[2]Small comp'!$B37</f>
        <v>LU83CU</v>
      </c>
      <c r="C34" s="121"/>
      <c r="D34" s="706" t="str">
        <f>'[2]Small comp'!D37</f>
        <v>1/2hp 400W c/w start&amp;run cap</v>
      </c>
      <c r="E34" s="707" t="str">
        <f>'[2]Small comp'!E37</f>
        <v>AE2415Y</v>
      </c>
      <c r="F34" s="707">
        <f>'[2]Small comp'!F37</f>
        <v>0</v>
      </c>
      <c r="G34" s="493" t="str">
        <f>'[2]Small comp'!H37</f>
        <v>0.049*54"</v>
      </c>
      <c r="H34" s="493" t="str">
        <f>'[2]Small comp'!I37</f>
        <v>2door chiller showcase,4d s/s</v>
      </c>
      <c r="I34" s="493"/>
      <c r="J34" s="708">
        <f>'[2]Small comp'!O37</f>
        <v>225.365432098765</v>
      </c>
      <c r="K34" s="718"/>
      <c r="L34" s="274" t="str">
        <f>'[2]Small comp'!$T37</f>
        <v>CS060 (16 u)</v>
      </c>
      <c r="M34" s="710">
        <f>'[2]Small comp'!W37</f>
        <v>755.025162660846</v>
      </c>
      <c r="N34" s="515"/>
      <c r="O34" s="710"/>
      <c r="P34" s="515"/>
      <c r="Q34" s="710"/>
      <c r="R34" s="710"/>
      <c r="S34" s="710"/>
      <c r="T34" s="408"/>
      <c r="U34" s="712"/>
      <c r="W34" s="695"/>
      <c r="X34" s="713"/>
      <c r="AC34" s="291"/>
      <c r="AD34" s="291"/>
    </row>
    <row r="35" spans="1:30">
      <c r="A35" s="266" t="str">
        <f>'[2]Small comp'!$A38</f>
        <v>SMA030.20</v>
      </c>
      <c r="B35" s="267" t="str">
        <f>'[2]Small comp'!$B38</f>
        <v>KK480CU1</v>
      </c>
      <c r="C35" s="121"/>
      <c r="D35" s="706" t="str">
        <f>'[2]Small comp'!D38</f>
        <v>5/8hp 480W c/w run&amp;start cap</v>
      </c>
      <c r="E35" s="707" t="str">
        <f>'[2]Small comp'!E38</f>
        <v>AE7440</v>
      </c>
      <c r="F35" s="707">
        <f>'[2]Small comp'!F38</f>
        <v>0</v>
      </c>
      <c r="G35" s="493" t="str">
        <f>'[2]Small comp'!H38</f>
        <v>0.049*54"</v>
      </c>
      <c r="H35" s="493" t="str">
        <f>'[2]Small comp'!I38</f>
        <v>3door chiller showcase,4d s/s</v>
      </c>
      <c r="I35" s="493"/>
      <c r="J35" s="708">
        <f>'[2]Small comp'!O38</f>
        <v>264.116049382716</v>
      </c>
      <c r="K35" s="718"/>
      <c r="L35" s="274" t="str">
        <f>'[2]Small comp'!$T38</f>
        <v>CS075</v>
      </c>
      <c r="M35" s="710">
        <f>'[2]Small comp'!W38</f>
        <v>858.608251564197</v>
      </c>
      <c r="N35" s="515"/>
      <c r="O35" s="710"/>
      <c r="P35" s="515"/>
      <c r="Q35" s="710"/>
      <c r="R35" s="710"/>
      <c r="S35" s="710"/>
      <c r="T35" s="408"/>
      <c r="U35" s="712"/>
      <c r="W35" s="695"/>
      <c r="X35" s="713"/>
      <c r="AC35" s="291"/>
      <c r="AD35" s="291"/>
    </row>
    <row r="36" spans="1:30">
      <c r="A36" s="266" t="str">
        <f>'[2]Small comp'!$A39</f>
        <v>SMA030.21</v>
      </c>
      <c r="B36" s="267" t="str">
        <f>'[2]Small comp'!$B39</f>
        <v>KK550CU</v>
      </c>
      <c r="C36" s="121"/>
      <c r="D36" s="706" t="str">
        <f>'[2]Small comp'!D39</f>
        <v>3/4hp 550W c/w run&amp;start cap</v>
      </c>
      <c r="E36" s="707" t="str">
        <f>'[2]Small comp'!E39</f>
        <v>WJ9460</v>
      </c>
      <c r="F36" s="707">
        <f>'[2]Small comp'!F39</f>
        <v>0</v>
      </c>
      <c r="G36" s="493" t="str">
        <f>'[2]Small comp'!H39</f>
        <v>0.049*54"</v>
      </c>
      <c r="H36" s="493">
        <f>'[2]Small comp'!I39</f>
        <v>0</v>
      </c>
      <c r="I36" s="493"/>
      <c r="J36" s="708">
        <f>'[2]Small comp'!O39</f>
        <v>383.427160493827</v>
      </c>
      <c r="K36" s="718"/>
      <c r="L36" s="274" t="str">
        <f>'[2]Small comp'!$T39</f>
        <v>CS075</v>
      </c>
      <c r="M36" s="710">
        <f>'[2]Small comp'!W39</f>
        <v>943.830473786419</v>
      </c>
      <c r="N36" s="515"/>
      <c r="O36" s="710"/>
      <c r="P36" s="515"/>
      <c r="Q36" s="710"/>
      <c r="R36" s="710"/>
      <c r="S36" s="710"/>
      <c r="T36" s="408"/>
      <c r="U36" s="712"/>
      <c r="W36" s="695"/>
      <c r="X36" s="713"/>
      <c r="AC36" s="291"/>
      <c r="AD36" s="291"/>
    </row>
    <row r="37" spans="1:30">
      <c r="A37" s="266" t="str">
        <f>'[2]Small comp'!$A40</f>
        <v>SMA030.22</v>
      </c>
      <c r="B37" s="267" t="str">
        <f>'[2]Small comp'!$B40</f>
        <v>KK650CU</v>
      </c>
      <c r="C37" s="121"/>
      <c r="D37" s="706" t="str">
        <f>'[2]Small comp'!D40</f>
        <v>1/2hp 650W c/w run&amp;start cap</v>
      </c>
      <c r="E37" s="707" t="str">
        <f>'[2]Small comp'!E40</f>
        <v>SC15CL</v>
      </c>
      <c r="F37" s="707">
        <f>'[2]Small comp'!F40</f>
        <v>0</v>
      </c>
      <c r="G37" s="493" t="str">
        <f>'[2]Small comp'!H40</f>
        <v>0.049*54"</v>
      </c>
      <c r="H37" s="493">
        <f>'[2]Small comp'!I40</f>
        <v>0</v>
      </c>
      <c r="I37" s="493"/>
      <c r="J37" s="708">
        <f>'[2]Small comp'!O40</f>
        <v>414.01975308642</v>
      </c>
      <c r="K37" s="718"/>
      <c r="L37" s="274" t="str">
        <f>'[2]Small comp'!$T40</f>
        <v>CS075</v>
      </c>
      <c r="M37" s="710">
        <f>'[2]Small comp'!W40</f>
        <v>965.682325638272</v>
      </c>
      <c r="N37" s="515"/>
      <c r="O37" s="710"/>
      <c r="P37" s="515"/>
      <c r="Q37" s="710"/>
      <c r="R37" s="710"/>
      <c r="S37" s="710"/>
      <c r="T37" s="408"/>
      <c r="U37" s="712"/>
      <c r="W37" s="695"/>
      <c r="X37" s="713"/>
      <c r="AC37" s="291"/>
      <c r="AD37" s="291"/>
    </row>
    <row r="38" spans="1:30">
      <c r="A38" s="266" t="str">
        <f>'[2]Small comp'!$A41</f>
        <v>SMA030.23</v>
      </c>
      <c r="B38" s="267" t="str">
        <f>'[2]Small comp'!$B41</f>
        <v>NE2168CU</v>
      </c>
      <c r="C38" s="121"/>
      <c r="D38" s="706" t="str">
        <f>'[2]Small comp'!D41</f>
        <v>5/8hp 750W c/w run&amp;start cap</v>
      </c>
      <c r="E38" s="707" t="str">
        <f>'[2]Small comp'!E41</f>
        <v>SC15CL</v>
      </c>
      <c r="F38" s="707">
        <f>'[2]Small comp'!F41</f>
        <v>0</v>
      </c>
      <c r="G38" s="493" t="str">
        <f>'[2]Small comp'!H41</f>
        <v>0.049*54"</v>
      </c>
      <c r="H38" s="493">
        <f>'[2]Small comp'!I41</f>
        <v>0</v>
      </c>
      <c r="I38" s="493"/>
      <c r="J38" s="708">
        <f>'[2]Small comp'!O41</f>
        <v>430.335802469136</v>
      </c>
      <c r="K38" s="718"/>
      <c r="L38" s="274" t="str">
        <f>'[2]Small comp'!$T41</f>
        <v>CS075</v>
      </c>
      <c r="M38" s="710">
        <f>'[2]Small comp'!W41</f>
        <v>977.336646625926</v>
      </c>
      <c r="N38" s="515"/>
      <c r="O38" s="710"/>
      <c r="P38" s="515"/>
      <c r="Q38" s="710"/>
      <c r="R38" s="710"/>
      <c r="S38" s="710"/>
      <c r="T38" s="408"/>
      <c r="U38" s="712"/>
      <c r="W38" s="695"/>
      <c r="X38" s="713"/>
      <c r="AC38" s="291"/>
      <c r="AD38" s="291"/>
    </row>
    <row r="39" spans="1:30">
      <c r="A39" s="266" t="str">
        <f>'[2]Small comp'!$A42</f>
        <v>SMA030.24</v>
      </c>
      <c r="B39" s="267" t="str">
        <f>'[2]Small comp'!$B42</f>
        <v>NE2178CU</v>
      </c>
      <c r="C39" s="121"/>
      <c r="D39" s="706" t="str">
        <f>'[2]Small comp'!D42</f>
        <v>3/4hp 810W c/w run&amp;start cap</v>
      </c>
      <c r="E39" s="707" t="str">
        <f>'[2]Small comp'!E42</f>
        <v>SC18CL</v>
      </c>
      <c r="F39" s="707">
        <f>'[2]Small comp'!F42</f>
        <v>0</v>
      </c>
      <c r="G39" s="493" t="str">
        <f>'[2]Small comp'!H42</f>
        <v>0.049*54"</v>
      </c>
      <c r="H39" s="493">
        <f>'[2]Small comp'!I42</f>
        <v>0</v>
      </c>
      <c r="I39" s="493"/>
      <c r="J39" s="708">
        <f>'[2]Small comp'!O42</f>
        <v>492.540740740741</v>
      </c>
      <c r="K39" s="718"/>
      <c r="L39" s="274" t="str">
        <f>'[2]Small comp'!$T42</f>
        <v>CS100</v>
      </c>
      <c r="M39" s="710">
        <f>'[2]Small comp'!W42</f>
        <v>1090.95264790859</v>
      </c>
      <c r="N39" s="515"/>
      <c r="O39" s="710"/>
      <c r="P39" s="515"/>
      <c r="Q39" s="710"/>
      <c r="R39" s="710"/>
      <c r="S39" s="710"/>
      <c r="T39" s="408"/>
      <c r="U39" s="712"/>
      <c r="W39" s="695"/>
      <c r="X39" s="713"/>
      <c r="AC39" s="291"/>
      <c r="AD39" s="291"/>
    </row>
    <row r="40" spans="1:30">
      <c r="A40" s="266" t="str">
        <f>'[2]Small comp'!$A43</f>
        <v>SMA030.25</v>
      </c>
      <c r="B40" s="296" t="str">
        <f>'[2]Small comp'!$B43</f>
        <v>NV2180CU</v>
      </c>
      <c r="C40" s="121"/>
      <c r="D40" s="706" t="str">
        <f>'[2]Small comp'!D43</f>
        <v>1hp 900W c/w run&amp;start cap</v>
      </c>
      <c r="E40" s="707" t="str">
        <f>'[2]Small comp'!E43</f>
        <v>SC21CL</v>
      </c>
      <c r="F40" s="707">
        <f>'[2]Small comp'!F43</f>
        <v>0</v>
      </c>
      <c r="G40" s="493" t="str">
        <f>'[2]Small comp'!H43</f>
        <v>0.049*54"*2</v>
      </c>
      <c r="H40" s="493" t="str">
        <f>'[2]Small comp'!I43</f>
        <v>2d frezzer,4d s/s frezzer</v>
      </c>
      <c r="I40" s="493"/>
      <c r="J40" s="708">
        <f>'[2]Small comp'!O43</f>
        <v>712.195555555555</v>
      </c>
      <c r="K40" s="718"/>
      <c r="L40" s="274" t="str">
        <f>'[2]Small comp'!$T43</f>
        <v>CS125 Axial fan</v>
      </c>
      <c r="M40" s="710">
        <f>'[2]Small comp'!W43</f>
        <v>1408.14539316079</v>
      </c>
      <c r="N40" s="515"/>
      <c r="O40" s="710"/>
      <c r="P40" s="515"/>
      <c r="Q40" s="710"/>
      <c r="R40" s="710"/>
      <c r="S40" s="710"/>
      <c r="T40" s="408"/>
      <c r="U40" s="712"/>
      <c r="W40" s="695"/>
      <c r="X40" s="713"/>
      <c r="AC40" s="291"/>
      <c r="AD40" s="291"/>
    </row>
    <row r="41" ht="22.5" spans="1:30">
      <c r="A41" s="266" t="str">
        <f>'[2]Small comp'!$A44</f>
        <v>SMA030.26</v>
      </c>
      <c r="B41" s="296" t="str">
        <f>'[2]Small comp'!$B44</f>
        <v>NV2195CU</v>
      </c>
      <c r="C41" s="122"/>
      <c r="D41" s="706" t="str">
        <f>'[2]Small comp'!D44</f>
        <v>1 1/2hp 1020W c/w run&amp;start cap</v>
      </c>
      <c r="E41" s="707" t="str">
        <f>'[2]Small comp'!E44</f>
        <v>WJ2450Z</v>
      </c>
      <c r="F41" s="707">
        <f>'[2]Small comp'!F44</f>
        <v>0</v>
      </c>
      <c r="G41" s="493" t="str">
        <f>'[2]Small comp'!H44</f>
        <v>0.049*54"*2</v>
      </c>
      <c r="H41" s="493" t="str">
        <f>'[2]Small comp'!I44</f>
        <v>3d frezzer,6door frezzer,2 door 40ice</v>
      </c>
      <c r="I41" s="493"/>
      <c r="J41" s="708">
        <f>'[2]Small comp'!O44</f>
        <v>953.903073286052</v>
      </c>
      <c r="K41" s="718"/>
      <c r="L41" s="274" t="str">
        <f>'[2]Small comp'!$T44</f>
        <v>CS170 Axial fan</v>
      </c>
      <c r="M41" s="710">
        <f>'[2]Small comp'!W44</f>
        <v>1791.56578758119</v>
      </c>
      <c r="N41" s="515"/>
      <c r="O41" s="710"/>
      <c r="P41" s="515"/>
      <c r="Q41" s="710"/>
      <c r="R41" s="710"/>
      <c r="S41" s="710"/>
      <c r="T41" s="408"/>
      <c r="U41" s="712"/>
      <c r="W41" s="695"/>
      <c r="X41" s="713"/>
      <c r="AC41" s="291"/>
      <c r="AD41" s="291"/>
    </row>
    <row r="42" spans="1:30">
      <c r="A42" s="266" t="str">
        <f>'[2]Small comp'!$A45</f>
        <v>SMA030.27</v>
      </c>
      <c r="B42" s="267" t="str">
        <f>'[2]Small comp'!$B45</f>
        <v>A120CY1</v>
      </c>
      <c r="C42" s="117" t="s">
        <v>673</v>
      </c>
      <c r="D42" s="706" t="str">
        <f>'[2]Small comp'!D45</f>
        <v>1/6hp</v>
      </c>
      <c r="E42" s="707">
        <f>'[2]Small comp'!E45</f>
        <v>0</v>
      </c>
      <c r="F42" s="707">
        <f>'[2]Small comp'!F45</f>
        <v>0</v>
      </c>
      <c r="G42" s="493">
        <f>'[2]Small comp'!H45</f>
        <v>0</v>
      </c>
      <c r="H42" s="493">
        <f>'[2]Small comp'!I45</f>
        <v>0</v>
      </c>
      <c r="I42" s="493"/>
      <c r="J42" s="708">
        <f>'[2]Small comp'!O45</f>
        <v>144.222222222222</v>
      </c>
      <c r="K42" s="718"/>
      <c r="L42" s="274" t="str">
        <f>'[2]Small comp'!$T45</f>
        <v>CS025</v>
      </c>
      <c r="M42" s="710">
        <f>'[2]Small comp'!W45</f>
        <v>0</v>
      </c>
      <c r="N42" s="515"/>
      <c r="O42" s="710"/>
      <c r="P42" s="515"/>
      <c r="Q42" s="710"/>
      <c r="R42" s="710"/>
      <c r="S42" s="710"/>
      <c r="T42" s="408"/>
      <c r="U42" s="712"/>
      <c r="W42" s="695"/>
      <c r="X42" s="713"/>
      <c r="AC42" s="291"/>
      <c r="AD42" s="291"/>
    </row>
    <row r="43" spans="1:30">
      <c r="A43" s="266" t="str">
        <f>'[2]Small comp'!$A46</f>
        <v>SMA030.28</v>
      </c>
      <c r="B43" s="267" t="str">
        <f>'[2]Small comp'!$B46</f>
        <v>S100CY1</v>
      </c>
      <c r="C43" s="121"/>
      <c r="D43" s="706" t="str">
        <f>'[2]Small comp'!D46</f>
        <v>1/5hp</v>
      </c>
      <c r="E43" s="707">
        <f>'[2]Small comp'!E46</f>
        <v>0</v>
      </c>
      <c r="F43" s="707">
        <f>'[2]Small comp'!F46</f>
        <v>0</v>
      </c>
      <c r="G43" s="493">
        <f>'[2]Small comp'!H46</f>
        <v>0</v>
      </c>
      <c r="H43" s="493">
        <f>'[2]Small comp'!I46</f>
        <v>0</v>
      </c>
      <c r="I43" s="493"/>
      <c r="J43" s="708">
        <f>'[2]Small comp'!O46</f>
        <v>171.537037037037</v>
      </c>
      <c r="K43" s="718"/>
      <c r="L43" s="274" t="str">
        <f>'[2]Small comp'!$T46</f>
        <v>CS025</v>
      </c>
      <c r="M43" s="710">
        <f>'[2]Small comp'!W46</f>
        <v>0</v>
      </c>
      <c r="N43" s="515"/>
      <c r="O43" s="710"/>
      <c r="P43" s="515"/>
      <c r="Q43" s="710"/>
      <c r="R43" s="710"/>
      <c r="S43" s="710"/>
      <c r="T43" s="408"/>
      <c r="U43" s="712"/>
      <c r="W43" s="695"/>
      <c r="X43" s="713"/>
      <c r="AC43" s="291"/>
      <c r="AD43" s="291"/>
    </row>
    <row r="44" spans="1:30">
      <c r="A44" s="266" t="str">
        <f>'[2]Small comp'!$A47</f>
        <v>SMA030.29</v>
      </c>
      <c r="B44" s="267" t="str">
        <f>'[2]Small comp'!$B47</f>
        <v>H200CY1/S118CY1</v>
      </c>
      <c r="C44" s="121"/>
      <c r="D44" s="706" t="str">
        <f>'[2]Small comp'!D47</f>
        <v>1/4hp 230W c/w Run cap</v>
      </c>
      <c r="E44" s="707">
        <f>'[2]Small comp'!E47</f>
        <v>0</v>
      </c>
      <c r="F44" s="707">
        <f>'[2]Small comp'!F47</f>
        <v>0</v>
      </c>
      <c r="G44" s="493">
        <f>'[2]Small comp'!H47</f>
        <v>0</v>
      </c>
      <c r="H44" s="493">
        <f>'[2]Small comp'!I47</f>
        <v>0</v>
      </c>
      <c r="I44" s="493"/>
      <c r="J44" s="708">
        <f>'[2]Small comp'!O47</f>
        <v>177</v>
      </c>
      <c r="K44" s="718"/>
      <c r="L44" s="274" t="str">
        <f>'[2]Small comp'!$T47</f>
        <v>CS030</v>
      </c>
      <c r="M44" s="710">
        <f>'[2]Small comp'!W47</f>
        <v>0</v>
      </c>
      <c r="N44" s="515"/>
      <c r="O44" s="710"/>
      <c r="P44" s="515"/>
      <c r="Q44" s="710"/>
      <c r="R44" s="710"/>
      <c r="S44" s="710"/>
      <c r="T44" s="408"/>
      <c r="U44" s="712"/>
      <c r="W44" s="695"/>
      <c r="X44" s="713"/>
      <c r="AC44" s="291"/>
      <c r="AD44" s="291"/>
    </row>
    <row r="45" spans="1:30">
      <c r="A45" s="266" t="str">
        <f>'[2]Small comp'!$A48</f>
        <v>SMA030.30</v>
      </c>
      <c r="B45" s="267" t="str">
        <f>'[2]Small comp'!$B48</f>
        <v>L140CY1</v>
      </c>
      <c r="C45" s="121"/>
      <c r="D45" s="706" t="str">
        <f>'[2]Small comp'!D48</f>
        <v>1/4hp big 270W c/w Run cap</v>
      </c>
      <c r="E45" s="707">
        <f>'[2]Small comp'!E48</f>
        <v>0</v>
      </c>
      <c r="F45" s="707">
        <f>'[2]Small comp'!F48</f>
        <v>0</v>
      </c>
      <c r="G45" s="493">
        <f>'[2]Small comp'!H48</f>
        <v>0</v>
      </c>
      <c r="H45" s="493">
        <f>'[2]Small comp'!I48</f>
        <v>0</v>
      </c>
      <c r="I45" s="493"/>
      <c r="J45" s="708">
        <f>'[2]Small comp'!O48</f>
        <v>219.839793281654</v>
      </c>
      <c r="K45" s="718"/>
      <c r="L45" s="274" t="str">
        <f>'[2]Small comp'!$T48</f>
        <v>CS033 (10 u)</v>
      </c>
      <c r="M45" s="710">
        <f>'[2]Small comp'!W48</f>
        <v>0</v>
      </c>
      <c r="N45" s="515"/>
      <c r="O45" s="710"/>
      <c r="P45" s="515"/>
      <c r="Q45" s="710"/>
      <c r="R45" s="710"/>
      <c r="S45" s="710"/>
      <c r="T45" s="408"/>
      <c r="U45" s="712"/>
      <c r="W45" s="695"/>
      <c r="X45" s="713"/>
      <c r="AC45" s="291"/>
      <c r="AD45" s="291"/>
    </row>
    <row r="46" ht="12" customHeight="1" spans="1:30">
      <c r="A46" s="266" t="str">
        <f>'[2]Small comp'!$A49</f>
        <v>SMA030.31</v>
      </c>
      <c r="B46" s="267" t="str">
        <f>'[2]Small comp'!$B49</f>
        <v>K270CY1</v>
      </c>
      <c r="C46" s="122"/>
      <c r="D46" s="706" t="str">
        <f>'[2]Small comp'!D49</f>
        <v>1/3hp 270W c/w Run cap</v>
      </c>
      <c r="E46" s="707">
        <f>'[2]Small comp'!E49</f>
        <v>0</v>
      </c>
      <c r="F46" s="707">
        <f>'[2]Small comp'!F49</f>
        <v>0</v>
      </c>
      <c r="G46" s="493">
        <f>'[2]Small comp'!H49</f>
        <v>0</v>
      </c>
      <c r="H46" s="493">
        <f>'[2]Small comp'!I49</f>
        <v>0</v>
      </c>
      <c r="I46" s="493"/>
      <c r="J46" s="708">
        <f>'[2]Small comp'!O49</f>
        <v>232.645994832041</v>
      </c>
      <c r="K46" s="718"/>
      <c r="L46" s="274" t="str">
        <f>'[2]Small comp'!$T49</f>
        <v>CS050 (15 u)</v>
      </c>
      <c r="M46" s="710">
        <f>'[2]Small comp'!W49</f>
        <v>0</v>
      </c>
      <c r="N46" s="515"/>
      <c r="O46" s="710"/>
      <c r="P46" s="515"/>
      <c r="Q46" s="710"/>
      <c r="R46" s="710"/>
      <c r="S46" s="710"/>
      <c r="T46" s="408"/>
      <c r="U46" s="712"/>
      <c r="W46" s="695"/>
      <c r="X46" s="713"/>
      <c r="AC46" s="291"/>
      <c r="AD46" s="291"/>
    </row>
    <row r="47" spans="1:30">
      <c r="A47" s="266" t="str">
        <f>'[2]Small comp'!$A50</f>
        <v>SMA030.32</v>
      </c>
      <c r="B47" s="267" t="str">
        <f>'[2]Small comp'!$B50</f>
        <v>MPT12LA 3/8hp</v>
      </c>
      <c r="C47" s="117" t="s">
        <v>674</v>
      </c>
      <c r="D47" s="706" t="str">
        <f>'[2]Small comp'!D50</f>
        <v>3/8hp 660W c/w start&amp;run cap</v>
      </c>
      <c r="E47" s="707" t="str">
        <f>'[2]Small comp'!E50</f>
        <v>SC12CL</v>
      </c>
      <c r="F47" s="707">
        <f>'[2]Small comp'!F50</f>
        <v>0</v>
      </c>
      <c r="G47" s="493">
        <f>'[2]Small comp'!H50</f>
        <v>0</v>
      </c>
      <c r="H47" s="493" t="str">
        <f>'[2]Small comp'!I50</f>
        <v>counter frezzer 6ft</v>
      </c>
      <c r="I47" s="493"/>
      <c r="J47" s="708">
        <f>'[2]Small comp'!O50</f>
        <v>450.185823754789</v>
      </c>
      <c r="K47" s="718"/>
      <c r="L47" s="274" t="str">
        <f>'[2]Small comp'!$T50</f>
        <v>CS050 (15 u)</v>
      </c>
      <c r="M47" s="710">
        <f>'[2]Small comp'!W50</f>
        <v>976.413223160018</v>
      </c>
      <c r="N47" s="515"/>
      <c r="O47" s="710"/>
      <c r="P47" s="515"/>
      <c r="Q47" s="710"/>
      <c r="R47" s="710"/>
      <c r="S47" s="710"/>
      <c r="T47" s="408"/>
      <c r="U47" s="712"/>
      <c r="W47" s="695"/>
      <c r="X47" s="713"/>
      <c r="AC47" s="291"/>
      <c r="AD47" s="291"/>
    </row>
    <row r="48" spans="1:30">
      <c r="A48" s="266" t="str">
        <f>'[2]Small comp'!$A51</f>
        <v>SMA030.34</v>
      </c>
      <c r="B48" s="267" t="str">
        <f>'[2]Small comp'!$B51</f>
        <v>MPT16LA 5/8hp </v>
      </c>
      <c r="C48" s="121"/>
      <c r="D48" s="706" t="str">
        <f>'[2]Small comp'!D51</f>
        <v>1/2HP big 870W c/w start&amp;run cap</v>
      </c>
      <c r="E48" s="707" t="str">
        <f>'[2]Small comp'!E51</f>
        <v>SC18CL</v>
      </c>
      <c r="F48" s="707">
        <f>'[2]Small comp'!F51</f>
        <v>0</v>
      </c>
      <c r="G48" s="493" t="str">
        <f>'[2]Small comp'!H51</f>
        <v>0.055*54"</v>
      </c>
      <c r="H48" s="493" t="str">
        <f>'[2]Small comp'!I51</f>
        <v>6d s/s</v>
      </c>
      <c r="I48" s="493"/>
      <c r="J48" s="708">
        <f>'[2]Small comp'!O51</f>
        <v>488.162835249042</v>
      </c>
      <c r="K48" s="718"/>
      <c r="L48" s="274" t="str">
        <f>'[2]Small comp'!$T51</f>
        <v>CS075</v>
      </c>
      <c r="M48" s="710">
        <f>'[2]Small comp'!W51</f>
        <v>1119.37368366296</v>
      </c>
      <c r="N48" s="515"/>
      <c r="O48" s="710"/>
      <c r="P48" s="515"/>
      <c r="Q48" s="710"/>
      <c r="R48" s="710"/>
      <c r="S48" s="710"/>
      <c r="T48" s="408"/>
      <c r="U48" s="712"/>
      <c r="W48" s="695"/>
      <c r="X48" s="713"/>
      <c r="AC48" s="291"/>
      <c r="AD48" s="291"/>
    </row>
    <row r="49" ht="12" customHeight="1" spans="1:32">
      <c r="A49" s="266" t="str">
        <f>'[2]Small comp'!$A52</f>
        <v>SMA030.35</v>
      </c>
      <c r="B49" s="267" t="str">
        <f>'[2]Small comp'!$B52</f>
        <v>MPT18LA 3/4HP</v>
      </c>
      <c r="C49" s="122"/>
      <c r="D49" s="706" t="str">
        <f>'[2]Small comp'!D52</f>
        <v>3/4HP 970W c/w start&amp;run cap</v>
      </c>
      <c r="E49" s="707" t="str">
        <f>'[2]Small comp'!E52</f>
        <v>SC18CL</v>
      </c>
      <c r="F49" s="707">
        <f>'[2]Small comp'!F52</f>
        <v>0</v>
      </c>
      <c r="G49" s="493" t="str">
        <f>'[2]Small comp'!H52</f>
        <v>0.055*54"</v>
      </c>
      <c r="H49" s="493" t="str">
        <f>'[2]Small comp'!I52</f>
        <v>2d frezzer,4d s/s frezzer,6d s/s</v>
      </c>
      <c r="I49" s="493"/>
      <c r="J49" s="708">
        <f>'[2]Small comp'!O52</f>
        <v>538.42962962963</v>
      </c>
      <c r="K49" s="718"/>
      <c r="L49" s="274" t="str">
        <f>'[2]Small comp'!$T52</f>
        <v>CS100</v>
      </c>
      <c r="M49" s="710">
        <f>'[2]Small comp'!W52</f>
        <v>1251.92795655057</v>
      </c>
      <c r="N49" s="515"/>
      <c r="O49" s="710"/>
      <c r="P49" s="515"/>
      <c r="Q49" s="710"/>
      <c r="R49" s="710"/>
      <c r="S49" s="710"/>
      <c r="T49" s="408"/>
      <c r="U49" s="712"/>
      <c r="W49" s="695"/>
      <c r="X49" s="713"/>
      <c r="AC49" s="291"/>
      <c r="AD49" s="291"/>
    </row>
    <row r="50" customHeight="1" spans="1:32">
      <c r="A50" s="266" t="str">
        <f>'[2]Small comp'!$A53</f>
        <v>SMA030.47</v>
      </c>
      <c r="B50" s="267" t="str">
        <f>'[2]Small comp'!$B53</f>
        <v>GH16TB 1/2hp med temp</v>
      </c>
      <c r="C50" s="117" t="s">
        <v>675</v>
      </c>
      <c r="D50" s="706" t="str">
        <f>'[2]Small comp'!D53</f>
        <v>1/2hp cw Start cap</v>
      </c>
      <c r="E50" s="707" t="str">
        <f>'[2]Small comp'!E53</f>
        <v>AE2415Y</v>
      </c>
      <c r="F50" s="707">
        <f>'[2]Small comp'!F53</f>
        <v>0</v>
      </c>
      <c r="G50" s="493">
        <f>'[2]Small comp'!H53</f>
        <v>0</v>
      </c>
      <c r="H50" s="493" t="str">
        <f>'[2]Small comp'!I53</f>
        <v>2door chiller showcase</v>
      </c>
      <c r="I50" s="493"/>
      <c r="J50" s="708">
        <f>'[2]Small comp'!O53</f>
        <v>306.8</v>
      </c>
      <c r="K50" s="718"/>
      <c r="L50" s="274" t="str">
        <f>'[2]Small comp'!$T53</f>
        <v>CS060 (16 u)</v>
      </c>
      <c r="M50" s="710">
        <f>'[2]Small comp'!W53</f>
        <v>925.414933383951</v>
      </c>
      <c r="N50" s="515"/>
      <c r="O50" s="710"/>
      <c r="P50" s="515"/>
      <c r="Q50" s="710"/>
      <c r="R50" s="710"/>
      <c r="S50" s="710"/>
      <c r="T50" s="408"/>
      <c r="U50" s="712"/>
      <c r="W50" s="695"/>
      <c r="X50" s="713"/>
      <c r="AC50" s="291"/>
      <c r="AD50" s="291"/>
    </row>
    <row r="51" ht="12" customHeight="1" spans="1:32">
      <c r="A51" s="266" t="str">
        <f>'[2]Small comp'!$A54</f>
        <v>SMA030.48</v>
      </c>
      <c r="B51" s="267" t="str">
        <f>'[2]Small comp'!$B54</f>
        <v>GPT18RA 3/4hp med temp</v>
      </c>
      <c r="C51" s="122"/>
      <c r="D51" s="706" t="str">
        <f>'[2]Small comp'!D54</f>
        <v>3/4hp cw Start&amp;Run cap</v>
      </c>
      <c r="E51" s="707" t="str">
        <f>'[2]Small comp'!E54</f>
        <v>AW4495Y</v>
      </c>
      <c r="F51" s="707">
        <f>'[2]Small comp'!F54</f>
        <v>0</v>
      </c>
      <c r="G51" s="493">
        <f>'[2]Small comp'!H54</f>
        <v>0</v>
      </c>
      <c r="H51" s="493" t="str">
        <f>'[2]Small comp'!I54</f>
        <v>3door chiller showcase,6door s/s</v>
      </c>
      <c r="I51" s="493"/>
      <c r="J51" s="708">
        <f>'[2]Small comp'!O54</f>
        <v>514.399641577061</v>
      </c>
      <c r="K51" s="718"/>
      <c r="L51" s="274" t="str">
        <f>'[2]Small comp'!$T54</f>
        <v>CS075</v>
      </c>
      <c r="M51" s="710">
        <f>'[2]Small comp'!W54</f>
        <v>1176.18849847778</v>
      </c>
      <c r="N51" s="515"/>
      <c r="O51" s="710"/>
      <c r="P51" s="515"/>
      <c r="Q51" s="710"/>
      <c r="R51" s="710"/>
      <c r="S51" s="710"/>
      <c r="T51" s="408"/>
      <c r="U51" s="712"/>
      <c r="W51" s="695"/>
      <c r="X51" s="713"/>
      <c r="AC51" s="291"/>
      <c r="AD51" s="291"/>
    </row>
    <row r="52" spans="1:32">
      <c r="A52" s="266" t="str">
        <f>'[2]Small comp'!$A55</f>
        <v>SMA030.66</v>
      </c>
      <c r="B52" s="719" t="str">
        <f>'[2]Small comp'!$B55</f>
        <v>NPT16LA 5/8hp R290</v>
      </c>
      <c r="C52" s="117" t="s">
        <v>676</v>
      </c>
      <c r="D52" s="706" t="str">
        <f>'[2]Small comp'!D55</f>
        <v>756W</v>
      </c>
      <c r="E52" s="707" t="str">
        <f>'[2]Small comp'!E55</f>
        <v>NE2168CU</v>
      </c>
      <c r="F52" s="707">
        <f>'[2]Small comp'!F55</f>
        <v>0</v>
      </c>
      <c r="G52" s="493">
        <f>'[2]Small comp'!H55</f>
        <v>0</v>
      </c>
      <c r="H52" s="493">
        <f>'[2]Small comp'!I55</f>
        <v>0</v>
      </c>
      <c r="I52" s="493"/>
      <c r="J52" s="708">
        <f>'[2]Small comp'!O55</f>
        <v>512.12</v>
      </c>
      <c r="K52" s="718"/>
      <c r="L52" s="274" t="str">
        <f>'[2]Small comp'!$T55</f>
        <v>CS075</v>
      </c>
      <c r="M52" s="710">
        <f>'[2]Small comp'!W55</f>
        <v>1076.39837502099</v>
      </c>
      <c r="N52" s="515"/>
      <c r="O52" s="710"/>
      <c r="P52" s="515"/>
      <c r="Q52" s="710"/>
      <c r="R52" s="710"/>
      <c r="S52" s="710"/>
      <c r="T52" s="408"/>
      <c r="U52" s="712"/>
      <c r="W52" s="695"/>
      <c r="X52" s="713"/>
      <c r="AC52" s="291"/>
      <c r="AD52" s="291"/>
    </row>
    <row r="53" spans="1:32">
      <c r="A53" s="266" t="str">
        <f>'[2]Small comp'!$A56</f>
        <v>SMA030.67</v>
      </c>
      <c r="B53" s="719" t="str">
        <f>'[2]Small comp'!$B56</f>
        <v>NPT18LA 3/4hp R290</v>
      </c>
      <c r="C53" s="121"/>
      <c r="D53" s="706"/>
      <c r="E53" s="707"/>
      <c r="F53" s="707"/>
      <c r="G53" s="493"/>
      <c r="H53" s="493"/>
      <c r="I53" s="493"/>
      <c r="J53" s="708" t="str">
        <f>'[2]Small comp'!O56</f>
        <v>~</v>
      </c>
      <c r="K53" s="718"/>
      <c r="L53" s="274"/>
      <c r="M53" s="710">
        <f>'[2]Small comp'!W56</f>
        <v>1171.07610469872</v>
      </c>
      <c r="N53" s="515"/>
      <c r="O53" s="710"/>
      <c r="P53" s="515"/>
      <c r="Q53" s="710"/>
      <c r="R53" s="710"/>
      <c r="S53" s="710"/>
      <c r="T53" s="408"/>
      <c r="U53" s="712"/>
      <c r="W53" s="695"/>
      <c r="X53" s="713"/>
      <c r="AC53" s="291"/>
      <c r="AD53" s="291"/>
    </row>
    <row r="54" spans="1:32">
      <c r="A54" s="266" t="str">
        <f>'[2]Small comp'!$A57</f>
        <v>SMA030.68</v>
      </c>
      <c r="B54" s="719" t="str">
        <f>'[2]Small comp'!$B57</f>
        <v>NX21FB  7/8hp R290</v>
      </c>
      <c r="C54" s="121"/>
      <c r="D54" s="706" t="str">
        <f>'[2]Small comp'!D57</f>
        <v>907W</v>
      </c>
      <c r="E54" s="707" t="str">
        <f>'[2]Small comp'!E57</f>
        <v>NV2180CU</v>
      </c>
      <c r="F54" s="707">
        <f>'[2]Small comp'!F57</f>
        <v>0</v>
      </c>
      <c r="G54" s="493">
        <f>'[2]Small comp'!H57</f>
        <v>0</v>
      </c>
      <c r="H54" s="493" t="str">
        <f>'[2]Small comp'!I57</f>
        <v>4d s/s frezzer</v>
      </c>
      <c r="I54" s="493"/>
      <c r="J54" s="708">
        <f>'[2]Small comp'!O57</f>
        <v>808.664197530864</v>
      </c>
      <c r="K54" s="718"/>
      <c r="L54" s="274" t="str">
        <f>'[2]Small comp'!$T57</f>
        <v>CS075</v>
      </c>
      <c r="M54" s="710">
        <f>'[2]Small comp'!W57</f>
        <v>1334.79263508191</v>
      </c>
      <c r="N54" s="515"/>
      <c r="O54" s="710"/>
      <c r="P54" s="515"/>
      <c r="Q54" s="710"/>
      <c r="R54" s="710"/>
      <c r="S54" s="710"/>
      <c r="T54" s="408"/>
      <c r="U54" s="712"/>
      <c r="W54" s="695"/>
      <c r="X54" s="713"/>
      <c r="AC54" s="291"/>
      <c r="AD54" s="291"/>
    </row>
    <row r="55" spans="1:32">
      <c r="A55" s="266" t="str">
        <f>'[2]Small comp'!$A58</f>
        <v>SMA030.69</v>
      </c>
      <c r="B55" s="719" t="str">
        <f>'[2]Small comp'!$B58</f>
        <v>NX23FB 1hp R290</v>
      </c>
      <c r="C55" s="122"/>
      <c r="D55" s="706" t="str">
        <f>'[2]Small comp'!D58</f>
        <v>1003W</v>
      </c>
      <c r="E55" s="707" t="str">
        <f>'[2]Small comp'!E58</f>
        <v>NV2195CU</v>
      </c>
      <c r="F55" s="707">
        <f>'[2]Small comp'!F58</f>
        <v>0</v>
      </c>
      <c r="G55" s="493">
        <f>'[2]Small comp'!H58</f>
        <v>0</v>
      </c>
      <c r="H55" s="493" t="str">
        <f>'[2]Small comp'!I58</f>
        <v>2door frezzer</v>
      </c>
      <c r="I55" s="493"/>
      <c r="J55" s="708">
        <f>'[2]Small comp'!O58</f>
        <v>885.145679012346</v>
      </c>
      <c r="K55" s="718"/>
      <c r="L55" s="274" t="str">
        <f>'[2]Small comp'!$T58</f>
        <v>CS145 Axial fan</v>
      </c>
      <c r="M55" s="710">
        <f>'[2]Small comp'!W58</f>
        <v>1611.52137520344</v>
      </c>
      <c r="N55" s="515"/>
      <c r="O55" s="710"/>
      <c r="P55" s="515"/>
      <c r="Q55" s="710"/>
      <c r="R55" s="710"/>
      <c r="S55" s="710"/>
      <c r="T55" s="408"/>
      <c r="U55" s="712"/>
      <c r="W55" s="695"/>
      <c r="X55" s="713"/>
      <c r="AC55" s="291"/>
      <c r="AD55" s="291"/>
    </row>
    <row r="56" ht="16.5" customHeight="1" spans="1:32">
      <c r="A56" s="266" t="str">
        <f>'[2]Small comp'!$A59</f>
        <v>SMA031</v>
      </c>
      <c r="B56" s="267" t="str">
        <f>'[2]Small comp'!$B59</f>
        <v>DDD127CV </v>
      </c>
      <c r="C56" s="281" t="s">
        <v>677</v>
      </c>
      <c r="D56" s="706" t="str">
        <f>'[2]Small comp'!D59</f>
        <v>7/8hp (2.9amp) </v>
      </c>
      <c r="E56" s="707" t="str">
        <f>'[2]Small comp'!E59</f>
        <v>SC21CL,WJ2446Z</v>
      </c>
      <c r="F56" s="707" t="str">
        <f>'[2]Small comp'!F59</f>
        <v>30uf,53-64uf,relay</v>
      </c>
      <c r="G56" s="493" t="str">
        <f>'[2]Small comp'!H59</f>
        <v>0.049*7ft</v>
      </c>
      <c r="H56" s="493" t="str">
        <f>'[2]Small comp'!I59</f>
        <v>2d frezzer,4d s/s frezzer)</v>
      </c>
      <c r="I56" s="493" t="str">
        <f>'[2]Small comp'!$G59</f>
        <v>3100btu</v>
      </c>
      <c r="J56" s="708">
        <f>'[2]Small comp'!O59</f>
        <v>736.227272727273</v>
      </c>
      <c r="K56" s="306" t="s">
        <v>678</v>
      </c>
      <c r="L56" s="274" t="str">
        <f>'[2]Small comp'!$T59</f>
        <v>CS125 Axial fan</v>
      </c>
      <c r="M56" s="710">
        <f>'[2]Small comp'!W59</f>
        <v>1674.92741977615</v>
      </c>
      <c r="N56" s="515">
        <f>'[2]Small comp'!AC59</f>
        <v>0</v>
      </c>
      <c r="O56" s="710">
        <f>'[2]Small comp'!AF59</f>
        <v>0</v>
      </c>
      <c r="P56" s="515">
        <f>'[2]Small comp'!AG59</f>
        <v>0</v>
      </c>
      <c r="Q56" s="710">
        <f>'[2]Small comp'!AJ59</f>
        <v>0</v>
      </c>
      <c r="R56" s="710">
        <f>'[2]Small comp'!AK59</f>
        <v>0</v>
      </c>
      <c r="S56" s="710">
        <f>'[2]Small comp'!AL59</f>
        <v>0</v>
      </c>
      <c r="T56" s="408"/>
      <c r="U56" s="712"/>
      <c r="W56" s="695"/>
      <c r="X56" s="713" t="e">
        <f>(#REF!+#REF!)*#REF!</f>
        <v>#REF!</v>
      </c>
      <c r="AA56" s="720" t="s">
        <v>679</v>
      </c>
      <c r="AB56" t="s">
        <v>680</v>
      </c>
      <c r="AC56" s="572"/>
      <c r="AD56" s="572"/>
      <c r="AE56" s="572"/>
      <c r="AF56" s="572"/>
    </row>
    <row r="57" ht="16.5" customHeight="1" spans="1:32">
      <c r="A57" s="266" t="str">
        <f>'[2]Small comp'!$A60</f>
        <v>SMA032</v>
      </c>
      <c r="B57" s="267" t="str">
        <f>'[2]Small comp'!$B60</f>
        <v>DDL211SX</v>
      </c>
      <c r="C57" s="281"/>
      <c r="D57" s="706" t="str">
        <f>'[2]Small comp'!D60</f>
        <v>1.4hp (4.8amp) </v>
      </c>
      <c r="E57" s="707" t="str">
        <f>'[2]Small comp'!E60</f>
        <v>AW2464Z,CAJ2464Z</v>
      </c>
      <c r="F57" s="707" t="str">
        <f>'[2]Small comp'!F60</f>
        <v>35uf,88-108uf,relay</v>
      </c>
      <c r="G57" s="493" t="str">
        <f>'[2]Small comp'!H60</f>
        <v>0.055*7ft</v>
      </c>
      <c r="H57" s="493" t="str">
        <f>'[2]Small comp'!I60</f>
        <v>3d frezzer, 6d frezzer</v>
      </c>
      <c r="I57" s="493" t="str">
        <f>'[2]Small comp'!$G60</f>
        <v>5100btu</v>
      </c>
      <c r="J57" s="708">
        <f>'[2]Small comp'!O60</f>
        <v>849.886363636364</v>
      </c>
      <c r="K57" s="307"/>
      <c r="L57" s="274" t="str">
        <f>'[2]Small comp'!$T60</f>
        <v>CS170 Axial fan</v>
      </c>
      <c r="M57" s="710">
        <f>'[2]Small comp'!W60</f>
        <v>1844.89495224368</v>
      </c>
      <c r="N57" s="515">
        <f>'[2]Small comp'!AC60</f>
        <v>0</v>
      </c>
      <c r="O57" s="710">
        <f>'[2]Small comp'!AF60</f>
        <v>0</v>
      </c>
      <c r="P57" s="515">
        <f>'[2]Small comp'!AG60</f>
        <v>0</v>
      </c>
      <c r="Q57" s="710">
        <f>'[2]Small comp'!AJ60</f>
        <v>0</v>
      </c>
      <c r="R57" s="710">
        <f>'[2]Small comp'!AK60</f>
        <v>0</v>
      </c>
      <c r="S57" s="710">
        <f>'[2]Small comp'!AL60</f>
        <v>0</v>
      </c>
      <c r="T57" s="408"/>
      <c r="U57" s="712"/>
      <c r="W57" s="695"/>
      <c r="X57" s="713" t="e">
        <f>(#REF!+#REF!)*#REF!</f>
        <v>#REF!</v>
      </c>
      <c r="AA57" s="720" t="s">
        <v>681</v>
      </c>
      <c r="AB57" t="s">
        <v>682</v>
      </c>
      <c r="AC57" s="572"/>
      <c r="AD57" s="572"/>
      <c r="AE57" s="572"/>
      <c r="AF57" s="572"/>
    </row>
    <row r="58" ht="16.5" customHeight="1" spans="1:32">
      <c r="A58" s="266" t="str">
        <f>'[2]Small comp'!$A61</f>
        <v>SMA033</v>
      </c>
      <c r="B58" s="267" t="str">
        <f>'[2]Small comp'!$B61</f>
        <v>DDH307LV / DBH307LV</v>
      </c>
      <c r="C58" s="281"/>
      <c r="D58" s="706" t="str">
        <f>'[2]Small comp'!D61</f>
        <v>2hp (6.65amp)</v>
      </c>
      <c r="E58" s="707" t="str">
        <f>'[2]Small comp'!E61</f>
        <v>AW2495Z,ZB21</v>
      </c>
      <c r="F58" s="707" t="str">
        <f>'[2]Small comp'!F61</f>
        <v>60uf,130-156uf,relay 1.5M*0.036</v>
      </c>
      <c r="G58" s="493" t="str">
        <f>'[2]Small comp'!H61</f>
        <v>2*0.055*6ft </v>
      </c>
      <c r="H58" s="493" t="str">
        <f>'[2]Small comp'!I61</f>
        <v>3d frezzer glass</v>
      </c>
      <c r="I58" s="493" t="str">
        <f>'[2]Small comp'!$G61</f>
        <v>6650btu (1.5m*0.036)0.031</v>
      </c>
      <c r="J58" s="708">
        <f>'[2]Small comp'!O61</f>
        <v>959.393939393939</v>
      </c>
      <c r="K58" s="307"/>
      <c r="L58" s="274" t="str">
        <f>'[2]Small comp'!$T61</f>
        <v>CS200</v>
      </c>
      <c r="M58" s="710">
        <f>'[2]Small comp'!W61</f>
        <v>2625.80095069765</v>
      </c>
      <c r="N58" s="515">
        <f>'[2]Small comp'!AC61</f>
        <v>0</v>
      </c>
      <c r="O58" s="710">
        <f>'[2]Small comp'!AF61</f>
        <v>0</v>
      </c>
      <c r="P58" s="515">
        <f>'[2]Small comp'!AG61</f>
        <v>0</v>
      </c>
      <c r="Q58" s="710">
        <f>'[2]Small comp'!AJ61</f>
        <v>0</v>
      </c>
      <c r="R58" s="710">
        <f>'[2]Small comp'!AK61</f>
        <v>0</v>
      </c>
      <c r="S58" s="710">
        <f>'[2]Small comp'!AL61</f>
        <v>0</v>
      </c>
      <c r="T58" s="408"/>
      <c r="U58" s="712"/>
      <c r="W58" s="695"/>
      <c r="X58" s="713" t="e">
        <f>(#REF!+#REF!)*#REF!</f>
        <v>#REF!</v>
      </c>
      <c r="AA58" s="720" t="s">
        <v>683</v>
      </c>
      <c r="AB58" t="s">
        <v>684</v>
      </c>
      <c r="AC58" s="572"/>
      <c r="AD58" s="572"/>
      <c r="AE58" s="572"/>
      <c r="AF58" s="572"/>
    </row>
    <row r="59" ht="16.5" customHeight="1" spans="1:32">
      <c r="A59" s="266" t="str">
        <f>'[2]Small comp'!$A62</f>
        <v>SMA034</v>
      </c>
      <c r="B59" s="267" t="str">
        <f>'[2]Small comp'!$B62</f>
        <v>DDH356LV / DBH356LV</v>
      </c>
      <c r="C59" s="281"/>
      <c r="D59" s="706" t="str">
        <f>'[2]Small comp'!D62</f>
        <v>2.5hp (8.1amp)</v>
      </c>
      <c r="E59" s="707" t="str">
        <f>'[2]Small comp'!E62</f>
        <v>AW2495Z</v>
      </c>
      <c r="F59" s="707" t="str">
        <f>'[2]Small comp'!F62</f>
        <v>60uf,130-156uf,relay 1M*0.036</v>
      </c>
      <c r="G59" s="493">
        <f>'[2]Small comp'!H62</f>
        <v>0</v>
      </c>
      <c r="H59" s="493">
        <f>'[2]Small comp'!I62</f>
        <v>0</v>
      </c>
      <c r="I59" s="493" t="str">
        <f>'[2]Small comp'!$G62</f>
        <v>7630btu (1m*0.0.36)0.031</v>
      </c>
      <c r="J59" s="708">
        <f>'[2]Small comp'!O62</f>
        <v>1029.79166666667</v>
      </c>
      <c r="K59" s="307"/>
      <c r="L59" s="274" t="str">
        <f>'[2]Small comp'!$T62</f>
        <v>CU - 36  QC</v>
      </c>
      <c r="M59" s="710">
        <f>'[2]Small comp'!W62</f>
        <v>2908.8709691165</v>
      </c>
      <c r="N59" s="515">
        <f>'[2]Small comp'!AC62</f>
        <v>0</v>
      </c>
      <c r="O59" s="710">
        <f>'[2]Small comp'!AF62</f>
        <v>0</v>
      </c>
      <c r="P59" s="515">
        <f>'[2]Small comp'!AG62</f>
        <v>0</v>
      </c>
      <c r="Q59" s="710">
        <f>'[2]Small comp'!AJ62</f>
        <v>0</v>
      </c>
      <c r="R59" s="710">
        <f>'[2]Small comp'!AK62</f>
        <v>0</v>
      </c>
      <c r="S59" s="710">
        <f>'[2]Small comp'!AL62</f>
        <v>0</v>
      </c>
      <c r="T59" s="410"/>
      <c r="U59" s="712"/>
      <c r="W59" s="695"/>
      <c r="X59" s="713" t="e">
        <f>(#REF!+#REF!)*#REF!</f>
        <v>#REF!</v>
      </c>
      <c r="AA59" s="720" t="s">
        <v>685</v>
      </c>
      <c r="AB59" t="s">
        <v>686</v>
      </c>
      <c r="AC59" s="572"/>
      <c r="AD59" s="572"/>
      <c r="AE59" s="572"/>
      <c r="AF59" s="572"/>
    </row>
    <row r="60" ht="16.5" customHeight="1" spans="1:32">
      <c r="A60" s="266" t="str">
        <f>'[2]Small comp'!$A63</f>
        <v>SMA035</v>
      </c>
      <c r="B60" s="267" t="str">
        <f>'[2]Small comp'!$B63</f>
        <v>DBH488LC-3ph</v>
      </c>
      <c r="C60" s="281"/>
      <c r="D60" s="706" t="str">
        <f>'[2]Small comp'!D63</f>
        <v>3HP-3ph (4.95amp)</v>
      </c>
      <c r="E60" s="707" t="str">
        <f>'[2]Small comp'!E63</f>
        <v>AW2510Z,ZB21</v>
      </c>
      <c r="F60" s="707" t="str">
        <f>'[2]Small comp'!F63</f>
        <v>(vertical &amp; horizontal) 1M*0.039</v>
      </c>
      <c r="G60" s="493">
        <f>'[2]Small comp'!H63</f>
        <v>0</v>
      </c>
      <c r="H60" s="493">
        <f>'[2]Small comp'!I63</f>
        <v>0</v>
      </c>
      <c r="I60" s="493" t="str">
        <f>'[2]Small comp'!$G63</f>
        <v>10150btu (1.5m*0.042)0.039</v>
      </c>
      <c r="J60" s="708">
        <f>'[2]Small comp'!O63</f>
        <v>1654.34659090909</v>
      </c>
      <c r="K60" s="307"/>
      <c r="L60" s="274" t="str">
        <f>'[2]Small comp'!$T63</f>
        <v>CU - 50  QC</v>
      </c>
      <c r="M60" s="710">
        <f>'[2]Small comp'!W63</f>
        <v>4132.80544004494</v>
      </c>
      <c r="N60" s="515">
        <f>'[2]Small comp'!AC63</f>
        <v>0</v>
      </c>
      <c r="O60" s="710">
        <f>'[2]Small comp'!AF63</f>
        <v>0</v>
      </c>
      <c r="P60" s="515">
        <f>'[2]Small comp'!AG63</f>
        <v>0</v>
      </c>
      <c r="Q60" s="710">
        <f>'[2]Small comp'!AJ63</f>
        <v>0</v>
      </c>
      <c r="R60" s="710">
        <f>'[2]Small comp'!AK63</f>
        <v>0</v>
      </c>
      <c r="S60" s="710">
        <f>'[2]Small comp'!AL63</f>
        <v>0</v>
      </c>
      <c r="T60" s="407"/>
      <c r="U60" s="712"/>
      <c r="W60" s="695"/>
      <c r="X60" s="713" t="e">
        <f>(#REF!+#REF!)*#REF!</f>
        <v>#REF!</v>
      </c>
      <c r="AA60" s="720" t="s">
        <v>687</v>
      </c>
      <c r="AB60" t="s">
        <v>688</v>
      </c>
      <c r="AC60" s="572"/>
      <c r="AD60" s="572"/>
      <c r="AE60" s="572"/>
      <c r="AF60" s="572"/>
    </row>
    <row r="61" ht="16.5" customHeight="1" spans="1:32">
      <c r="A61" s="266" t="str">
        <f>'[2]Small comp'!$A64</f>
        <v>SMA035.1</v>
      </c>
      <c r="B61" s="267" t="str">
        <f>'[2]Small comp'!$B64</f>
        <v>DSD063SV</v>
      </c>
      <c r="C61" s="377"/>
      <c r="D61" s="706" t="str">
        <f>'[2]Small comp'!D64</f>
        <v>1/2 (1.8amp)</v>
      </c>
      <c r="E61" s="707" t="str">
        <f>'[2]Small comp'!E64</f>
        <v>SC15CL,CAE2420Z</v>
      </c>
      <c r="F61" s="707" t="str">
        <f>'[2]Small comp'!F64</f>
        <v>17uf,66-77uf,relay</v>
      </c>
      <c r="G61" s="493">
        <f>'[2]Small comp'!H64</f>
        <v>0</v>
      </c>
      <c r="H61" s="493" t="str">
        <f>'[2]Small comp'!I64</f>
        <v>2door frezzer</v>
      </c>
      <c r="I61" s="493">
        <f>'[2]Small comp'!$G64</f>
        <v>0</v>
      </c>
      <c r="J61" s="708">
        <f>'[2]Small comp'!O64</f>
        <v>331.283422459893</v>
      </c>
      <c r="K61" s="307"/>
      <c r="L61" s="274">
        <f>'[2]Small comp'!$T64</f>
        <v>0</v>
      </c>
      <c r="M61" s="710">
        <f>'[2]Small comp'!W64</f>
        <v>0</v>
      </c>
      <c r="N61" s="515">
        <f>'[2]Small comp'!AC64</f>
        <v>0</v>
      </c>
      <c r="O61" s="710">
        <f>'[2]Small comp'!AF64</f>
        <v>0</v>
      </c>
      <c r="P61" s="515">
        <f>'[2]Small comp'!AG64</f>
        <v>0</v>
      </c>
      <c r="Q61" s="710">
        <f>'[2]Small comp'!AJ64</f>
        <v>0</v>
      </c>
      <c r="R61" s="710">
        <f>'[2]Small comp'!AK64</f>
        <v>0</v>
      </c>
      <c r="S61" s="710">
        <f>'[2]Small comp'!AL64</f>
        <v>0</v>
      </c>
      <c r="T61" s="408"/>
      <c r="U61" s="712"/>
      <c r="W61" s="695"/>
      <c r="X61" s="713"/>
      <c r="AA61" s="721"/>
      <c r="AB61"/>
      <c r="AC61" s="572"/>
      <c r="AD61" s="572"/>
      <c r="AE61" s="572"/>
      <c r="AF61" s="572"/>
    </row>
    <row r="62" spans="1:32">
      <c r="A62" s="266" t="str">
        <f>'[2]Small comp'!$A65</f>
        <v>SMA035.2</v>
      </c>
      <c r="B62" s="267" t="str">
        <f>'[2]Small comp'!$B65</f>
        <v>DSD096SV</v>
      </c>
      <c r="C62" s="377" t="s">
        <v>689</v>
      </c>
      <c r="D62" s="706" t="str">
        <f>'[2]Small comp'!D65</f>
        <v>5/8 (2.5amp)</v>
      </c>
      <c r="E62" s="707" t="str">
        <f>'[2]Small comp'!E65</f>
        <v>SC18CL,CAE2425Z</v>
      </c>
      <c r="F62" s="707" t="str">
        <f>'[2]Small comp'!F65</f>
        <v>25uf,66-77uf,relay</v>
      </c>
      <c r="G62" s="493">
        <f>'[2]Small comp'!H65</f>
        <v>0</v>
      </c>
      <c r="H62" s="493" t="str">
        <f>'[2]Small comp'!I65</f>
        <v>1 glass d frezzer</v>
      </c>
      <c r="I62" s="493" t="str">
        <f>'[2]Small comp'!$G65</f>
        <v>1815btu</v>
      </c>
      <c r="J62" s="708">
        <f>'[2]Small comp'!O65</f>
        <v>482.253787878788</v>
      </c>
      <c r="K62" s="307"/>
      <c r="L62" s="274" t="str">
        <f>'[2]Small comp'!$T65</f>
        <v>CS100</v>
      </c>
      <c r="M62" s="710">
        <f>'[2]Small comp'!W65</f>
        <v>1529.67473635112</v>
      </c>
      <c r="N62" s="515">
        <f>'[2]Small comp'!AC65</f>
        <v>0</v>
      </c>
      <c r="O62" s="710">
        <f>'[2]Small comp'!AF65</f>
        <v>0</v>
      </c>
      <c r="P62" s="515" t="str">
        <f>'[2]Small comp'!AG65</f>
        <v>BCU - 10</v>
      </c>
      <c r="Q62" s="710">
        <f>'[2]Small comp'!AJ65</f>
        <v>1776.06187805401</v>
      </c>
      <c r="R62" s="710" t="str">
        <f>'[2]Small comp'!AK65</f>
        <v>~</v>
      </c>
      <c r="S62" s="710" t="str">
        <f>'[2]Small comp'!AL65</f>
        <v>~</v>
      </c>
      <c r="T62" s="408"/>
      <c r="U62" s="712"/>
      <c r="W62" s="695"/>
      <c r="X62" s="713" t="e">
        <f>(#REF!+#REF!)*#REF!</f>
        <v>#REF!</v>
      </c>
      <c r="AC62" s="291"/>
      <c r="AD62" s="291"/>
    </row>
    <row r="63" spans="1:32">
      <c r="A63" s="266" t="str">
        <f>'[2]Small comp'!$A66</f>
        <v>SMA035.3</v>
      </c>
      <c r="B63" s="267" t="str">
        <f>'[2]Small comp'!$B66</f>
        <v>DSD113SV</v>
      </c>
      <c r="C63" s="377"/>
      <c r="D63" s="706" t="str">
        <f>'[2]Small comp'!D66</f>
        <v>7/8 (2.9amp)</v>
      </c>
      <c r="E63" s="707" t="str">
        <f>'[2]Small comp'!E66</f>
        <v>SC18CL,CAJ2432Z</v>
      </c>
      <c r="F63" s="707" t="str">
        <f>'[2]Small comp'!F66</f>
        <v>25uf,66-77uf,relay</v>
      </c>
      <c r="G63" s="493">
        <f>'[2]Small comp'!H66</f>
        <v>0</v>
      </c>
      <c r="H63" s="493" t="str">
        <f>'[2]Small comp'!I66</f>
        <v>4d s/s frezzer</v>
      </c>
      <c r="I63" s="493" t="str">
        <f>'[2]Small comp'!$G66</f>
        <v>2130btu</v>
      </c>
      <c r="J63" s="708">
        <f>'[2]Small comp'!O66</f>
        <v>572.512864493996</v>
      </c>
      <c r="K63" s="307"/>
      <c r="L63" s="274" t="str">
        <f>'[2]Small comp'!$T66</f>
        <v>CS125 Axial fan</v>
      </c>
      <c r="M63" s="710">
        <f>'[2]Small comp'!W66</f>
        <v>1621.14632176495</v>
      </c>
      <c r="N63" s="515">
        <f>'[2]Small comp'!AC66</f>
        <v>0</v>
      </c>
      <c r="O63" s="710">
        <f>'[2]Small comp'!AF66</f>
        <v>0</v>
      </c>
      <c r="P63" s="515" t="str">
        <f>'[2]Small comp'!AG66</f>
        <v>BCU - 15</v>
      </c>
      <c r="Q63" s="710">
        <f>'[2]Small comp'!AJ66</f>
        <v>1978.54504303717</v>
      </c>
      <c r="R63" s="710" t="str">
        <f>'[2]Small comp'!AK66</f>
        <v>~</v>
      </c>
      <c r="S63" s="710" t="str">
        <f>'[2]Small comp'!AL66</f>
        <v>~</v>
      </c>
      <c r="T63" s="408"/>
      <c r="U63" s="712"/>
      <c r="W63" s="695"/>
      <c r="X63" s="713" t="e">
        <f>(#REF!+#REF!)*#REF!</f>
        <v>#REF!</v>
      </c>
      <c r="AC63" s="291"/>
      <c r="AD63" s="291"/>
    </row>
    <row r="64" spans="1:32">
      <c r="A64" s="266" t="str">
        <f>'[2]Small comp'!$A67</f>
        <v>SMA036</v>
      </c>
      <c r="B64" s="267" t="str">
        <f>'[2]Small comp'!$B67</f>
        <v>DSD145XV</v>
      </c>
      <c r="C64" s="377"/>
      <c r="D64" s="706" t="str">
        <f>'[2]Small comp'!D67</f>
        <v>1hp (4amp)</v>
      </c>
      <c r="E64" s="707" t="str">
        <f>'[2]Small comp'!E67</f>
        <v>WJ2450Z,CAJ2446Z</v>
      </c>
      <c r="F64" s="707" t="str">
        <f>'[2]Small comp'!F67</f>
        <v>25uf,66-77uf,relay</v>
      </c>
      <c r="G64" s="493" t="str">
        <f>'[2]Small comp'!H67</f>
        <v>0.049*7ft</v>
      </c>
      <c r="H64" s="493" t="str">
        <f>'[2]Small comp'!I67</f>
        <v>2 glass d frezzer</v>
      </c>
      <c r="I64" s="493" t="str">
        <f>'[2]Small comp'!$G67</f>
        <v>2900btu</v>
      </c>
      <c r="J64" s="708">
        <f>'[2]Small comp'!O67</f>
        <v>715.079331046312</v>
      </c>
      <c r="K64" s="436" t="s">
        <v>690</v>
      </c>
      <c r="L64" s="274" t="str">
        <f>'[2]Small comp'!$T67</f>
        <v>CU - 15 QC  </v>
      </c>
      <c r="M64" s="710">
        <f>'[2]Small comp'!W67</f>
        <v>2563.48219645158</v>
      </c>
      <c r="N64" s="515">
        <f>'[2]Small comp'!AC67</f>
        <v>0</v>
      </c>
      <c r="O64" s="710">
        <f>'[2]Small comp'!AF67</f>
        <v>0</v>
      </c>
      <c r="P64" s="515" t="str">
        <f>'[2]Small comp'!AG67</f>
        <v>BCU - 15</v>
      </c>
      <c r="Q64" s="710">
        <f>'[2]Small comp'!AJ67</f>
        <v>2717.65341432802</v>
      </c>
      <c r="R64" s="710" t="str">
        <f>'[2]Small comp'!AK67</f>
        <v>~</v>
      </c>
      <c r="S64" s="710" t="str">
        <f>'[2]Small comp'!AL67</f>
        <v>~</v>
      </c>
      <c r="T64" s="408"/>
      <c r="U64" s="712"/>
      <c r="W64" s="695"/>
      <c r="X64" s="713" t="e">
        <f>(#REF!+#REF!)*#REF!</f>
        <v>#REF!</v>
      </c>
      <c r="AC64" s="291"/>
      <c r="AD64" s="291"/>
    </row>
    <row r="65" ht="13.5" customHeight="1" spans="1:30">
      <c r="A65" s="266" t="str">
        <f>'[2]Small comp'!$A68</f>
        <v>SMA037</v>
      </c>
      <c r="B65" s="267" t="str">
        <f>'[2]Small comp'!$B68</f>
        <v>DSL193SV</v>
      </c>
      <c r="C65" s="377"/>
      <c r="D65" s="706" t="str">
        <f>'[2]Small comp'!D68</f>
        <v>1.3hp (5.2amp) DSL193</v>
      </c>
      <c r="E65" s="707" t="str">
        <f>'[2]Small comp'!E68</f>
        <v>AW2464Z,CAJ2464Z</v>
      </c>
      <c r="F65" s="707" t="str">
        <f>'[2]Small comp'!F68</f>
        <v>30uf,72-86uf,relay</v>
      </c>
      <c r="G65" s="493" t="str">
        <f>'[2]Small comp'!H68</f>
        <v>0.055*7ft</v>
      </c>
      <c r="H65" s="493" t="str">
        <f>'[2]Small comp'!I68</f>
        <v>6door frezzer,2 door 40ice</v>
      </c>
      <c r="I65" s="493" t="str">
        <f>'[2]Small comp'!$G68</f>
        <v>3900btu</v>
      </c>
      <c r="J65" s="708">
        <f>'[2]Small comp'!O68</f>
        <v>833.285123966942</v>
      </c>
      <c r="K65" s="436"/>
      <c r="L65" s="274" t="str">
        <f>'[2]Small comp'!$T68</f>
        <v>CU - 22  QC</v>
      </c>
      <c r="M65" s="710">
        <f>'[2]Small comp'!W68</f>
        <v>2851.00608922547</v>
      </c>
      <c r="N65" s="515">
        <f>'[2]Small comp'!AC68</f>
        <v>0</v>
      </c>
      <c r="O65" s="710">
        <f>'[2]Small comp'!AF68</f>
        <v>0</v>
      </c>
      <c r="P65" s="515" t="str">
        <f>'[2]Small comp'!AG68</f>
        <v>BCU - 22</v>
      </c>
      <c r="Q65" s="710">
        <f>'[2]Small comp'!AJ68</f>
        <v>3102.17181259642</v>
      </c>
      <c r="R65" s="710" t="str">
        <f>'[2]Small comp'!AK68</f>
        <v>~</v>
      </c>
      <c r="S65" s="710" t="str">
        <f>'[2]Small comp'!AL68</f>
        <v>~</v>
      </c>
      <c r="T65" s="408"/>
      <c r="U65" s="712"/>
      <c r="W65" s="695"/>
      <c r="X65" s="713" t="e">
        <f>(#REF!+#REF!)*#REF!</f>
        <v>#REF!</v>
      </c>
      <c r="AC65" s="291"/>
      <c r="AD65" s="291"/>
    </row>
    <row r="66" ht="13.5" customHeight="1" spans="1:30">
      <c r="A66" s="266" t="str">
        <f>'[2]Small comp'!$A69</f>
        <v>SMA038</v>
      </c>
      <c r="B66" s="267" t="str">
        <f>'[2]Small comp'!$B69</f>
        <v>DSH254LV</v>
      </c>
      <c r="C66" s="377"/>
      <c r="D66" s="706" t="str">
        <f>'[2]Small comp'!D69</f>
        <v>1.5hp (6.65amp) DSH254</v>
      </c>
      <c r="E66" s="707" t="str">
        <f>'[2]Small comp'!E69</f>
        <v>AW2464Z,CAJ2464Z</v>
      </c>
      <c r="F66" s="707" t="str">
        <f>'[2]Small comp'!F69</f>
        <v>50uf,108-130uf,relay,2M*0.031</v>
      </c>
      <c r="G66" s="493" t="str">
        <f>'[2]Small comp'!H69</f>
        <v>2m*0.036 (0.031)</v>
      </c>
      <c r="H66" s="493" t="str">
        <f>'[2]Small comp'!I69</f>
        <v>3d frezzer,6door frezzer,2 door 40ice</v>
      </c>
      <c r="I66" s="493" t="str">
        <f>'[2]Small comp'!$G69</f>
        <v>5260btu</v>
      </c>
      <c r="J66" s="708">
        <f>'[2]Small comp'!O69</f>
        <v>918.973214285714</v>
      </c>
      <c r="K66" s="436"/>
      <c r="L66" s="274" t="str">
        <f>'[2]Small comp'!$T69</f>
        <v>CU - 22  QC</v>
      </c>
      <c r="M66" s="710">
        <f>'[2]Small comp'!W69</f>
        <v>2937.64944586883</v>
      </c>
      <c r="N66" s="515">
        <f>'[2]Small comp'!AC69</f>
        <v>0</v>
      </c>
      <c r="O66" s="710">
        <f>'[2]Small comp'!AF69</f>
        <v>0</v>
      </c>
      <c r="P66" s="515" t="str">
        <f>'[2]Small comp'!AG69</f>
        <v>BCU - 22</v>
      </c>
      <c r="Q66" s="710">
        <f>'[2]Small comp'!AJ69</f>
        <v>3191.56575199035</v>
      </c>
      <c r="R66" s="710" t="str">
        <f>'[2]Small comp'!AK69</f>
        <v>~</v>
      </c>
      <c r="S66" s="710" t="str">
        <f>'[2]Small comp'!AL69</f>
        <v>~</v>
      </c>
      <c r="T66" s="408"/>
      <c r="U66" s="712"/>
      <c r="W66" s="695"/>
      <c r="X66" s="713" t="e">
        <f>(#REF!+#REF!)*#REF!</f>
        <v>#REF!</v>
      </c>
      <c r="AC66" s="291"/>
      <c r="AD66" s="291"/>
    </row>
    <row r="67" ht="13.5" customHeight="1" spans="1:30">
      <c r="A67" s="266" t="str">
        <f>'[2]Small comp'!$A70</f>
        <v>SMA039</v>
      </c>
      <c r="B67" s="267" t="str">
        <f>'[2]Small comp'!$B70</f>
        <v>DSH356LV-C8LU</v>
      </c>
      <c r="C67" s="377"/>
      <c r="D67" s="706" t="str">
        <f>'[2]Small comp'!D70</f>
        <v>2hp (9amp) DSH356 1ph</v>
      </c>
      <c r="E67" s="707" t="str">
        <f>'[2]Small comp'!E70</f>
        <v>AW2495Z</v>
      </c>
      <c r="F67" s="707" t="str">
        <f>'[2]Small comp'!F70</f>
        <v>50uf,108-130uf,relay,1M*0.031</v>
      </c>
      <c r="G67" s="493" t="str">
        <f>'[2]Small comp'!H70</f>
        <v>1m*0.036 (0.031)</v>
      </c>
      <c r="H67" s="493">
        <f>'[2]Small comp'!I70</f>
        <v>0</v>
      </c>
      <c r="I67" s="493" t="str">
        <f>'[2]Small comp'!$G70</f>
        <v>7800btu</v>
      </c>
      <c r="J67" s="708">
        <f>'[2]Small comp'!O70</f>
        <v>1052.84090909091</v>
      </c>
      <c r="K67" s="436"/>
      <c r="L67" s="274" t="str">
        <f>'[2]Small comp'!$T70</f>
        <v>CU - 32  QC</v>
      </c>
      <c r="M67" s="710">
        <f>'[2]Small comp'!W70</f>
        <v>3063.74878770346</v>
      </c>
      <c r="N67" s="515">
        <f>'[2]Small comp'!AC70</f>
        <v>0</v>
      </c>
      <c r="O67" s="710">
        <f>'[2]Small comp'!AF70</f>
        <v>0</v>
      </c>
      <c r="P67" s="515" t="str">
        <f>'[2]Small comp'!AG70</f>
        <v>BCU - 36  </v>
      </c>
      <c r="Q67" s="710">
        <f>'[2]Small comp'!AJ70</f>
        <v>3671.07793969372</v>
      </c>
      <c r="R67" s="710">
        <f>'[2]Small comp'!AK70</f>
        <v>3573.22368518105</v>
      </c>
      <c r="S67" s="710">
        <f>'[2]Small comp'!AL70</f>
        <v>3523.22368518105</v>
      </c>
      <c r="T67" s="408"/>
      <c r="U67" s="712"/>
      <c r="W67" s="695"/>
      <c r="X67" s="713" t="e">
        <f>(#REF!+#REF!)*#REF!</f>
        <v>#REF!</v>
      </c>
      <c r="AC67" s="291"/>
      <c r="AD67" s="291"/>
    </row>
    <row r="68" spans="1:30">
      <c r="A68" s="266" t="str">
        <f>'[2]Small comp'!$A71</f>
        <v>SMA040</v>
      </c>
      <c r="B68" s="267" t="str">
        <f>'[2]Small comp'!$B71</f>
        <v>DTH488LV-C9EU (1PH)</v>
      </c>
      <c r="C68" s="377"/>
      <c r="D68" s="706" t="str">
        <f>'[2]Small comp'!D71</f>
        <v>3hp (11.8amp) 1ph</v>
      </c>
      <c r="E68" s="707" t="str">
        <f>'[2]Small comp'!E71</f>
        <v>AW2510Z,ZB21</v>
      </c>
      <c r="F68" s="707" t="str">
        <f>'[2]Small comp'!F71</f>
        <v>60uf,130-156uf,relay,1.5M*0.039</v>
      </c>
      <c r="G68" s="493" t="str">
        <f>'[2]Small comp'!H71</f>
        <v>1.5m*0.042 (0.039)</v>
      </c>
      <c r="H68" s="493">
        <f>'[2]Small comp'!I71</f>
        <v>0</v>
      </c>
      <c r="I68" s="493" t="str">
        <f>'[2]Small comp'!$G71</f>
        <v>11300btu</v>
      </c>
      <c r="J68" s="708">
        <f>'[2]Small comp'!O71</f>
        <v>1325.19296740995</v>
      </c>
      <c r="K68" s="436"/>
      <c r="L68" s="274" t="str">
        <f>'[2]Small comp'!$T71</f>
        <v>CU - 40  QC</v>
      </c>
      <c r="M68" s="710">
        <f>'[2]Small comp'!W71</f>
        <v>3596.99797058885</v>
      </c>
      <c r="N68" s="515">
        <f>'[2]Small comp'!AC71</f>
        <v>0</v>
      </c>
      <c r="O68" s="710">
        <f>'[2]Small comp'!AF71</f>
        <v>0</v>
      </c>
      <c r="P68" s="515" t="str">
        <f>'[2]Small comp'!AG71</f>
        <v>BCU - 40  </v>
      </c>
      <c r="Q68" s="710">
        <f>'[2]Small comp'!AJ71</f>
        <v>4075.64143175721</v>
      </c>
      <c r="R68" s="710">
        <f>'[2]Small comp'!AK71</f>
        <v>3977.78717724454</v>
      </c>
      <c r="S68" s="710">
        <f>'[2]Small comp'!AL71</f>
        <v>3927.78717724454</v>
      </c>
      <c r="T68" s="408"/>
      <c r="U68" s="712"/>
      <c r="W68" s="695"/>
      <c r="X68" s="713" t="e">
        <f>(#REF!+#REF!)*#REF!</f>
        <v>#REF!</v>
      </c>
      <c r="AC68" s="291"/>
      <c r="AD68" s="291"/>
    </row>
    <row r="69" spans="1:30">
      <c r="A69" s="266" t="str">
        <f>'[2]Small comp'!$A72</f>
        <v>SMA040.1</v>
      </c>
      <c r="B69" s="267" t="str">
        <f>'[2]Small comp'!$B72</f>
        <v>DTH488LC3-3ph</v>
      </c>
      <c r="C69" s="377"/>
      <c r="D69" s="706" t="str">
        <f>'[2]Small comp'!D72</f>
        <v>3hp (5.1amp)</v>
      </c>
      <c r="E69" s="707" t="str">
        <f>'[2]Small comp'!E72</f>
        <v>AW2510Z,ZB21</v>
      </c>
      <c r="F69" s="707" t="str">
        <f>'[2]Small comp'!F72</f>
        <v>1.5m*0.042 (0.039)</v>
      </c>
      <c r="G69" s="493" t="str">
        <f>'[2]Small comp'!H72</f>
        <v>1.5m*0.042 (0.039)</v>
      </c>
      <c r="H69" s="493">
        <f>'[2]Small comp'!I72</f>
        <v>0</v>
      </c>
      <c r="I69" s="493" t="str">
        <f>'[2]Small comp'!$G72</f>
        <v>11300btu</v>
      </c>
      <c r="J69" s="708">
        <f>'[2]Small comp'!O72</f>
        <v>1243.69318181818</v>
      </c>
      <c r="K69" s="436"/>
      <c r="L69" s="274" t="str">
        <f>'[2]Small comp'!$T72</f>
        <v>CU - 40  QC</v>
      </c>
      <c r="M69" s="710">
        <f>'[2]Small comp'!W72</f>
        <v>3077.63657886278</v>
      </c>
      <c r="N69" s="515">
        <f>'[2]Small comp'!AC72</f>
        <v>0</v>
      </c>
      <c r="O69" s="710">
        <f>'[2]Small comp'!AF72</f>
        <v>0</v>
      </c>
      <c r="P69" s="515" t="str">
        <f>'[2]Small comp'!AG72</f>
        <v>BCU - 40  </v>
      </c>
      <c r="Q69" s="710">
        <f>'[2]Small comp'!AJ72</f>
        <v>3588.00148615082</v>
      </c>
      <c r="R69" s="710">
        <f>'[2]Small comp'!AK72</f>
        <v>3441.93812228907</v>
      </c>
      <c r="S69" s="710">
        <f>'[2]Small comp'!AL72</f>
        <v>3391.93812228907</v>
      </c>
      <c r="T69" s="408"/>
      <c r="U69" s="712"/>
      <c r="W69" s="695"/>
      <c r="X69" s="713" t="e">
        <f>(#REF!+#REF!)*#REF!</f>
        <v>#REF!</v>
      </c>
      <c r="AC69" s="291"/>
      <c r="AD69" s="291"/>
    </row>
    <row r="70" spans="1:30">
      <c r="A70" s="266" t="str">
        <f>'[2]Small comp'!$A73</f>
        <v>SMA040.2</v>
      </c>
      <c r="B70" s="267" t="str">
        <f>'[2]Small comp'!$B73</f>
        <v>DTE590LC3-3ph</v>
      </c>
      <c r="C70" s="377"/>
      <c r="D70" s="706" t="str">
        <f>'[2]Small comp'!D73</f>
        <v>4hp (6.2amp)</v>
      </c>
      <c r="E70" s="707" t="str">
        <f>'[2]Small comp'!E73</f>
        <v>ZB38</v>
      </c>
      <c r="F70" s="707" t="str">
        <f>'[2]Small comp'!F73</f>
        <v>0.8m*0.042 (0.039)</v>
      </c>
      <c r="G70" s="493" t="str">
        <f>'[2]Small comp'!H73</f>
        <v>0.8m*0.042 (0.039)</v>
      </c>
      <c r="H70" s="493">
        <f>'[2]Small comp'!I73</f>
        <v>0</v>
      </c>
      <c r="I70" s="493" t="str">
        <f>'[2]Small comp'!$G73</f>
        <v>15800btu</v>
      </c>
      <c r="J70" s="708">
        <f>'[2]Small comp'!O73</f>
        <v>1416.33522727273</v>
      </c>
      <c r="K70" s="436"/>
      <c r="L70" s="274" t="str">
        <f>'[2]Small comp'!$T73</f>
        <v>CU - 64B QC</v>
      </c>
      <c r="M70" s="710">
        <f>'[2]Small comp'!W73</f>
        <v>4414.84890502538</v>
      </c>
      <c r="N70" s="515">
        <f>'[2]Small comp'!AC73</f>
        <v>0</v>
      </c>
      <c r="O70" s="710">
        <f>'[2]Small comp'!AF73</f>
        <v>0</v>
      </c>
      <c r="P70" s="515" t="str">
        <f>'[2]Small comp'!AG73</f>
        <v>BCU - 50  </v>
      </c>
      <c r="Q70" s="710">
        <f>'[2]Small comp'!AJ73</f>
        <v>4706.93271677812</v>
      </c>
      <c r="R70" s="710">
        <f>'[2]Small comp'!AK73</f>
        <v>4602.84180768721</v>
      </c>
      <c r="S70" s="710">
        <f>'[2]Small comp'!AL73</f>
        <v>4510.86935291638</v>
      </c>
      <c r="T70" s="408"/>
      <c r="U70" s="712"/>
      <c r="W70" s="695"/>
      <c r="X70" s="713" t="e">
        <f>(#REF!+#REF!)*#REF!</f>
        <v>#REF!</v>
      </c>
      <c r="AC70" s="291"/>
      <c r="AD70" s="291"/>
    </row>
    <row r="71" spans="1:30">
      <c r="A71" s="266" t="str">
        <f>'[2]Small comp'!$A74</f>
        <v>SMA040.3</v>
      </c>
      <c r="B71" s="267" t="str">
        <f>'[2]Small comp'!$B74</f>
        <v>DTE752LC3-3ph</v>
      </c>
      <c r="C71" s="377"/>
      <c r="D71" s="706" t="str">
        <f>'[2]Small comp'!D74</f>
        <v>5hp (8amp)</v>
      </c>
      <c r="E71" s="707" t="str">
        <f>'[2]Small comp'!E74</f>
        <v>ZB45</v>
      </c>
      <c r="F71" s="707" t="str">
        <f>'[2]Small comp'!F74</f>
        <v>1.2m*0.049 (0.047)</v>
      </c>
      <c r="G71" s="493" t="str">
        <f>'[2]Small comp'!H74</f>
        <v>1.2m*0.049 (0.047)</v>
      </c>
      <c r="H71" s="493">
        <f>'[2]Small comp'!I74</f>
        <v>0</v>
      </c>
      <c r="I71" s="493" t="str">
        <f>'[2]Small comp'!$G74</f>
        <v>22100btu</v>
      </c>
      <c r="J71" s="708">
        <f>'[2]Small comp'!O74</f>
        <v>1680.64459247649</v>
      </c>
      <c r="K71" s="436"/>
      <c r="L71" s="274" t="str">
        <f>'[2]Small comp'!$T74</f>
        <v>CU - 72B QC</v>
      </c>
      <c r="M71" s="710">
        <f>'[2]Small comp'!W74</f>
        <v>5044.01762787445</v>
      </c>
      <c r="N71" s="515">
        <f>'[2]Small comp'!AC74</f>
        <v>0</v>
      </c>
      <c r="O71" s="710">
        <f>'[2]Small comp'!AF74</f>
        <v>0</v>
      </c>
      <c r="P71" s="515" t="str">
        <f>'[2]Small comp'!AG74</f>
        <v>BCU - 64  </v>
      </c>
      <c r="Q71" s="710">
        <f>'[2]Small comp'!AJ74</f>
        <v>5834.42311384945</v>
      </c>
      <c r="R71" s="710">
        <f>'[2]Small comp'!AK74</f>
        <v>5730.33220475854</v>
      </c>
      <c r="S71" s="710">
        <f>'[2]Small comp'!AL74</f>
        <v>5638.3597499877</v>
      </c>
      <c r="T71" s="408"/>
      <c r="U71" s="712"/>
      <c r="W71" s="695"/>
      <c r="X71" s="713" t="e">
        <f>(#REF!+#REF!)*#REF!</f>
        <v>#REF!</v>
      </c>
      <c r="AC71" s="291"/>
      <c r="AD71" s="291"/>
    </row>
    <row r="72" ht="12" customHeight="1" spans="1:30">
      <c r="A72" s="266" t="str">
        <f>'[2]Small comp'!$A75</f>
        <v>SMA041</v>
      </c>
      <c r="B72" s="267" t="str">
        <f>'[2]Small comp'!$B75</f>
        <v>DTE911LC3</v>
      </c>
      <c r="C72" s="378"/>
      <c r="D72" s="706" t="str">
        <f>'[2]Small comp'!D75</f>
        <v>6.5hp (9.8amp)</v>
      </c>
      <c r="E72" s="707" t="str">
        <f>'[2]Small comp'!E75</f>
        <v>ZB48/WHP19460</v>
      </c>
      <c r="F72" s="707" t="str">
        <f>'[2]Small comp'!F75</f>
        <v>2m*0.059</v>
      </c>
      <c r="G72" s="493" t="str">
        <f>'[2]Small comp'!H75</f>
        <v>2m*0.059</v>
      </c>
      <c r="H72" s="493">
        <f>'[2]Small comp'!I75</f>
        <v>0</v>
      </c>
      <c r="I72" s="493" t="str">
        <f>'[2]Small comp'!$G75</f>
        <v>24500btu</v>
      </c>
      <c r="J72" s="708">
        <f>'[2]Small comp'!O75</f>
        <v>1819.82170846395</v>
      </c>
      <c r="K72" s="436"/>
      <c r="L72" s="274" t="str">
        <f>'[2]Small comp'!$T75</f>
        <v>CU - 90 QC</v>
      </c>
      <c r="M72" s="710">
        <f>'[2]Small comp'!W75</f>
        <v>5849.96423949575</v>
      </c>
      <c r="N72" s="515">
        <f>'[2]Small comp'!AC75</f>
        <v>0</v>
      </c>
      <c r="O72" s="710">
        <f>'[2]Small comp'!AF75</f>
        <v>0</v>
      </c>
      <c r="P72" s="515" t="str">
        <f>'[2]Small comp'!AG75</f>
        <v>BCU - 72</v>
      </c>
      <c r="Q72" s="710">
        <f>'[2]Small comp'!AJ75</f>
        <v>6335.32979975612</v>
      </c>
      <c r="R72" s="710">
        <f>'[2]Small comp'!AK75</f>
        <v>6231.23889066521</v>
      </c>
      <c r="S72" s="710">
        <f>'[2]Small comp'!AL75</f>
        <v>6139.26643589438</v>
      </c>
      <c r="T72" s="408"/>
      <c r="U72" s="712"/>
      <c r="W72" s="695"/>
      <c r="X72" s="713" t="e">
        <f>(#REF!+#REF!)*#REF!</f>
        <v>#REF!</v>
      </c>
      <c r="AC72" s="291"/>
      <c r="AD72" s="291"/>
    </row>
    <row r="73" spans="1:30">
      <c r="A73" s="266" t="str">
        <f>'[2]Small comp'!$A76</f>
        <v>SMA041.2</v>
      </c>
      <c r="B73" s="267" t="str">
        <f>'[2]Small comp'!$B76</f>
        <v>WHP02700RCV</v>
      </c>
      <c r="C73" s="377" t="s">
        <v>691</v>
      </c>
      <c r="D73" s="706" t="str">
        <f>'[2]Small comp'!D76</f>
        <v>3./4 (3.2amp)</v>
      </c>
      <c r="E73" s="707">
        <f>'[2]Small comp'!E76</f>
        <v>0</v>
      </c>
      <c r="F73" s="707" t="str">
        <f>'[2]Small comp'!F76</f>
        <v>17uf450vac(3.2amp)</v>
      </c>
      <c r="G73" s="493">
        <f>'[2]Small comp'!H76</f>
        <v>0</v>
      </c>
      <c r="H73" s="493">
        <f>'[2]Small comp'!I76</f>
        <v>0</v>
      </c>
      <c r="I73" s="493">
        <f>'[2]Small comp'!$G76</f>
        <v>12.2</v>
      </c>
      <c r="J73" s="708">
        <f>'[2]Small comp'!O76</f>
        <v>351.814814814815</v>
      </c>
      <c r="K73" s="307"/>
      <c r="L73" s="274" t="str">
        <f>'[2]Small comp'!$T76</f>
        <v>CS125 Axial fan</v>
      </c>
      <c r="M73" s="710">
        <f>'[2]Small comp'!W76</f>
        <v>1098.65032123448</v>
      </c>
      <c r="N73" s="515" t="str">
        <f>'[2]Small comp'!AC76</f>
        <v>WCU-1HP</v>
      </c>
      <c r="O73" s="710">
        <f>'[2]Small comp'!AF76</f>
        <v>1233.85148061788</v>
      </c>
      <c r="P73" s="515" t="str">
        <f>'[2]Small comp'!AG76</f>
        <v>BCU - 10</v>
      </c>
      <c r="Q73" s="710">
        <f>'[2]Small comp'!AJ76</f>
        <v>1259.32718775201</v>
      </c>
      <c r="R73" s="710">
        <f>'[2]Small comp'!AK76</f>
        <v>0</v>
      </c>
      <c r="S73" s="710">
        <f>'[2]Small comp'!AL76</f>
        <v>0</v>
      </c>
      <c r="T73" s="408"/>
      <c r="U73" s="712"/>
      <c r="W73" s="695"/>
      <c r="X73" s="713" t="e">
        <f>(#REF!+#REF!)*#REF!</f>
        <v>#REF!</v>
      </c>
      <c r="AC73" s="291"/>
      <c r="AD73" s="291"/>
    </row>
    <row r="74" ht="12" customHeight="1" spans="1:30">
      <c r="A74" s="266" t="str">
        <f>'[2]Small comp'!$A77</f>
        <v>SMA041.3</v>
      </c>
      <c r="B74" s="267" t="str">
        <f>'[2]Small comp'!$B77</f>
        <v>SG167UV</v>
      </c>
      <c r="C74" s="377"/>
      <c r="D74" s="706" t="str">
        <f>'[2]Small comp'!D77</f>
        <v>1HP (4.35amp)</v>
      </c>
      <c r="E74" s="707">
        <f>'[2]Small comp'!E77</f>
        <v>0</v>
      </c>
      <c r="F74" s="707" t="str">
        <f>'[2]Small comp'!F77</f>
        <v>30uf450vac(4.35amp)</v>
      </c>
      <c r="G74" s="493">
        <f>'[2]Small comp'!H77</f>
        <v>0</v>
      </c>
      <c r="H74" s="493">
        <f>'[2]Small comp'!I77</f>
        <v>0</v>
      </c>
      <c r="I74" s="493">
        <f>'[2]Small comp'!$G77</f>
        <v>16.7</v>
      </c>
      <c r="J74" s="708">
        <f>'[2]Small comp'!O77</f>
        <v>382.407407407407</v>
      </c>
      <c r="K74" s="307"/>
      <c r="L74" s="274" t="str">
        <f>'[2]Small comp'!$T77</f>
        <v>CU - 15 QC  </v>
      </c>
      <c r="M74" s="710">
        <f>'[2]Small comp'!W77</f>
        <v>1733.28889237372</v>
      </c>
      <c r="N74" s="515" t="str">
        <f>'[2]Small comp'!AC77</f>
        <v>WCU-1HP</v>
      </c>
      <c r="O74" s="710">
        <f>'[2]Small comp'!AF77</f>
        <v>1655.49437999476</v>
      </c>
      <c r="P74" s="515" t="str">
        <f>'[2]Small comp'!AG77</f>
        <v>BCU - 10</v>
      </c>
      <c r="Q74" s="710">
        <f>'[2]Small comp'!AJ77</f>
        <v>1680.97008712888</v>
      </c>
      <c r="R74" s="710" t="str">
        <f>'[2]Small comp'!AK77</f>
        <v>~</v>
      </c>
      <c r="S74" s="710" t="str">
        <f>'[2]Small comp'!AL77</f>
        <v>~</v>
      </c>
      <c r="T74" s="408"/>
      <c r="U74" s="712"/>
      <c r="W74" s="695"/>
      <c r="X74" s="713" t="e">
        <f>(#REF!+#REF!)*#REF!</f>
        <v>#REF!</v>
      </c>
      <c r="AC74" s="291"/>
      <c r="AD74" s="291"/>
    </row>
    <row r="75" ht="12" customHeight="1" spans="1:30">
      <c r="A75" s="266" t="str">
        <f>'[2]Small comp'!$A78</f>
        <v>SMA041.4</v>
      </c>
      <c r="B75" s="267" t="str">
        <f>'[2]Small comp'!$B78</f>
        <v>SG184SV</v>
      </c>
      <c r="C75" s="377"/>
      <c r="D75" s="706" t="str">
        <f>'[2]Small comp'!D78</f>
        <v>1.25HP (4.6amp)</v>
      </c>
      <c r="E75" s="707">
        <f>'[2]Small comp'!E78</f>
        <v>0</v>
      </c>
      <c r="F75" s="707" t="str">
        <f>'[2]Small comp'!F78</f>
        <v>35uf450vac(4.6amp)</v>
      </c>
      <c r="G75" s="493">
        <f>'[2]Small comp'!H78</f>
        <v>0</v>
      </c>
      <c r="H75" s="493">
        <f>'[2]Small comp'!I78</f>
        <v>0</v>
      </c>
      <c r="I75" s="493">
        <f>'[2]Small comp'!$G78</f>
        <v>18.4</v>
      </c>
      <c r="J75" s="708">
        <f>'[2]Small comp'!O78</f>
        <v>397.703703703704</v>
      </c>
      <c r="K75" s="307"/>
      <c r="L75" s="274" t="str">
        <f>'[2]Small comp'!$T78</f>
        <v>CU - 15 QC  </v>
      </c>
      <c r="M75" s="710">
        <f>'[2]Small comp'!W78</f>
        <v>1747.40855049338</v>
      </c>
      <c r="N75" s="515" t="str">
        <f>'[2]Small comp'!AC78</f>
        <v>WCU-1.5HP</v>
      </c>
      <c r="O75" s="710">
        <f>'[2]Small comp'!AF78</f>
        <v>1860.05747122451</v>
      </c>
      <c r="P75" s="515" t="str">
        <f>'[2]Small comp'!AG78</f>
        <v>BCU - 15</v>
      </c>
      <c r="Q75" s="710">
        <f>'[2]Small comp'!AJ78</f>
        <v>1875.67266849813</v>
      </c>
      <c r="R75" s="710" t="str">
        <f>'[2]Small comp'!AK78</f>
        <v>~</v>
      </c>
      <c r="S75" s="710" t="str">
        <f>'[2]Small comp'!AL78</f>
        <v>~</v>
      </c>
      <c r="T75" s="408"/>
      <c r="U75" s="712"/>
      <c r="W75" s="695"/>
      <c r="X75" s="713"/>
      <c r="AC75" s="291"/>
      <c r="AD75" s="291"/>
    </row>
    <row r="76" spans="1:30">
      <c r="A76" s="266" t="str">
        <f>'[2]Small comp'!$A79</f>
        <v>SMA041.7</v>
      </c>
      <c r="B76" s="267" t="str">
        <f>'[2]Small comp'!$B79</f>
        <v>WHP09800RCV</v>
      </c>
      <c r="C76" s="377"/>
      <c r="D76" s="706" t="str">
        <f>'[2]Small comp'!D79</f>
        <v>2.5HP (11amp)</v>
      </c>
      <c r="E76" s="707" t="str">
        <f>'[2]Small comp'!E79</f>
        <v>44.6LRA(11.1a)</v>
      </c>
      <c r="F76" s="707" t="str">
        <f>'[2]Small comp'!F79</f>
        <v>50uf (11.1amp)</v>
      </c>
      <c r="G76" s="493">
        <f>'[2]Small comp'!H79</f>
        <v>0</v>
      </c>
      <c r="H76" s="493">
        <f>'[2]Small comp'!I79</f>
        <v>0</v>
      </c>
      <c r="I76" s="493">
        <f>'[2]Small comp'!$G79</f>
        <v>44.6</v>
      </c>
      <c r="J76" s="708">
        <f>'[2]Small comp'!O79</f>
        <v>691.863247863248</v>
      </c>
      <c r="K76" s="308"/>
      <c r="L76" s="274" t="str">
        <f>'[2]Small comp'!$T79</f>
        <v>CU - 36  QC</v>
      </c>
      <c r="M76" s="710">
        <f>'[2]Small comp'!W79</f>
        <v>2464.16559653301</v>
      </c>
      <c r="N76" s="515" t="str">
        <f>'[2]Small comp'!AC79</f>
        <v>WCU-3HP</v>
      </c>
      <c r="O76" s="710">
        <f>'[2]Small comp'!AF79</f>
        <v>2945.54007504045</v>
      </c>
      <c r="P76" s="515" t="str">
        <f>'[2]Small comp'!AG79</f>
        <v>BCU - 36  </v>
      </c>
      <c r="Q76" s="710">
        <f>'[2]Small comp'!AJ79</f>
        <v>2881.29608520488</v>
      </c>
      <c r="R76" s="710" t="str">
        <f>'[2]Small comp'!AK79</f>
        <v>~</v>
      </c>
      <c r="S76" s="710" t="str">
        <f>'[2]Small comp'!AL79</f>
        <v>~</v>
      </c>
      <c r="T76" s="408"/>
      <c r="U76" s="712"/>
      <c r="W76" s="695"/>
      <c r="X76" s="713" t="e">
        <f>(#REF!+#REF!)*#REF!</f>
        <v>#REF!</v>
      </c>
      <c r="AC76" s="291"/>
      <c r="AD76" s="291"/>
    </row>
    <row r="77" ht="12" customHeight="1" spans="1:30">
      <c r="A77" s="266" t="str">
        <f>'[2]Small comp'!$A80</f>
        <v>SMA042.5</v>
      </c>
      <c r="B77" s="267" t="str">
        <f>'[2]Small comp'!$B80</f>
        <v>TE800RC3Q9JK</v>
      </c>
      <c r="C77" s="378"/>
      <c r="D77" s="706">
        <f>'[2]Small comp'!D80</f>
        <v>5</v>
      </c>
      <c r="E77" s="707">
        <f>'[2]Small comp'!E80</f>
        <v>0</v>
      </c>
      <c r="F77" s="707">
        <f>'[2]Small comp'!F80</f>
        <v>0</v>
      </c>
      <c r="G77" s="493">
        <f>'[2]Small comp'!H80</f>
        <v>0</v>
      </c>
      <c r="H77" s="493">
        <f>'[2]Small comp'!I80</f>
        <v>0</v>
      </c>
      <c r="I77" s="493">
        <f>'[2]Small comp'!$G80</f>
        <v>0</v>
      </c>
      <c r="J77" s="708">
        <f>'[2]Small comp'!O80</f>
        <v>1333.33333333333</v>
      </c>
      <c r="K77" s="585"/>
      <c r="L77" s="274" t="str">
        <f>'[2]Small comp'!$T80</f>
        <v>CU - 72 QC</v>
      </c>
      <c r="M77" s="710">
        <f>'[2]Small comp'!W80</f>
        <v>4584.02706165619</v>
      </c>
      <c r="N77" s="515">
        <f>'[2]Small comp'!AC80</f>
        <v>0</v>
      </c>
      <c r="O77" s="710">
        <f>'[2]Small comp'!AF80</f>
        <v>0</v>
      </c>
      <c r="P77" s="515">
        <f>'[2]Small comp'!AG80</f>
        <v>0</v>
      </c>
      <c r="Q77" s="710">
        <f>'[2]Small comp'!AJ80</f>
        <v>0</v>
      </c>
      <c r="R77" s="710">
        <f>'[2]Small comp'!AK80</f>
        <v>0</v>
      </c>
      <c r="S77" s="710">
        <f>'[2]Small comp'!AL80</f>
        <v>0</v>
      </c>
      <c r="T77" s="407"/>
      <c r="U77" s="712"/>
      <c r="W77" s="695"/>
      <c r="X77" s="713" t="e">
        <f>(#REF!+#REF!)*#REF!</f>
        <v>#REF!</v>
      </c>
      <c r="AC77" s="291"/>
      <c r="AD77" s="291"/>
    </row>
    <row r="78" ht="20" customHeight="1" spans="1:30">
      <c r="A78" s="266" t="str">
        <f>'[2]Small comp'!$A81</f>
        <v>SMA050</v>
      </c>
      <c r="B78" s="267" t="str">
        <f>'[2]Small comp'!$B81</f>
        <v>QYGL-C139Y R404 compressor</v>
      </c>
      <c r="C78" s="306" t="s">
        <v>692</v>
      </c>
      <c r="D78" s="706">
        <f>'[2]Small comp'!D81</f>
        <v>1</v>
      </c>
      <c r="E78" s="707">
        <f>'[2]Small comp'!E81</f>
        <v>0</v>
      </c>
      <c r="F78" s="707">
        <f>'[2]Small comp'!F81</f>
        <v>0</v>
      </c>
      <c r="G78" s="493">
        <f>'[2]Small comp'!H81</f>
        <v>0</v>
      </c>
      <c r="H78" s="493" t="str">
        <f>'[2]Small comp'!I81</f>
        <v>2d frezzer,4d s/s frezzer)</v>
      </c>
      <c r="I78" s="493">
        <f>'[2]Small comp'!$G81</f>
        <v>0</v>
      </c>
      <c r="J78" s="708">
        <f>'[2]Small comp'!O81</f>
        <v>586.46</v>
      </c>
      <c r="K78" s="585"/>
      <c r="L78" s="274">
        <f>'[2]Small comp'!$T81</f>
        <v>0</v>
      </c>
      <c r="M78" s="710">
        <f>'[2]Small comp'!W81</f>
        <v>0</v>
      </c>
      <c r="N78" s="515">
        <f>'[2]Small comp'!AC81</f>
        <v>0</v>
      </c>
      <c r="O78" s="710">
        <f>'[2]Small comp'!AF81</f>
        <v>0</v>
      </c>
      <c r="P78" s="515">
        <f>'[2]Small comp'!AG81</f>
        <v>0</v>
      </c>
      <c r="Q78" s="710">
        <f>'[2]Small comp'!AJ81</f>
        <v>0</v>
      </c>
      <c r="R78" s="710">
        <f>'[2]Small comp'!AK81</f>
        <v>0</v>
      </c>
      <c r="S78" s="710">
        <f>'[2]Small comp'!AL81</f>
        <v>0</v>
      </c>
      <c r="T78" s="408"/>
      <c r="U78" s="712"/>
      <c r="W78" s="695"/>
      <c r="X78" s="713" t="e">
        <f>(#REF!+#REF!)*#REF!</f>
        <v>#REF!</v>
      </c>
      <c r="AC78" s="291"/>
      <c r="AD78" s="291"/>
    </row>
    <row r="79" ht="12" customHeight="1" spans="1:30">
      <c r="A79" s="266" t="str">
        <f>'[2]Small comp'!$A82</f>
        <v>SMA057</v>
      </c>
      <c r="B79" s="267" t="str">
        <f>'[2]Small comp'!$B82</f>
        <v>QX-16A030 GREE </v>
      </c>
      <c r="C79" s="306" t="s">
        <v>693</v>
      </c>
      <c r="D79" s="706">
        <f>'[2]Small comp'!D82</f>
        <v>1</v>
      </c>
      <c r="E79" s="707">
        <f>'[2]Small comp'!E82</f>
        <v>0</v>
      </c>
      <c r="F79" s="707" t="str">
        <f>'[2]Small comp'!F82</f>
        <v>30uf</v>
      </c>
      <c r="G79" s="493">
        <f>'[2]Small comp'!H82</f>
        <v>0</v>
      </c>
      <c r="H79" s="493">
        <f>'[2]Small comp'!I82</f>
        <v>0</v>
      </c>
      <c r="I79" s="493">
        <f>'[2]Small comp'!$G82</f>
        <v>40</v>
      </c>
      <c r="J79" s="708">
        <f>'[2]Small comp'!O82</f>
        <v>300</v>
      </c>
      <c r="K79" s="493" t="s">
        <v>694</v>
      </c>
      <c r="L79" s="274" t="str">
        <f>'[2]Small comp'!$T82</f>
        <v>CU - 15 QC  </v>
      </c>
      <c r="M79" s="710">
        <f>'[2]Small comp'!W82</f>
        <v>1657.22051630534</v>
      </c>
      <c r="N79" s="515" t="str">
        <f>'[2]Small comp'!AC82</f>
        <v>WCU-1HP</v>
      </c>
      <c r="O79" s="710">
        <f>'[2]Small comp'!AF82</f>
        <v>1577.01113484484</v>
      </c>
      <c r="P79" s="515">
        <f>'[2]Small comp'!AG82</f>
        <v>0</v>
      </c>
      <c r="Q79" s="710">
        <f>'[2]Small comp'!AJ82</f>
        <v>1724.86538935752</v>
      </c>
      <c r="R79" s="710" t="str">
        <f>'[2]Small comp'!AK82</f>
        <v>~</v>
      </c>
      <c r="S79" s="710" t="str">
        <f>'[2]Small comp'!AL82</f>
        <v>~</v>
      </c>
      <c r="T79" s="408"/>
      <c r="U79" s="712"/>
      <c r="X79" s="713" t="e">
        <f>(#REF!+#REF!)*#REF!</f>
        <v>#REF!</v>
      </c>
      <c r="AD79" s="291"/>
    </row>
    <row r="80" spans="1:30">
      <c r="A80" s="266" t="str">
        <f>'[2]Small comp'!$A83</f>
        <v>SMA058</v>
      </c>
      <c r="B80" s="267" t="str">
        <f>'[2]Small comp'!$B83</f>
        <v>44R213C RECHI</v>
      </c>
      <c r="C80" s="307"/>
      <c r="D80" s="706">
        <f>'[2]Small comp'!D83</f>
        <v>1</v>
      </c>
      <c r="E80" s="707">
        <f>'[2]Small comp'!E83</f>
        <v>0</v>
      </c>
      <c r="F80" s="707" t="str">
        <f>'[2]Small comp'!F83</f>
        <v>30uf</v>
      </c>
      <c r="G80" s="493">
        <f>'[2]Small comp'!H83</f>
        <v>0</v>
      </c>
      <c r="H80" s="493">
        <f>'[2]Small comp'!I83</f>
        <v>0</v>
      </c>
      <c r="I80" s="493">
        <f>'[2]Small comp'!$G83</f>
        <v>40</v>
      </c>
      <c r="J80" s="708">
        <f>'[2]Small comp'!O83</f>
        <v>300</v>
      </c>
      <c r="K80" s="497"/>
      <c r="L80" s="274" t="str">
        <f>'[2]Small comp'!$T83</f>
        <v>CU - 15 QC  </v>
      </c>
      <c r="M80" s="710">
        <f>'[2]Small comp'!W83</f>
        <v>1657.22051630534</v>
      </c>
      <c r="N80" s="515" t="str">
        <f>'[2]Small comp'!AC83</f>
        <v>WCU-1HP</v>
      </c>
      <c r="O80" s="710">
        <f>'[2]Small comp'!AF83</f>
        <v>1577.01113484484</v>
      </c>
      <c r="P80" s="515">
        <f>'[2]Small comp'!AG83</f>
        <v>0</v>
      </c>
      <c r="Q80" s="710">
        <f>'[2]Small comp'!AJ83</f>
        <v>1724.86538935752</v>
      </c>
      <c r="R80" s="710" t="str">
        <f>'[2]Small comp'!AK83</f>
        <v>~</v>
      </c>
      <c r="S80" s="710" t="str">
        <f>'[2]Small comp'!AL83</f>
        <v>~</v>
      </c>
      <c r="T80" s="408"/>
      <c r="U80" s="712"/>
      <c r="X80" s="713" t="e">
        <f>(#REF!+#REF!)*#REF!</f>
        <v>#REF!</v>
      </c>
    </row>
    <row r="81" ht="12" customHeight="1" spans="1:24">
      <c r="A81" s="266" t="str">
        <f>'[2]Small comp'!$A84</f>
        <v>SMA060.2</v>
      </c>
      <c r="B81" s="267" t="str">
        <f>'[2]Small comp'!$B84</f>
        <v>PH371X3CS GMCC</v>
      </c>
      <c r="C81" s="308"/>
      <c r="D81" s="706">
        <f>'[2]Small comp'!D84</f>
        <v>2.5</v>
      </c>
      <c r="E81" s="707">
        <f>'[2]Small comp'!E84</f>
        <v>0</v>
      </c>
      <c r="F81" s="707" t="str">
        <f>'[2]Small comp'!F84</f>
        <v>50uf</v>
      </c>
      <c r="G81" s="493">
        <f>'[2]Small comp'!H84</f>
        <v>0</v>
      </c>
      <c r="H81" s="493">
        <f>'[2]Small comp'!I84</f>
        <v>0</v>
      </c>
      <c r="I81" s="493">
        <f>'[2]Small comp'!$G84</f>
        <v>0</v>
      </c>
      <c r="J81" s="708">
        <f>'[2]Small comp'!O84</f>
        <v>666.666666666667</v>
      </c>
      <c r="K81" s="505"/>
      <c r="L81" s="274" t="str">
        <f>'[2]Small comp'!$T84</f>
        <v>CU - 40  QC</v>
      </c>
      <c r="M81" s="710">
        <f>'[2]Small comp'!W84</f>
        <v>2736.33413131034</v>
      </c>
      <c r="N81" s="515" t="str">
        <f>'[2]Small comp'!AC84</f>
        <v>WCU-3HP</v>
      </c>
      <c r="O81" s="710">
        <f>'[2]Small comp'!AF84</f>
        <v>3523.2061598071</v>
      </c>
      <c r="P81" s="515">
        <f>'[2]Small comp'!AG84</f>
        <v>0</v>
      </c>
      <c r="Q81" s="710">
        <f>'[2]Small comp'!AJ84</f>
        <v>0</v>
      </c>
      <c r="R81" s="710">
        <f>'[2]Small comp'!AK84</f>
        <v>0</v>
      </c>
      <c r="S81" s="710">
        <f>'[2]Small comp'!AL84</f>
        <v>0</v>
      </c>
      <c r="T81" s="408"/>
      <c r="U81" s="712"/>
      <c r="X81" s="713" t="e">
        <f>(#REF!+#REF!)*#REF!</f>
        <v>#REF!</v>
      </c>
    </row>
    <row r="82" spans="1:24">
      <c r="A82" s="266" t="str">
        <f>'[2]Small comp'!$A85</f>
        <v>SMA060.3</v>
      </c>
      <c r="B82" s="267" t="str">
        <f>'[2]Small comp'!$B85</f>
        <v>HSM165V3UDZA</v>
      </c>
      <c r="C82" s="306" t="s">
        <v>695</v>
      </c>
      <c r="D82" s="706">
        <f>'[2]Small comp'!D85</f>
        <v>1</v>
      </c>
      <c r="E82" s="707" t="str">
        <f>'[2]Small comp'!E85</f>
        <v>2855W</v>
      </c>
      <c r="F82" s="707" t="str">
        <f>'[2]Small comp'!F85</f>
        <v>30uf</v>
      </c>
      <c r="G82" s="493">
        <f>'[2]Small comp'!H85</f>
        <v>0</v>
      </c>
      <c r="H82" s="493">
        <f>'[2]Small comp'!I85</f>
        <v>0</v>
      </c>
      <c r="I82" s="493">
        <f>'[2]Small comp'!$G85</f>
        <v>0</v>
      </c>
      <c r="J82" s="708">
        <f>'[2]Small comp'!O85</f>
        <v>313.976608187135</v>
      </c>
      <c r="K82" s="585"/>
      <c r="L82" s="274" t="str">
        <f>'[2]Small comp'!$T85</f>
        <v>CU - 15 QC  </v>
      </c>
      <c r="M82" s="710">
        <f>'[2]Small comp'!W85</f>
        <v>1655.6307727156</v>
      </c>
      <c r="N82" s="515" t="str">
        <f>'[2]Small comp'!AC85</f>
        <v>WCU-1HP</v>
      </c>
      <c r="O82" s="710">
        <f>'[2]Small comp'!AF85</f>
        <v>1575.37092320463</v>
      </c>
      <c r="P82" s="515">
        <f>'[2]Small comp'!AG85</f>
        <v>0</v>
      </c>
      <c r="Q82" s="710">
        <f>'[2]Small comp'!AJ85</f>
        <v>0</v>
      </c>
      <c r="R82" s="710">
        <f>'[2]Small comp'!AK85</f>
        <v>0</v>
      </c>
      <c r="S82" s="710">
        <f>'[2]Small comp'!AL85</f>
        <v>0</v>
      </c>
      <c r="T82" s="408"/>
      <c r="U82" s="712"/>
      <c r="X82" s="713" t="e">
        <f>(#REF!+#REF!)*#REF!</f>
        <v>#REF!</v>
      </c>
    </row>
    <row r="83" spans="1:24">
      <c r="A83" s="266" t="str">
        <f>'[2]Small comp'!$A86</f>
        <v>SMA060.4</v>
      </c>
      <c r="B83" s="267" t="str">
        <f>'[2]Small comp'!$B86</f>
        <v>HSM215V3UDZ</v>
      </c>
      <c r="C83" s="307"/>
      <c r="D83" s="706">
        <f>'[2]Small comp'!D86</f>
        <v>1.5</v>
      </c>
      <c r="E83" s="707" t="str">
        <f>'[2]Small comp'!E86</f>
        <v>3715W</v>
      </c>
      <c r="F83" s="707" t="str">
        <f>'[2]Small comp'!F86</f>
        <v>35uf</v>
      </c>
      <c r="G83" s="493">
        <f>'[2]Small comp'!H86</f>
        <v>0</v>
      </c>
      <c r="H83" s="493">
        <f>'[2]Small comp'!I86</f>
        <v>0</v>
      </c>
      <c r="I83" s="493">
        <f>'[2]Small comp'!$G86</f>
        <v>0</v>
      </c>
      <c r="J83" s="708">
        <f>'[2]Small comp'!O86</f>
        <v>330.4</v>
      </c>
      <c r="K83" s="585"/>
      <c r="L83" s="274" t="str">
        <f>'[2]Small comp'!$T86</f>
        <v>CU - 22  QC</v>
      </c>
      <c r="M83" s="710">
        <f>'[2]Small comp'!W86</f>
        <v>1825.36783565266</v>
      </c>
      <c r="N83" s="515" t="str">
        <f>'[2]Small comp'!AC86</f>
        <v>WCU-1.5HP</v>
      </c>
      <c r="O83" s="710">
        <f>'[2]Small comp'!AF86</f>
        <v>1769.73648357019</v>
      </c>
      <c r="P83" s="515">
        <f>'[2]Small comp'!AG86</f>
        <v>0</v>
      </c>
      <c r="Q83" s="710">
        <f>'[2]Small comp'!AJ86</f>
        <v>0</v>
      </c>
      <c r="R83" s="710">
        <f>'[2]Small comp'!AK86</f>
        <v>0</v>
      </c>
      <c r="S83" s="710">
        <f>'[2]Small comp'!AL86</f>
        <v>0</v>
      </c>
      <c r="T83" s="408"/>
      <c r="U83" s="712"/>
      <c r="X83" s="713" t="e">
        <f>(#REF!+#REF!)*#REF!</f>
        <v>#REF!</v>
      </c>
    </row>
    <row r="84" ht="12" customHeight="1" spans="1:24">
      <c r="A84" s="266" t="str">
        <f>'[2]Small comp'!$A87</f>
        <v>SMA062</v>
      </c>
      <c r="B84" s="267" t="str">
        <f>'[2]Small comp'!$B87</f>
        <v>PH310M2CS-4KTH</v>
      </c>
      <c r="C84" s="307"/>
      <c r="D84" s="706">
        <f>'[2]Small comp'!D87</f>
        <v>2</v>
      </c>
      <c r="E84" s="707" t="str">
        <f>'[2]Small comp'!E87</f>
        <v>5470W</v>
      </c>
      <c r="F84" s="707" t="str">
        <f>'[2]Small comp'!F87</f>
        <v>40uf</v>
      </c>
      <c r="G84" s="493">
        <f>'[2]Small comp'!H87</f>
        <v>0</v>
      </c>
      <c r="H84" s="493">
        <f>'[2]Small comp'!I87</f>
        <v>0</v>
      </c>
      <c r="I84" s="493">
        <f>'[2]Small comp'!$G87</f>
        <v>0</v>
      </c>
      <c r="J84" s="708">
        <f>'[2]Small comp'!O87</f>
        <v>448.042424242424</v>
      </c>
      <c r="K84" s="345"/>
      <c r="L84" s="274" t="str">
        <f>'[2]Small comp'!$T87</f>
        <v>CU - 32  QC</v>
      </c>
      <c r="M84" s="710">
        <f>'[2]Small comp'!W87</f>
        <v>1985.51748600231</v>
      </c>
      <c r="N84" s="515" t="str">
        <f>'[2]Small comp'!AC87</f>
        <v>WCU-2HP</v>
      </c>
      <c r="O84" s="710">
        <f>'[2]Small comp'!AF87</f>
        <v>2061.23287606659</v>
      </c>
      <c r="P84" s="515">
        <f>'[2]Small comp'!AG87</f>
        <v>0</v>
      </c>
      <c r="Q84" s="710">
        <f>'[2]Small comp'!AJ87</f>
        <v>0</v>
      </c>
      <c r="R84" s="710">
        <f>'[2]Small comp'!AK87</f>
        <v>0</v>
      </c>
      <c r="S84" s="710">
        <f>'[2]Small comp'!AL87</f>
        <v>0</v>
      </c>
      <c r="T84" s="408"/>
      <c r="X84" s="722" t="e">
        <f>SUM(X6:X83)</f>
        <v>#REF!</v>
      </c>
    </row>
    <row r="85" spans="1:24">
      <c r="A85" s="266" t="str">
        <f>'[2]Small comp'!$A88</f>
        <v>SMA066</v>
      </c>
      <c r="B85" s="267" t="str">
        <f>'[2]Small comp'!$B88</f>
        <v>PH420G2CS-4KU1</v>
      </c>
      <c r="C85" s="307"/>
      <c r="D85" s="706">
        <f>'[2]Small comp'!D88</f>
        <v>2.5</v>
      </c>
      <c r="E85" s="707" t="str">
        <f>'[2]Small comp'!E88</f>
        <v>7420W</v>
      </c>
      <c r="F85" s="707" t="str">
        <f>'[2]Small comp'!F88</f>
        <v>50uf</v>
      </c>
      <c r="G85" s="493">
        <f>'[2]Small comp'!H88</f>
        <v>0</v>
      </c>
      <c r="H85" s="493">
        <f>'[2]Small comp'!I88</f>
        <v>0</v>
      </c>
      <c r="I85" s="493">
        <f>'[2]Small comp'!$G88</f>
        <v>0</v>
      </c>
      <c r="J85" s="708">
        <f>'[2]Small comp'!O88</f>
        <v>604.89898989899</v>
      </c>
      <c r="K85" s="345"/>
      <c r="L85" s="274" t="str">
        <f>'[2]Small comp'!$T88</f>
        <v>CU - 36  QC</v>
      </c>
      <c r="M85" s="710">
        <f>'[2]Small comp'!W88</f>
        <v>2503.70485382744</v>
      </c>
      <c r="N85" s="515" t="str">
        <f>'[2]Small comp'!AC88</f>
        <v>WCU-3HP</v>
      </c>
      <c r="O85" s="710">
        <f>'[2]Small comp'!AF88</f>
        <v>2986.33454685216</v>
      </c>
      <c r="P85" s="515">
        <f>'[2]Small comp'!AG88</f>
        <v>0</v>
      </c>
      <c r="Q85" s="710">
        <f>'[2]Small comp'!AJ88</f>
        <v>0</v>
      </c>
      <c r="R85" s="710">
        <f>'[2]Small comp'!AK88</f>
        <v>0</v>
      </c>
      <c r="S85" s="710">
        <f>'[2]Small comp'!AL88</f>
        <v>0</v>
      </c>
      <c r="T85" s="408"/>
      <c r="X85" s="722"/>
    </row>
    <row r="86" spans="1:24">
      <c r="A86" s="266" t="str">
        <f>'[2]Small comp'!$A89</f>
        <v>SMA068</v>
      </c>
      <c r="B86" s="267" t="str">
        <f>'[2]Small comp'!$B89</f>
        <v>PH480X3CS-4MU1</v>
      </c>
      <c r="C86" s="308"/>
      <c r="D86" s="706">
        <f>'[2]Small comp'!D89</f>
        <v>3</v>
      </c>
      <c r="E86" s="707" t="str">
        <f>'[2]Small comp'!E89</f>
        <v>8600W</v>
      </c>
      <c r="F86" s="707" t="str">
        <f>'[2]Small comp'!F89</f>
        <v>55uf</v>
      </c>
      <c r="G86" s="493">
        <f>'[2]Small comp'!H89</f>
        <v>0</v>
      </c>
      <c r="H86" s="493">
        <f>'[2]Small comp'!I89</f>
        <v>0</v>
      </c>
      <c r="I86" s="493">
        <f>'[2]Small comp'!$G89</f>
        <v>0</v>
      </c>
      <c r="J86" s="708">
        <f>'[2]Small comp'!O89</f>
        <v>740.662768031189</v>
      </c>
      <c r="K86" s="345"/>
      <c r="L86" s="274" t="str">
        <f>'[2]Small comp'!$T89</f>
        <v>CU - 40  QC</v>
      </c>
      <c r="M86" s="710">
        <f>'[2]Small comp'!W89</f>
        <v>2770.45378943</v>
      </c>
      <c r="N86" s="515" t="str">
        <f>'[2]Small comp'!AC89</f>
        <v>WCU-3HP</v>
      </c>
      <c r="O86" s="710">
        <f>'[2]Small comp'!AF89</f>
        <v>3128.3715838892</v>
      </c>
      <c r="P86" s="515">
        <f>'[2]Small comp'!AG89</f>
        <v>0</v>
      </c>
      <c r="Q86" s="710">
        <f>'[2]Small comp'!AJ89</f>
        <v>0</v>
      </c>
      <c r="R86" s="710">
        <f>'[2]Small comp'!AK89</f>
        <v>0</v>
      </c>
      <c r="S86" s="710">
        <f>'[2]Small comp'!AL89</f>
        <v>0</v>
      </c>
      <c r="T86" s="408"/>
      <c r="X86" s="722"/>
    </row>
    <row r="87" ht="12" customHeight="1" spans="1:24">
      <c r="A87" s="266">
        <f>'[2]Small comp'!$A90</f>
        <v>0</v>
      </c>
      <c r="B87" s="267" t="str">
        <f>'[2]Small comp'!$B90</f>
        <v>PA108M1C</v>
      </c>
      <c r="C87" s="376" t="s">
        <v>696</v>
      </c>
      <c r="D87" s="706">
        <f>'[2]Small comp'!D90</f>
        <v>0.75</v>
      </c>
      <c r="E87" s="707" t="str">
        <f>'[2]Small comp'!E90</f>
        <v>8769btu</v>
      </c>
      <c r="F87" s="707">
        <f>'[2]Small comp'!F90</f>
        <v>0</v>
      </c>
      <c r="G87" s="493">
        <f>'[2]Small comp'!H90</f>
        <v>0</v>
      </c>
      <c r="H87" s="493">
        <f>'[2]Small comp'!I90</f>
        <v>0</v>
      </c>
      <c r="I87" s="493">
        <f>'[2]Small comp'!$G90</f>
        <v>0</v>
      </c>
      <c r="J87" s="708">
        <f>'[2]Small comp'!O90</f>
        <v>329.635185185185</v>
      </c>
      <c r="K87" s="345"/>
      <c r="L87" s="274">
        <f>'[2]Small comp'!$T90</f>
        <v>0</v>
      </c>
      <c r="M87" s="710">
        <f>'[2]Small comp'!W90</f>
        <v>0</v>
      </c>
      <c r="N87" s="515">
        <f>'[2]Small comp'!AC90</f>
        <v>0</v>
      </c>
      <c r="O87" s="710">
        <f>'[2]Small comp'!AF90</f>
        <v>0</v>
      </c>
      <c r="P87" s="515">
        <f>'[2]Small comp'!AG90</f>
        <v>0</v>
      </c>
      <c r="Q87" s="710">
        <f>'[2]Small comp'!AJ90</f>
        <v>0</v>
      </c>
      <c r="R87" s="710">
        <f>'[2]Small comp'!AK90</f>
        <v>0</v>
      </c>
      <c r="S87" s="710">
        <f>'[2]Small comp'!AL90</f>
        <v>0</v>
      </c>
      <c r="T87" s="410"/>
      <c r="X87" s="722"/>
    </row>
    <row r="88" spans="1:24">
      <c r="A88" s="266" t="str">
        <f>'[2]Small comp'!$A91</f>
        <v>SMA069</v>
      </c>
      <c r="B88" s="267" t="str">
        <f>'[2]Small comp'!$B91</f>
        <v>PA140GIC</v>
      </c>
      <c r="C88" s="377"/>
      <c r="D88" s="706">
        <f>'[2]Small comp'!D91</f>
        <v>1</v>
      </c>
      <c r="E88" s="707" t="str">
        <f>'[2]Small comp'!E91</f>
        <v>11601btu</v>
      </c>
      <c r="F88" s="707">
        <f>'[2]Small comp'!F91</f>
        <v>0</v>
      </c>
      <c r="G88" s="493">
        <f>'[2]Small comp'!H91</f>
        <v>0</v>
      </c>
      <c r="H88" s="493">
        <f>'[2]Small comp'!I91</f>
        <v>0</v>
      </c>
      <c r="I88" s="493">
        <f>'[2]Small comp'!$G91</f>
        <v>0</v>
      </c>
      <c r="J88" s="708">
        <f>'[2]Small comp'!O91</f>
        <v>317.398148148148</v>
      </c>
      <c r="K88" s="345"/>
      <c r="L88" s="274">
        <f>'[2]Small comp'!$T91</f>
        <v>0</v>
      </c>
      <c r="M88" s="710">
        <f>'[2]Small comp'!W91</f>
        <v>0</v>
      </c>
      <c r="N88" s="515">
        <f>'[2]Small comp'!AC91</f>
        <v>0</v>
      </c>
      <c r="O88" s="710">
        <f>'[2]Small comp'!AF91</f>
        <v>0</v>
      </c>
      <c r="P88" s="515">
        <f>'[2]Small comp'!AG91</f>
        <v>0</v>
      </c>
      <c r="Q88" s="710">
        <f>'[2]Small comp'!AJ91</f>
        <v>0</v>
      </c>
      <c r="R88" s="710">
        <f>'[2]Small comp'!AK91</f>
        <v>0</v>
      </c>
      <c r="S88" s="710">
        <f>'[2]Small comp'!AL91</f>
        <v>0</v>
      </c>
      <c r="T88" s="345"/>
      <c r="X88" s="722"/>
    </row>
    <row r="89" spans="1:24">
      <c r="A89" s="266" t="e">
        <f>'[2]Small comp'!#REF!</f>
        <v>#REF!</v>
      </c>
      <c r="B89" s="267" t="str">
        <f>'[2]Small comp'!$B92</f>
        <v>PA145GIC</v>
      </c>
      <c r="C89" s="377"/>
      <c r="D89" s="706">
        <f>'[2]Small comp'!D92</f>
        <v>1</v>
      </c>
      <c r="E89" s="723" t="str">
        <f>'[2]Small comp'!E92</f>
        <v>12232btu</v>
      </c>
      <c r="F89" s="723">
        <f>'[2]Small comp'!F92</f>
        <v>0</v>
      </c>
      <c r="G89" s="563">
        <f>'[2]Small comp'!H92</f>
        <v>0</v>
      </c>
      <c r="H89" s="563">
        <f>'[2]Small comp'!I92</f>
        <v>0</v>
      </c>
      <c r="I89" s="563">
        <f>'[2]Small comp'!$G92</f>
        <v>0</v>
      </c>
      <c r="J89" s="708">
        <f>'[2]Small comp'!O92</f>
        <v>389.290740740741</v>
      </c>
      <c r="K89" s="345"/>
      <c r="L89" s="269">
        <f>'[2]Small comp'!$T92</f>
        <v>0</v>
      </c>
      <c r="M89" s="523">
        <f>'[2]Small comp'!W92</f>
        <v>0</v>
      </c>
      <c r="N89" s="662">
        <f>'[2]Small comp'!AC92</f>
        <v>0</v>
      </c>
      <c r="O89" s="523">
        <f>'[2]Small comp'!AF92</f>
        <v>0</v>
      </c>
      <c r="P89" s="662">
        <f>'[2]Small comp'!AG92</f>
        <v>0</v>
      </c>
      <c r="Q89" s="523">
        <f>'[2]Small comp'!AJ92</f>
        <v>0</v>
      </c>
      <c r="R89" s="523">
        <f>'[2]Small comp'!AK92</f>
        <v>0</v>
      </c>
      <c r="S89" s="523">
        <f>'[2]Small comp'!AL92</f>
        <v>0</v>
      </c>
      <c r="T89" s="345"/>
      <c r="X89" s="722"/>
    </row>
    <row r="90" spans="1:24">
      <c r="A90" s="266">
        <f>'[2]Small comp'!$A93</f>
        <v>0</v>
      </c>
      <c r="B90" s="267" t="str">
        <f>'[2]Small comp'!$B93</f>
        <v>PA190G2C</v>
      </c>
      <c r="C90" s="377"/>
      <c r="D90" s="706">
        <f>'[2]Small comp'!D93</f>
        <v>1.5</v>
      </c>
      <c r="E90" s="723" t="str">
        <f>'[2]Small comp'!E93</f>
        <v>18630btu</v>
      </c>
      <c r="F90" s="723">
        <f>'[2]Small comp'!F93</f>
        <v>0</v>
      </c>
      <c r="G90" s="563">
        <f>'[2]Small comp'!H93</f>
        <v>0</v>
      </c>
      <c r="H90" s="563">
        <f>'[2]Small comp'!I93</f>
        <v>0</v>
      </c>
      <c r="I90" s="563">
        <f>'[2]Small comp'!$G93</f>
        <v>0</v>
      </c>
      <c r="J90" s="708">
        <f>'[2]Small comp'!O93</f>
        <v>484.127777777778</v>
      </c>
      <c r="K90" s="345"/>
      <c r="L90" s="269">
        <f>'[2]Small comp'!$T93</f>
        <v>0</v>
      </c>
      <c r="M90" s="523">
        <f>'[2]Small comp'!W93</f>
        <v>0</v>
      </c>
      <c r="N90" s="662">
        <f>'[2]Small comp'!AC93</f>
        <v>0</v>
      </c>
      <c r="O90" s="523">
        <f>'[2]Small comp'!AF93</f>
        <v>0</v>
      </c>
      <c r="P90" s="662">
        <f>'[2]Small comp'!AG93</f>
        <v>0</v>
      </c>
      <c r="Q90" s="523">
        <f>'[2]Small comp'!AJ93</f>
        <v>0</v>
      </c>
      <c r="R90" s="523">
        <f>'[2]Small comp'!AK93</f>
        <v>0</v>
      </c>
      <c r="S90" s="523">
        <f>'[2]Small comp'!AL93</f>
        <v>0</v>
      </c>
      <c r="T90" s="345"/>
      <c r="X90" s="722"/>
    </row>
    <row r="91" spans="1:24">
      <c r="A91" s="266" t="str">
        <f>'[2]Small comp'!$A94</f>
        <v>SMA071</v>
      </c>
      <c r="B91" s="267" t="str">
        <f>'[2]Small comp'!$B94</f>
        <v>PA215M2C</v>
      </c>
      <c r="C91" s="377"/>
      <c r="D91" s="706">
        <f>'[2]Small comp'!D94</f>
        <v>1.5</v>
      </c>
      <c r="E91" s="723" t="str">
        <f>'[2]Small comp'!E94</f>
        <v>18067btu</v>
      </c>
      <c r="F91" s="723">
        <f>'[2]Small comp'!F94</f>
        <v>0</v>
      </c>
      <c r="G91" s="563">
        <f>'[2]Small comp'!H94</f>
        <v>0</v>
      </c>
      <c r="H91" s="563">
        <f>'[2]Small comp'!I94</f>
        <v>0</v>
      </c>
      <c r="I91" s="563">
        <f>'[2]Small comp'!$G94</f>
        <v>0</v>
      </c>
      <c r="J91" s="708">
        <f>'[2]Small comp'!O94</f>
        <v>474.185185185185</v>
      </c>
      <c r="K91" s="345"/>
      <c r="L91" s="269">
        <f>'[2]Small comp'!$T94</f>
        <v>0</v>
      </c>
      <c r="M91" s="523">
        <f>'[2]Small comp'!W94</f>
        <v>0</v>
      </c>
      <c r="N91" s="662">
        <f>'[2]Small comp'!AC94</f>
        <v>0</v>
      </c>
      <c r="O91" s="523">
        <f>'[2]Small comp'!AF94</f>
        <v>0</v>
      </c>
      <c r="P91" s="662">
        <f>'[2]Small comp'!AG94</f>
        <v>0</v>
      </c>
      <c r="Q91" s="523">
        <f>'[2]Small comp'!AJ94</f>
        <v>0</v>
      </c>
      <c r="R91" s="523">
        <f>'[2]Small comp'!AK94</f>
        <v>0</v>
      </c>
      <c r="S91" s="523">
        <f>'[2]Small comp'!AL94</f>
        <v>0</v>
      </c>
      <c r="T91" s="345"/>
      <c r="X91" s="722"/>
    </row>
    <row r="92" spans="1:24">
      <c r="A92" s="266" t="str">
        <f>'[2]Small comp'!$A95</f>
        <v>SMA072</v>
      </c>
      <c r="B92" s="267" t="str">
        <f>'[2]Small comp'!$B95</f>
        <v>PA270G2C</v>
      </c>
      <c r="C92" s="377"/>
      <c r="D92" s="706">
        <f>'[2]Small comp'!D95</f>
        <v>2</v>
      </c>
      <c r="E92" s="723" t="str">
        <f>'[2]Small comp'!E95</f>
        <v>23304btu</v>
      </c>
      <c r="F92" s="723">
        <f>'[2]Small comp'!F95</f>
        <v>0</v>
      </c>
      <c r="G92" s="563">
        <f>'[2]Small comp'!H95</f>
        <v>0</v>
      </c>
      <c r="H92" s="563">
        <f>'[2]Small comp'!I95</f>
        <v>0</v>
      </c>
      <c r="I92" s="563">
        <f>'[2]Small comp'!$G95</f>
        <v>0</v>
      </c>
      <c r="J92" s="708">
        <f>'[2]Small comp'!O95</f>
        <v>604.203703703704</v>
      </c>
      <c r="K92" s="345"/>
      <c r="L92" s="269">
        <f>'[2]Small comp'!$T95</f>
        <v>0</v>
      </c>
      <c r="M92" s="523">
        <f>'[2]Small comp'!W95</f>
        <v>0</v>
      </c>
      <c r="N92" s="662">
        <f>'[2]Small comp'!AC95</f>
        <v>0</v>
      </c>
      <c r="O92" s="523">
        <f>'[2]Small comp'!AF95</f>
        <v>0</v>
      </c>
      <c r="P92" s="662">
        <f>'[2]Small comp'!AG95</f>
        <v>0</v>
      </c>
      <c r="Q92" s="523">
        <f>'[2]Small comp'!AJ95</f>
        <v>0</v>
      </c>
      <c r="R92" s="523">
        <f>'[2]Small comp'!AK95</f>
        <v>0</v>
      </c>
      <c r="S92" s="523">
        <f>'[2]Small comp'!AL95</f>
        <v>0</v>
      </c>
      <c r="T92" s="345"/>
      <c r="X92" s="722"/>
    </row>
    <row r="93" spans="1:24">
      <c r="A93" s="266">
        <f>'[2]Small comp'!$A96</f>
        <v>0</v>
      </c>
      <c r="B93" s="267" t="str">
        <f>'[2]Small comp'!$B96</f>
        <v>PA290G2C</v>
      </c>
      <c r="C93" s="377"/>
      <c r="D93" s="706">
        <f>'[2]Small comp'!D96</f>
        <v>2.5</v>
      </c>
      <c r="E93" s="723" t="str">
        <f>'[2]Small comp'!E96</f>
        <v>24805btu</v>
      </c>
      <c r="F93" s="723">
        <f>'[2]Small comp'!F96</f>
        <v>0</v>
      </c>
      <c r="G93" s="563">
        <f>'[2]Small comp'!H96</f>
        <v>0</v>
      </c>
      <c r="H93" s="563">
        <f>'[2]Small comp'!I96</f>
        <v>0</v>
      </c>
      <c r="I93" s="563">
        <f>'[2]Small comp'!$G96</f>
        <v>0</v>
      </c>
      <c r="J93" s="708">
        <f>'[2]Small comp'!O96</f>
        <v>636.325925925926</v>
      </c>
      <c r="K93" s="345"/>
      <c r="L93" s="269">
        <f>'[2]Small comp'!$T96</f>
        <v>0</v>
      </c>
      <c r="M93" s="523">
        <f>'[2]Small comp'!W96</f>
        <v>0</v>
      </c>
      <c r="N93" s="662">
        <f>'[2]Small comp'!AC96</f>
        <v>0</v>
      </c>
      <c r="O93" s="523">
        <f>'[2]Small comp'!AF96</f>
        <v>0</v>
      </c>
      <c r="P93" s="662">
        <f>'[2]Small comp'!AG96</f>
        <v>0</v>
      </c>
      <c r="Q93" s="523">
        <f>'[2]Small comp'!AJ96</f>
        <v>0</v>
      </c>
      <c r="R93" s="523">
        <f>'[2]Small comp'!AK96</f>
        <v>0</v>
      </c>
      <c r="S93" s="523">
        <f>'[2]Small comp'!AL96</f>
        <v>0</v>
      </c>
      <c r="T93" s="345"/>
      <c r="X93" s="722"/>
    </row>
    <row r="94" spans="1:24">
      <c r="A94" s="266">
        <f>'[2]Small comp'!$A97</f>
        <v>0</v>
      </c>
      <c r="B94" s="267" t="str">
        <f>'[2]Small comp'!$B97</f>
        <v>PA330X3CS</v>
      </c>
      <c r="C94" s="378"/>
      <c r="D94" s="706">
        <f>'[2]Small comp'!D97</f>
        <v>3</v>
      </c>
      <c r="E94" s="723" t="str">
        <f>'[2]Small comp'!E97</f>
        <v>27944btu</v>
      </c>
      <c r="F94" s="723">
        <f>'[2]Small comp'!F97</f>
        <v>0</v>
      </c>
      <c r="G94" s="563">
        <f>'[2]Small comp'!H97</f>
        <v>0</v>
      </c>
      <c r="H94" s="563">
        <f>'[2]Small comp'!I97</f>
        <v>0</v>
      </c>
      <c r="I94" s="563">
        <f>'[2]Small comp'!$G97</f>
        <v>0</v>
      </c>
      <c r="J94" s="708">
        <f>'[2]Small comp'!O97</f>
        <v>715.866666666667</v>
      </c>
      <c r="K94" s="345"/>
      <c r="L94" s="269">
        <f>'[2]Small comp'!$T97</f>
        <v>0</v>
      </c>
      <c r="M94" s="523">
        <f>'[2]Small comp'!W97</f>
        <v>0</v>
      </c>
      <c r="N94" s="662">
        <f>'[2]Small comp'!AC97</f>
        <v>0</v>
      </c>
      <c r="O94" s="523">
        <f>'[2]Small comp'!AF97</f>
        <v>0</v>
      </c>
      <c r="P94" s="662">
        <f>'[2]Small comp'!AG97</f>
        <v>0</v>
      </c>
      <c r="Q94" s="523">
        <f>'[2]Small comp'!AJ97</f>
        <v>0</v>
      </c>
      <c r="R94" s="523">
        <f>'[2]Small comp'!AK97</f>
        <v>0</v>
      </c>
      <c r="S94" s="523">
        <f>'[2]Small comp'!AL97</f>
        <v>0</v>
      </c>
      <c r="T94" s="345"/>
      <c r="X94" s="722"/>
    </row>
    <row r="95" spans="1:24">
      <c r="A95" s="724"/>
      <c r="B95" s="725"/>
      <c r="C95" s="726"/>
      <c r="X95" s="722"/>
    </row>
    <row r="96" spans="1:24">
      <c r="A96" s="565" t="s">
        <v>697</v>
      </c>
      <c r="C96" s="726"/>
      <c r="J96" s="678"/>
      <c r="K96" s="678"/>
      <c r="L96" s="678"/>
      <c r="M96" s="678"/>
      <c r="N96" s="678"/>
      <c r="O96" s="678"/>
      <c r="P96" s="678"/>
      <c r="Q96" s="678"/>
      <c r="R96" s="678"/>
      <c r="S96" s="678"/>
    </row>
    <row r="97" spans="1:19">
      <c r="A97" s="290" t="s">
        <v>698</v>
      </c>
      <c r="B97" s="727"/>
      <c r="C97" s="726"/>
      <c r="D97" s="728"/>
      <c r="E97" s="728"/>
      <c r="F97" s="729"/>
      <c r="G97" s="729"/>
      <c r="H97" s="729"/>
      <c r="I97" s="729"/>
      <c r="J97" s="730"/>
      <c r="K97" s="730"/>
      <c r="L97" s="730"/>
      <c r="M97" s="730"/>
      <c r="N97" s="730"/>
      <c r="O97" s="730"/>
      <c r="P97" s="730"/>
      <c r="Q97" s="730"/>
      <c r="R97" s="730"/>
      <c r="S97" s="730"/>
    </row>
    <row r="98" spans="1:19">
      <c r="A98" s="290"/>
      <c r="B98" s="727"/>
      <c r="C98" s="727"/>
      <c r="D98" s="728"/>
      <c r="E98" s="728"/>
      <c r="F98" s="729"/>
      <c r="G98" s="729"/>
      <c r="H98" s="729"/>
      <c r="I98" s="729"/>
      <c r="J98" s="730"/>
      <c r="K98" s="730"/>
      <c r="L98" s="730"/>
      <c r="M98" s="730"/>
      <c r="N98" s="730"/>
      <c r="O98" s="730"/>
      <c r="P98" s="730"/>
      <c r="Q98" s="730"/>
      <c r="R98" s="730"/>
      <c r="S98" s="730"/>
    </row>
  </sheetData>
  <mergeCells count="28">
    <mergeCell ref="C6:C8"/>
    <mergeCell ref="C11:C14"/>
    <mergeCell ref="C15:C16"/>
    <mergeCell ref="C17:C24"/>
    <mergeCell ref="C25:C30"/>
    <mergeCell ref="C31:C41"/>
    <mergeCell ref="C42:C46"/>
    <mergeCell ref="C47:C49"/>
    <mergeCell ref="C50:C51"/>
    <mergeCell ref="C52:C55"/>
    <mergeCell ref="C56:C60"/>
    <mergeCell ref="C62:C72"/>
    <mergeCell ref="C73:C77"/>
    <mergeCell ref="C79:C81"/>
    <mergeCell ref="C82:C86"/>
    <mergeCell ref="C87:C94"/>
    <mergeCell ref="K6:K8"/>
    <mergeCell ref="K56:K60"/>
    <mergeCell ref="K62:K63"/>
    <mergeCell ref="K64:K72"/>
    <mergeCell ref="K73:K76"/>
    <mergeCell ref="K79:K81"/>
    <mergeCell ref="T6:T8"/>
    <mergeCell ref="T11:T14"/>
    <mergeCell ref="T15:T24"/>
    <mergeCell ref="T56:T59"/>
    <mergeCell ref="T60:T76"/>
    <mergeCell ref="T77:T87"/>
  </mergeCells>
  <pageMargins left="0.7" right="0.7" top="0.75" bottom="0.75" header="0.3" footer="0.3"/>
  <pageSetup paperSize="9" orientation="portrait" horizontalDpi="180" verticalDpi="180"/>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9" tint="0.6"/>
  </sheetPr>
  <dimension ref="A1:AP35"/>
  <sheetViews>
    <sheetView workbookViewId="0">
      <pane xSplit="2" ySplit="3" topLeftCell="C4" activePane="bottomRight" state="frozen"/>
      <selection/>
      <selection pane="topRight"/>
      <selection pane="bottomLeft"/>
      <selection pane="bottomRight" activeCell="A2" sqref="A2"/>
    </sheetView>
  </sheetViews>
  <sheetFormatPr defaultColWidth="9" defaultRowHeight="12"/>
  <cols>
    <col min="1" max="1" width="14.1428571428571" style="291" customWidth="1"/>
    <col min="2" max="2" width="18.7142857142857" style="398" customWidth="1"/>
    <col min="3" max="3" width="13.1428571428571" style="398" customWidth="1"/>
    <col min="4" max="4" width="12" style="398" customWidth="1"/>
    <col min="5" max="5" width="10.5714285714286" style="398" customWidth="1"/>
    <col min="6" max="6" width="12.8571428571429" style="398" customWidth="1"/>
    <col min="7" max="7" width="13" style="511" customWidth="1"/>
    <col min="8" max="9" width="10.5714285714286" style="511" customWidth="1"/>
    <col min="10" max="10" width="13.4285714285714" style="398" customWidth="1"/>
    <col min="11" max="11" width="11" style="398" customWidth="1"/>
    <col min="12" max="12" width="11.1428571428571" style="398" customWidth="1"/>
    <col min="13" max="13" width="10.5714285714286" style="398" customWidth="1"/>
    <col min="14" max="14" width="12.2857142857143" style="398" customWidth="1"/>
    <col min="15" max="15" width="12.7142857142857" style="398" customWidth="1"/>
    <col min="16" max="16" width="12.2857142857143" style="398" customWidth="1"/>
    <col min="17" max="17" width="13.5714285714286" style="398" customWidth="1"/>
    <col min="18" max="18" width="11.1428571428571" style="398" customWidth="1"/>
    <col min="19" max="19" width="11.4285714285714" style="398" customWidth="1"/>
    <col min="20" max="20" width="11.1428571428571" style="398" customWidth="1"/>
    <col min="21" max="21" width="11.5714285714286" style="398" customWidth="1"/>
    <col min="22" max="22" width="11.8571428571429" style="398" customWidth="1"/>
    <col min="23" max="23" width="11.4285714285714" style="398" customWidth="1"/>
    <col min="24" max="24" width="10.4285714285714" style="398" customWidth="1"/>
    <col min="25" max="25" width="9.57142857142857" style="398" customWidth="1"/>
    <col min="26" max="27" width="9.57142857142857" style="685" customWidth="1"/>
    <col min="28" max="28" width="15.1428571428571" style="685" customWidth="1"/>
    <col min="29" max="29" width="13.4285714285714" style="685" customWidth="1"/>
    <col min="30" max="30" width="11.7142857142857" style="685" customWidth="1"/>
    <col min="31" max="31" width="9.28571428571429" style="685" customWidth="1"/>
    <col min="32" max="34" width="15.2857142857143" style="398" customWidth="1"/>
    <col min="35" max="35" width="10.2857142857143" style="398" customWidth="1"/>
    <col min="36" max="36" width="14.1428571428571" style="398" customWidth="1"/>
    <col min="37" max="37" width="12.1428571428571" style="398" customWidth="1"/>
    <col min="38" max="38" width="10.1428571428571" style="398" customWidth="1"/>
    <col min="39" max="39" width="9.85714285714286" style="398" customWidth="1"/>
    <col min="40" max="40" width="18.8571428571429" style="291" customWidth="1"/>
    <col min="41" max="41" width="12" style="291" customWidth="1"/>
    <col min="42" max="42" width="18.8571428571429" style="291" customWidth="1"/>
    <col min="43" max="16365" width="9.14285714285714" style="291"/>
    <col min="16366" max="16384" width="9" style="291"/>
  </cols>
  <sheetData>
    <row r="1" customFormat="1" ht="15" spans="1:39">
      <c r="A1" t="str">
        <f>'Small comp'!A1</f>
        <v>DATE :28.7.26</v>
      </c>
    </row>
    <row r="2" customFormat="1" ht="15"/>
    <row r="3" s="399" customFormat="1" ht="48" customHeight="1" spans="1:39">
      <c r="A3" s="686" t="str">
        <f>[2]WELZER!$A8</f>
        <v>ITEM CODE</v>
      </c>
      <c r="B3" s="687" t="str">
        <f>[1]WELZER!$B8</f>
        <v>MODEL</v>
      </c>
      <c r="C3" s="661" t="str">
        <f>[1]WELZER!$C8</f>
        <v>EQUAVELANT MODEL</v>
      </c>
      <c r="D3" s="687" t="str">
        <f>[1]WELZER!$D8</f>
        <v>HP</v>
      </c>
      <c r="E3" s="688" t="str">
        <f>[1]WELZER!$L8</f>
        <v>Dealer (RM) CASH -10%</v>
      </c>
      <c r="F3" s="689" t="s">
        <v>368</v>
      </c>
      <c r="G3" s="515" t="str">
        <f>[1]WELZER!$R8</f>
        <v>CU QC MODEL</v>
      </c>
      <c r="H3" s="688" t="str">
        <f>[1]WELZER!$U8</f>
        <v>Cond QC (RM) </v>
      </c>
      <c r="I3" s="688" t="str">
        <f>[1]WELZER!$X8</f>
        <v>HTC MODEL</v>
      </c>
      <c r="J3" s="688" t="str">
        <f>[1]WELZER!AA8</f>
        <v>HTC cond (RM) </v>
      </c>
      <c r="S3" s="517"/>
      <c r="T3" s="517"/>
      <c r="U3" s="517"/>
      <c r="V3" s="517"/>
      <c r="W3" s="517"/>
      <c r="X3" s="517"/>
    </row>
    <row r="4" s="399" customFormat="1" customHeight="1" spans="1:39">
      <c r="A4" s="690" t="str">
        <f>[2]WELZER!$A9</f>
        <v>CB001</v>
      </c>
      <c r="B4" s="690" t="str">
        <f>[2]WELZER!$B9</f>
        <v>B2DES-2(Y)</v>
      </c>
      <c r="C4" s="687" t="str">
        <f>[2]WELZER!C9</f>
        <v>2DC-2.2</v>
      </c>
      <c r="D4" s="687" t="str">
        <f>[2]WELZER!D9</f>
        <v>2LT</v>
      </c>
      <c r="E4" s="691">
        <f>[2]WELZER!M9</f>
        <v>2486.93834900731</v>
      </c>
      <c r="F4" s="692" t="s">
        <v>699</v>
      </c>
      <c r="G4" s="153" t="str">
        <f>[2]WELZER!$S9</f>
        <v>CU - 40  QC</v>
      </c>
      <c r="H4" s="693">
        <f>[2]WELZER!V9</f>
        <v>5567.28104539143</v>
      </c>
      <c r="I4" s="662" t="str">
        <f>[2]WELZER!$Y9</f>
        <v>HTC-4</v>
      </c>
      <c r="J4" s="662">
        <f>[2]WELZER!AB9</f>
        <v>6590.36500434095</v>
      </c>
      <c r="S4" s="517"/>
      <c r="T4" s="517"/>
      <c r="U4" s="517"/>
      <c r="V4" s="517"/>
      <c r="W4" s="517"/>
      <c r="X4" s="517"/>
    </row>
    <row r="5" spans="1:39">
      <c r="A5" s="690" t="str">
        <f>[2]WELZER!$A10</f>
        <v>CB002</v>
      </c>
      <c r="B5" s="690" t="str">
        <f>[2]WELZER!$B10</f>
        <v>B2CES-3(Y)</v>
      </c>
      <c r="C5" s="687" t="str">
        <f>[2]WELZER!C10</f>
        <v>2CC-3.2</v>
      </c>
      <c r="D5" s="687" t="str">
        <f>[2]WELZER!D10</f>
        <v>3LT</v>
      </c>
      <c r="E5" s="691">
        <f>[2]WELZER!M10</f>
        <v>2670.38198072681</v>
      </c>
      <c r="F5" s="694"/>
      <c r="G5" s="153" t="str">
        <f>[2]WELZER!$S10</f>
        <v>CU - 50  QC</v>
      </c>
      <c r="H5" s="693">
        <f>[2]WELZER!V10</f>
        <v>6008.03776301562</v>
      </c>
      <c r="I5" s="662" t="str">
        <f>[2]WELZER!$Y10</f>
        <v>HTC-4</v>
      </c>
      <c r="J5" s="662">
        <f>[2]WELZER!AB10</f>
        <v>6754.05316802911</v>
      </c>
      <c r="L5" s="291"/>
      <c r="S5" s="517"/>
      <c r="T5" s="517"/>
      <c r="U5" s="695"/>
      <c r="V5" s="695"/>
      <c r="W5" s="517"/>
      <c r="X5" s="517"/>
      <c r="Y5" s="291"/>
      <c r="Z5" s="291"/>
      <c r="AA5" s="291"/>
      <c r="AB5" s="291"/>
      <c r="AC5" s="291"/>
      <c r="AD5" s="291"/>
      <c r="AE5" s="291"/>
      <c r="AF5" s="291"/>
      <c r="AG5" s="291"/>
      <c r="AH5" s="291"/>
      <c r="AI5" s="291"/>
      <c r="AJ5" s="291"/>
      <c r="AK5" s="291"/>
      <c r="AL5" s="291"/>
      <c r="AM5" s="291"/>
    </row>
    <row r="6" spans="1:39">
      <c r="A6" s="690" t="str">
        <f>[2]WELZER!$A11</f>
        <v>CB003</v>
      </c>
      <c r="B6" s="690" t="str">
        <f>[2]WELZER!$B11</f>
        <v>B4FES-3(Y)</v>
      </c>
      <c r="C6" s="687" t="str">
        <f>[2]WELZER!C11</f>
        <v>4FC-3.2</v>
      </c>
      <c r="D6" s="687" t="str">
        <f>[2]WELZER!D11</f>
        <v>3LT</v>
      </c>
      <c r="E6" s="691">
        <f>[2]WELZER!M11</f>
        <v>3384.12372310677</v>
      </c>
      <c r="F6" s="694"/>
      <c r="G6" s="153" t="str">
        <f>[2]WELZER!$S11</f>
        <v>CU - 50  QC</v>
      </c>
      <c r="H6" s="693">
        <f>[2]WELZER!V11</f>
        <v>6696.97845195631</v>
      </c>
      <c r="I6" s="662" t="str">
        <f>[2]WELZER!$Y11</f>
        <v>HTC-4</v>
      </c>
      <c r="J6" s="662">
        <f>[2]WELZER!AB11</f>
        <v>7442.99385696981</v>
      </c>
      <c r="L6" s="291"/>
      <c r="S6" s="517"/>
      <c r="T6" s="517"/>
      <c r="U6" s="695"/>
      <c r="V6" s="695"/>
      <c r="W6" s="517"/>
      <c r="X6" s="517"/>
      <c r="Y6" s="291"/>
      <c r="Z6" s="291"/>
      <c r="AA6" s="291"/>
      <c r="AB6" s="291"/>
      <c r="AC6" s="291"/>
      <c r="AD6" s="291"/>
      <c r="AE6" s="291"/>
      <c r="AF6" s="291"/>
      <c r="AG6" s="291"/>
      <c r="AH6" s="291"/>
      <c r="AI6" s="291"/>
      <c r="AJ6" s="291"/>
      <c r="AK6" s="291"/>
      <c r="AL6" s="291"/>
      <c r="AM6" s="291"/>
    </row>
    <row r="7" spans="1:39">
      <c r="A7" s="690" t="str">
        <f>[2]WELZER!$A12</f>
        <v>CB004</v>
      </c>
      <c r="B7" s="690" t="str">
        <f>[2]WELZER!$B12</f>
        <v>B4EES-4(Y)</v>
      </c>
      <c r="C7" s="687" t="str">
        <f>[2]WELZER!C12</f>
        <v>4EC-4.2</v>
      </c>
      <c r="D7" s="687" t="str">
        <f>[2]WELZER!D12</f>
        <v>4LT</v>
      </c>
      <c r="E7" s="691">
        <f>[2]WELZER!M12</f>
        <v>3442.47068385</v>
      </c>
      <c r="F7" s="694"/>
      <c r="G7" s="153" t="str">
        <f>[2]WELZER!$S12</f>
        <v>CU - 64 QC</v>
      </c>
      <c r="H7" s="693">
        <f>[2]WELZER!V12</f>
        <v>7464.2912162051</v>
      </c>
      <c r="I7" s="662" t="str">
        <f>[2]WELZER!$Y12</f>
        <v>HTC-5</v>
      </c>
      <c r="J7" s="662">
        <f>[2]WELZER!AB12</f>
        <v>7799.67643544053</v>
      </c>
      <c r="L7" s="291"/>
      <c r="S7" s="517"/>
      <c r="T7" s="517"/>
      <c r="U7" s="696"/>
      <c r="V7" s="696"/>
      <c r="W7" s="517"/>
      <c r="X7" s="517"/>
      <c r="Y7" s="291"/>
      <c r="Z7" s="291"/>
      <c r="AA7" s="291"/>
      <c r="AB7" s="291"/>
      <c r="AC7" s="291"/>
      <c r="AD7" s="291"/>
      <c r="AE7" s="291"/>
      <c r="AF7" s="291"/>
      <c r="AG7" s="291"/>
      <c r="AH7" s="291"/>
      <c r="AI7" s="291"/>
      <c r="AJ7" s="291"/>
      <c r="AK7" s="291"/>
      <c r="AL7" s="291"/>
      <c r="AM7" s="291"/>
    </row>
    <row r="8" spans="1:39">
      <c r="A8" s="690" t="str">
        <f>[2]WELZER!$A13</f>
        <v>CB005</v>
      </c>
      <c r="B8" s="690" t="str">
        <f>[2]WELZER!$B13</f>
        <v>B4DES-5(Y)</v>
      </c>
      <c r="C8" s="687" t="str">
        <f>[2]WELZER!C13</f>
        <v>4DC-5.2</v>
      </c>
      <c r="D8" s="687" t="str">
        <f>[2]WELZER!D13</f>
        <v>5LT</v>
      </c>
      <c r="E8" s="691">
        <f>[2]WELZER!M13</f>
        <v>3502.86490637368</v>
      </c>
      <c r="F8" s="694"/>
      <c r="G8" s="153" t="str">
        <f>[2]WELZER!$S13</f>
        <v>CU - 72 QC</v>
      </c>
      <c r="H8" s="693">
        <f>[2]WELZER!V13</f>
        <v>7969.83389401047</v>
      </c>
      <c r="I8" s="662" t="str">
        <f>[2]WELZER!$Y13</f>
        <v>HTC-8</v>
      </c>
      <c r="J8" s="662">
        <f>[2]WELZER!AB13</f>
        <v>8662.83903718161</v>
      </c>
      <c r="L8" s="291"/>
      <c r="S8" s="517"/>
      <c r="T8" s="517"/>
      <c r="U8" s="696"/>
      <c r="V8" s="696"/>
      <c r="W8" s="517"/>
      <c r="X8" s="517"/>
      <c r="Y8" s="291"/>
      <c r="Z8" s="291"/>
      <c r="AA8" s="291"/>
      <c r="AB8" s="291"/>
      <c r="AC8" s="291"/>
      <c r="AD8" s="291"/>
      <c r="AE8" s="291"/>
      <c r="AF8" s="291"/>
      <c r="AG8" s="291"/>
      <c r="AH8" s="291"/>
      <c r="AI8" s="291"/>
      <c r="AJ8" s="291"/>
      <c r="AK8" s="291"/>
      <c r="AL8" s="291"/>
      <c r="AM8" s="291"/>
    </row>
    <row r="9" spans="1:39">
      <c r="A9" s="690" t="str">
        <f>[2]WELZER!$A14</f>
        <v>CB006</v>
      </c>
      <c r="B9" s="690" t="str">
        <f>[2]WELZER!$B14</f>
        <v>B4CES-6(Y)</v>
      </c>
      <c r="C9" s="687" t="str">
        <f>[2]WELZER!C14</f>
        <v>4CC-6.2</v>
      </c>
      <c r="D9" s="687" t="str">
        <f>[2]WELZER!D14</f>
        <v>6LT</v>
      </c>
      <c r="E9" s="691">
        <f>[2]WELZER!M14</f>
        <v>3565.41606541607</v>
      </c>
      <c r="F9" s="694"/>
      <c r="G9" s="153" t="str">
        <f>[2]WELZER!$S14</f>
        <v>CU - 90 QC</v>
      </c>
      <c r="H9" s="693">
        <f>[2]WELZER!V14</f>
        <v>8297.67729558881</v>
      </c>
      <c r="I9" s="662" t="str">
        <f>[2]WELZER!$Y14</f>
        <v>HTC-8</v>
      </c>
      <c r="J9" s="662">
        <f>[2]WELZER!AB14</f>
        <v>8662.83903718161</v>
      </c>
      <c r="L9" s="291"/>
      <c r="S9" s="517"/>
      <c r="T9" s="517"/>
      <c r="U9" s="696"/>
      <c r="V9" s="696"/>
      <c r="W9" s="517"/>
      <c r="X9" s="517"/>
      <c r="Y9" s="291"/>
      <c r="Z9" s="291"/>
      <c r="AA9" s="291"/>
      <c r="AB9" s="291"/>
      <c r="AC9" s="291"/>
      <c r="AD9" s="291"/>
      <c r="AE9" s="291"/>
      <c r="AF9" s="291"/>
      <c r="AG9" s="291"/>
      <c r="AH9" s="291"/>
      <c r="AI9" s="291"/>
      <c r="AJ9" s="291"/>
      <c r="AK9" s="291"/>
      <c r="AL9" s="291"/>
      <c r="AM9" s="291"/>
    </row>
    <row r="10" customHeight="1" spans="1:39">
      <c r="A10" s="690" t="str">
        <f>[2]WELZER!$A15</f>
        <v>CB007</v>
      </c>
      <c r="B10" s="690" t="str">
        <f>[2]WELZER!$B15</f>
        <v>B4TES-9(Y)</v>
      </c>
      <c r="C10" s="687" t="str">
        <f>[2]WELZER!C15</f>
        <v>4TCS-8.2</v>
      </c>
      <c r="D10" s="687" t="str">
        <f>[2]WELZER!D15</f>
        <v>8LT</v>
      </c>
      <c r="E10" s="691">
        <f>[2]WELZER!M15</f>
        <v>5078.36990595612</v>
      </c>
      <c r="F10" s="694"/>
      <c r="G10" s="153" t="str">
        <f>[2]WELZER!$S15</f>
        <v>CU - 125 QC</v>
      </c>
      <c r="H10" s="693">
        <f>[2]WELZER!V15</f>
        <v>11851.9705993506</v>
      </c>
      <c r="I10" s="662" t="str">
        <f>[2]WELZER!$Y15</f>
        <v>HTC-10</v>
      </c>
      <c r="J10" s="662">
        <f>[2]WELZER!AB15</f>
        <v>11381.3315905291</v>
      </c>
      <c r="L10" s="291"/>
      <c r="S10" s="517"/>
      <c r="T10" s="517"/>
      <c r="U10" s="696"/>
      <c r="V10" s="696"/>
      <c r="W10" s="517"/>
      <c r="X10" s="517"/>
      <c r="Y10" s="291"/>
      <c r="Z10" s="291"/>
      <c r="AA10" s="291"/>
      <c r="AB10" s="291"/>
      <c r="AC10" s="291"/>
      <c r="AD10" s="291"/>
      <c r="AE10" s="291"/>
      <c r="AF10" s="291"/>
      <c r="AG10" s="291"/>
      <c r="AH10" s="291"/>
      <c r="AI10" s="291"/>
      <c r="AJ10" s="291"/>
      <c r="AK10" s="291"/>
      <c r="AL10" s="291"/>
      <c r="AM10" s="291"/>
    </row>
    <row r="11" spans="1:39">
      <c r="A11" s="690" t="str">
        <f>[2]WELZER!$A16</f>
        <v>CB008</v>
      </c>
      <c r="B11" s="690" t="str">
        <f>[2]WELZER!$B16</f>
        <v>B4PES-12(Y)</v>
      </c>
      <c r="C11" s="687" t="str">
        <f>[2]WELZER!C16</f>
        <v>4PCS-10.2</v>
      </c>
      <c r="D11" s="687" t="str">
        <f>[2]WELZER!D16</f>
        <v>10LT</v>
      </c>
      <c r="E11" s="691">
        <f>[2]WELZER!M16</f>
        <v>5247.88110995007</v>
      </c>
      <c r="F11" s="694"/>
      <c r="G11" s="153" t="str">
        <f>[2]WELZER!$S16</f>
        <v>CU - 144 QC</v>
      </c>
      <c r="H11" s="693">
        <f>[2]WELZER!V16</f>
        <v>12783.5648333573</v>
      </c>
      <c r="I11" s="662" t="str">
        <f>[2]WELZER!$Y16</f>
        <v>HTC-12</v>
      </c>
      <c r="J11" s="662">
        <f>[2]WELZER!AB16</f>
        <v>11875.6223387672</v>
      </c>
      <c r="L11" s="291"/>
      <c r="S11" s="517"/>
      <c r="T11" s="517"/>
      <c r="U11" s="696"/>
      <c r="V11" s="696"/>
      <c r="W11" s="517"/>
      <c r="X11" s="517"/>
      <c r="Y11" s="291"/>
      <c r="Z11" s="291"/>
      <c r="AA11" s="291"/>
      <c r="AB11" s="291"/>
      <c r="AC11" s="291"/>
      <c r="AD11" s="291"/>
      <c r="AE11" s="291"/>
      <c r="AF11" s="291"/>
      <c r="AG11" s="291"/>
      <c r="AH11" s="291"/>
      <c r="AI11" s="291"/>
      <c r="AJ11" s="291"/>
      <c r="AK11" s="291"/>
      <c r="AL11" s="291"/>
      <c r="AM11" s="291"/>
    </row>
    <row r="12" spans="1:39">
      <c r="A12" s="690" t="str">
        <f>[2]WELZER!$A17</f>
        <v>CB009</v>
      </c>
      <c r="B12" s="690" t="str">
        <f>[2]WELZER!$B17</f>
        <v>B4NES-14(Y)</v>
      </c>
      <c r="C12" s="687" t="str">
        <f>[2]WELZER!C17</f>
        <v>4NCS-12.2</v>
      </c>
      <c r="D12" s="687" t="str">
        <f>[2]WELZER!D17</f>
        <v>12LT</v>
      </c>
      <c r="E12" s="691">
        <f>[2]WELZER!M17</f>
        <v>5481.00048100048</v>
      </c>
      <c r="F12" s="694"/>
      <c r="G12" s="153" t="str">
        <f>[2]WELZER!$S17</f>
        <v>CU - 160 QC</v>
      </c>
      <c r="H12" s="693">
        <f>[2]WELZER!V17</f>
        <v>13457.023010643</v>
      </c>
      <c r="I12" s="662" t="str">
        <f>[2]WELZER!$Y17</f>
        <v>HTC-15</v>
      </c>
      <c r="J12" s="662">
        <f>[2]WELZER!AB17</f>
        <v>12500.7552887802</v>
      </c>
      <c r="L12" s="291"/>
      <c r="S12" s="517"/>
      <c r="T12" s="517"/>
      <c r="U12" s="696"/>
      <c r="V12" s="696"/>
      <c r="W12" s="517"/>
      <c r="X12" s="517"/>
      <c r="Y12" s="291"/>
      <c r="Z12" s="291"/>
      <c r="AA12" s="291"/>
      <c r="AB12" s="291"/>
      <c r="AC12" s="291"/>
      <c r="AD12" s="291"/>
      <c r="AE12" s="291"/>
      <c r="AF12" s="291"/>
      <c r="AG12" s="291"/>
      <c r="AH12" s="291"/>
      <c r="AI12" s="291"/>
      <c r="AJ12" s="291"/>
      <c r="AK12" s="291"/>
      <c r="AL12" s="291"/>
      <c r="AM12" s="291"/>
    </row>
    <row r="13" spans="1:39">
      <c r="A13" s="690" t="str">
        <f>[2]WELZER!$A18</f>
        <v>CB010</v>
      </c>
      <c r="B13" s="690" t="str">
        <f>[2]WELZER!$B18</f>
        <v>B4HE-18(Y)</v>
      </c>
      <c r="C13" s="687" t="str">
        <f>[2]WELZER!C18</f>
        <v>4H15.2</v>
      </c>
      <c r="D13" s="687" t="str">
        <f>[2]WELZER!D18</f>
        <v>15LT</v>
      </c>
      <c r="E13" s="691">
        <f>[2]WELZER!M18</f>
        <v>7131.97189955107</v>
      </c>
      <c r="F13" s="694"/>
      <c r="G13" s="153" t="str">
        <f>[2]WELZER!$S18</f>
        <v>CU - 200 QC</v>
      </c>
      <c r="H13" s="693">
        <f>[2]WELZER!V18</f>
        <v>17339.7031102941</v>
      </c>
      <c r="I13" s="662" t="str">
        <f>[2]WELZER!$Y18</f>
        <v>HTC-20</v>
      </c>
      <c r="J13" s="662">
        <f>[2]WELZER!AB18</f>
        <v>15690.0268088091</v>
      </c>
      <c r="L13" s="291"/>
      <c r="S13" s="517"/>
      <c r="T13" s="517"/>
      <c r="U13" s="696"/>
      <c r="V13" s="696"/>
      <c r="W13" s="517"/>
      <c r="X13" s="517"/>
      <c r="Y13" s="291"/>
      <c r="Z13" s="291"/>
      <c r="AA13" s="291"/>
      <c r="AB13" s="291"/>
      <c r="AC13" s="291"/>
      <c r="AD13" s="291"/>
      <c r="AE13" s="291"/>
      <c r="AF13" s="291"/>
      <c r="AG13" s="291"/>
      <c r="AH13" s="291"/>
      <c r="AI13" s="291"/>
      <c r="AJ13" s="291"/>
      <c r="AK13" s="291"/>
      <c r="AL13" s="291"/>
      <c r="AM13" s="291"/>
    </row>
    <row r="14" spans="1:39">
      <c r="A14" s="690" t="str">
        <f>[2]WELZER!$A19</f>
        <v>CB011</v>
      </c>
      <c r="B14" s="690" t="str">
        <f>[2]WELZER!$B19</f>
        <v>B4GE-23(Y)</v>
      </c>
      <c r="C14" s="687" t="str">
        <f>[2]WELZER!C19</f>
        <v>4G-20.2</v>
      </c>
      <c r="D14" s="687" t="str">
        <f>[2]WELZER!D19</f>
        <v>20LT</v>
      </c>
      <c r="E14" s="691">
        <f>[2]WELZER!M19</f>
        <v>7702.1178030303</v>
      </c>
      <c r="F14" s="694"/>
      <c r="G14" s="153" t="str">
        <f>[2]WELZER!$S19</f>
        <v>CU - 250 QC</v>
      </c>
      <c r="H14" s="693">
        <f>[2]WELZER!V19</f>
        <v>21487.667105792</v>
      </c>
      <c r="I14" s="662" t="str">
        <f>[2]WELZER!$Y19</f>
        <v>HTC-25</v>
      </c>
      <c r="J14" s="662">
        <f>[2]WELZER!AB19</f>
        <v>17682.2002869012</v>
      </c>
      <c r="L14" s="291"/>
      <c r="S14" s="517"/>
      <c r="T14" s="517"/>
      <c r="U14" s="696"/>
      <c r="V14" s="696"/>
      <c r="W14" s="517"/>
      <c r="X14" s="517"/>
      <c r="Y14" s="291"/>
      <c r="Z14" s="291"/>
      <c r="AA14" s="291"/>
      <c r="AB14" s="291"/>
      <c r="AC14" s="291"/>
      <c r="AD14" s="291"/>
      <c r="AE14" s="291"/>
      <c r="AF14" s="291"/>
      <c r="AG14" s="291"/>
      <c r="AH14" s="291"/>
      <c r="AI14" s="291"/>
      <c r="AJ14" s="291"/>
      <c r="AK14" s="291"/>
      <c r="AL14" s="291"/>
      <c r="AM14" s="291"/>
    </row>
    <row r="15" spans="1:39">
      <c r="A15" s="690" t="str">
        <f>[2]WELZER!$A20</f>
        <v>CB012</v>
      </c>
      <c r="B15" s="690" t="str">
        <f>[2]WELZER!$B20</f>
        <v>B6HE-28(Y)</v>
      </c>
      <c r="C15" s="687" t="str">
        <f>[2]WELZER!C20</f>
        <v>6H-25.2</v>
      </c>
      <c r="D15" s="687" t="str">
        <f>[2]WELZER!D20</f>
        <v>25LT</v>
      </c>
      <c r="E15" s="691">
        <f>[2]WELZER!M20</f>
        <v>9677.42644500561</v>
      </c>
      <c r="F15" s="694"/>
      <c r="G15" s="153" t="str">
        <f>[2]WELZER!$S20</f>
        <v>CU - 300 QC</v>
      </c>
      <c r="H15" s="693">
        <f>[2]WELZER!V20</f>
        <v>25579.9767436638</v>
      </c>
      <c r="I15" s="662" t="str">
        <f>[2]WELZER!$Y20</f>
        <v>HTC-30</v>
      </c>
      <c r="J15" s="662">
        <f>[2]WELZER!AB20</f>
        <v>21522.643416243</v>
      </c>
      <c r="L15" s="291"/>
      <c r="S15" s="517"/>
      <c r="T15" s="517"/>
      <c r="U15" s="696"/>
      <c r="V15" s="696"/>
      <c r="W15" s="517"/>
      <c r="X15" s="517"/>
      <c r="Y15" s="291"/>
      <c r="Z15" s="291"/>
      <c r="AA15" s="291"/>
      <c r="AB15" s="291"/>
      <c r="AC15" s="291"/>
      <c r="AD15" s="291"/>
      <c r="AE15" s="291"/>
      <c r="AF15" s="291"/>
      <c r="AG15" s="291"/>
      <c r="AH15" s="291"/>
      <c r="AI15" s="291"/>
      <c r="AJ15" s="291"/>
      <c r="AK15" s="291"/>
      <c r="AL15" s="291"/>
      <c r="AM15" s="291"/>
    </row>
    <row r="16" spans="1:39">
      <c r="A16" s="690" t="str">
        <f>[2]WELZER!$A21</f>
        <v>CB013</v>
      </c>
      <c r="B16" s="690" t="str">
        <f>[2]WELZER!$B21</f>
        <v>B6GE-34(Y)</v>
      </c>
      <c r="C16" s="687" t="str">
        <f>[2]WELZER!C21</f>
        <v>6G-30.2</v>
      </c>
      <c r="D16" s="687" t="str">
        <f>[2]WELZER!D21</f>
        <v>30LT</v>
      </c>
      <c r="E16" s="691">
        <f>[2]WELZER!M21</f>
        <v>9762.72386363636</v>
      </c>
      <c r="F16" s="694"/>
      <c r="G16" s="153" t="str">
        <f>[2]WELZER!$S21</f>
        <v>CU - 350 QC</v>
      </c>
      <c r="H16" s="693">
        <f>[2]WELZER!V21</f>
        <v>27655.0589363268</v>
      </c>
      <c r="I16" s="662" t="str">
        <f>[2]WELZER!$Y21</f>
        <v>HTC-35</v>
      </c>
      <c r="J16" s="662">
        <f>[2]WELZER!AB21</f>
        <v>22545.5781423374</v>
      </c>
      <c r="L16" s="291"/>
      <c r="S16" s="517"/>
      <c r="T16" s="517"/>
      <c r="U16" s="696"/>
      <c r="V16" s="696"/>
      <c r="W16" s="517"/>
      <c r="X16" s="517"/>
      <c r="Y16" s="291"/>
      <c r="Z16" s="291"/>
      <c r="AA16" s="291"/>
      <c r="AB16" s="291"/>
      <c r="AC16" s="291"/>
      <c r="AD16" s="291"/>
      <c r="AE16" s="291"/>
      <c r="AF16" s="291"/>
      <c r="AG16" s="291"/>
      <c r="AH16" s="291"/>
      <c r="AI16" s="291"/>
      <c r="AJ16" s="291"/>
      <c r="AK16" s="291"/>
      <c r="AL16" s="291"/>
      <c r="AM16" s="291"/>
    </row>
    <row r="17" spans="1:39">
      <c r="A17" s="690" t="str">
        <f>[2]WELZER!$A22</f>
        <v>CB014</v>
      </c>
      <c r="B17" s="690" t="str">
        <f>[2]WELZER!$B22</f>
        <v>B6FE-44(Y)</v>
      </c>
      <c r="C17" s="687" t="str">
        <f>[2]WELZER!C22</f>
        <v>6F-40.2</v>
      </c>
      <c r="D17" s="687" t="str">
        <f>[2]WELZER!D22</f>
        <v>40LT</v>
      </c>
      <c r="E17" s="691">
        <f>[2]WELZER!M22</f>
        <v>10308.1784090909</v>
      </c>
      <c r="F17" s="694"/>
      <c r="G17" s="153" t="str">
        <f>[2]WELZER!$S22</f>
        <v>CU - 400 QC</v>
      </c>
      <c r="H17" s="693">
        <f>[2]WELZER!V22</f>
        <v>30154.1457692764</v>
      </c>
      <c r="I17" s="662" t="str">
        <f>[2]WELZER!$Y22</f>
        <v>HTC-50</v>
      </c>
      <c r="J17" s="662">
        <f>[2]WELZER!AB22</f>
        <v>25729.1410014802</v>
      </c>
      <c r="L17" s="291"/>
      <c r="S17" s="517"/>
      <c r="T17" s="517"/>
      <c r="U17" s="696"/>
      <c r="V17" s="696"/>
      <c r="W17" s="517"/>
      <c r="X17" s="517"/>
      <c r="Y17" s="291"/>
      <c r="Z17" s="291"/>
      <c r="AA17" s="291"/>
      <c r="AB17" s="291"/>
      <c r="AC17" s="291"/>
      <c r="AD17" s="291"/>
      <c r="AE17" s="291"/>
      <c r="AF17" s="291"/>
      <c r="AG17" s="291"/>
      <c r="AH17" s="291"/>
      <c r="AI17" s="291"/>
      <c r="AJ17" s="291"/>
      <c r="AK17" s="291"/>
      <c r="AL17" s="291"/>
      <c r="AM17" s="291"/>
    </row>
    <row r="18" spans="1:39">
      <c r="A18" s="690" t="str">
        <f>[2]WELZER!$A23</f>
        <v>CB015</v>
      </c>
      <c r="B18" s="686" t="str">
        <f>[2]WELZER!$B23</f>
        <v>B4FES-5(Y)</v>
      </c>
      <c r="C18" s="687" t="str">
        <f>[2]WELZER!C23</f>
        <v>4FC-5.2</v>
      </c>
      <c r="D18" s="687" t="str">
        <f>[2]WELZER!D23</f>
        <v>5MT</v>
      </c>
      <c r="E18" s="691">
        <f>[2]WELZER!M23</f>
        <v>3385.57993730408</v>
      </c>
      <c r="F18" s="694"/>
      <c r="G18" s="153" t="str">
        <f>[2]WELZER!$S23</f>
        <v>CU - 72 QC</v>
      </c>
      <c r="H18" s="693">
        <f>[2]WELZER!V23</f>
        <v>7919.06984324641</v>
      </c>
      <c r="I18" s="662" t="str">
        <f>[2]WELZER!$Y23</f>
        <v>HTC-8</v>
      </c>
      <c r="J18" s="662">
        <f>[2]WELZER!AB23</f>
        <v>8612.07498641755</v>
      </c>
      <c r="L18" s="291"/>
      <c r="S18" s="517"/>
      <c r="T18" s="517"/>
      <c r="U18" s="696"/>
      <c r="V18" s="696"/>
      <c r="W18" s="517"/>
      <c r="X18" s="517"/>
      <c r="Y18" s="291"/>
      <c r="Z18" s="291"/>
      <c r="AA18" s="291"/>
      <c r="AB18" s="291"/>
      <c r="AC18" s="291"/>
      <c r="AD18" s="291"/>
      <c r="AE18" s="291"/>
      <c r="AF18" s="291"/>
      <c r="AG18" s="291"/>
      <c r="AH18" s="291"/>
      <c r="AI18" s="291"/>
      <c r="AJ18" s="291"/>
      <c r="AK18" s="291"/>
      <c r="AL18" s="291"/>
      <c r="AM18" s="291"/>
    </row>
    <row r="19" spans="1:39">
      <c r="A19" s="690" t="str">
        <f>[2]WELZER!$A24</f>
        <v>CB016</v>
      </c>
      <c r="B19" s="686" t="str">
        <f>[2]WELZER!$B24</f>
        <v>B4EES-6(Y)</v>
      </c>
      <c r="C19" s="687" t="str">
        <f>[2]WELZER!C24</f>
        <v>4EC-6.2</v>
      </c>
      <c r="D19" s="687" t="str">
        <f>[2]WELZER!D24</f>
        <v>6MT</v>
      </c>
      <c r="E19" s="691">
        <f>[2]WELZER!M24</f>
        <v>3498.20039475212</v>
      </c>
      <c r="F19" s="694"/>
      <c r="G19" s="153" t="str">
        <f>[2]WELZER!$S24</f>
        <v>CU - 90 QC</v>
      </c>
      <c r="H19" s="693">
        <f>[2]WELZER!V24</f>
        <v>8347.40534531686</v>
      </c>
      <c r="I19" s="662" t="str">
        <f>[2]WELZER!$Y24</f>
        <v>HTC-8</v>
      </c>
      <c r="J19" s="662">
        <f>[2]WELZER!AB24</f>
        <v>8712.56708690966</v>
      </c>
      <c r="L19" s="291"/>
      <c r="S19" s="517"/>
      <c r="T19" s="517"/>
      <c r="U19" s="696"/>
      <c r="V19" s="696"/>
      <c r="W19" s="517"/>
      <c r="X19" s="517"/>
      <c r="Y19" s="291"/>
      <c r="Z19" s="291"/>
      <c r="AA19" s="291"/>
      <c r="AB19" s="291"/>
      <c r="AC19" s="291"/>
      <c r="AD19" s="291"/>
      <c r="AE19" s="291"/>
      <c r="AF19" s="291"/>
      <c r="AG19" s="291"/>
      <c r="AH19" s="291"/>
      <c r="AI19" s="291"/>
      <c r="AJ19" s="291"/>
      <c r="AK19" s="291"/>
      <c r="AL19" s="291"/>
      <c r="AM19" s="291"/>
    </row>
    <row r="20" spans="1:39">
      <c r="A20" s="690" t="str">
        <f>[2]WELZER!$A25</f>
        <v>CB017</v>
      </c>
      <c r="B20" s="686" t="str">
        <f>[2]WELZER!$B25</f>
        <v>B4DES-7(Y)</v>
      </c>
      <c r="C20" s="687" t="str">
        <f>[2]WELZER!C25</f>
        <v>4DC-7.2</v>
      </c>
      <c r="D20" s="687" t="str">
        <f>[2]WELZER!D25</f>
        <v>7MT</v>
      </c>
      <c r="E20" s="691">
        <f>[2]WELZER!M25</f>
        <v>3498.20039475212</v>
      </c>
      <c r="F20" s="694"/>
      <c r="G20" s="153" t="str">
        <f>[2]WELZER!$S25</f>
        <v>CU - 100 QC</v>
      </c>
      <c r="H20" s="693">
        <f>[2]WELZER!V25</f>
        <v>8466.63611454763</v>
      </c>
      <c r="I20" s="662" t="str">
        <f>[2]WELZER!$Y25</f>
        <v>HTC-10</v>
      </c>
      <c r="J20" s="662">
        <f>[2]WELZER!AB25</f>
        <v>9062.21743656001</v>
      </c>
      <c r="L20" s="291"/>
      <c r="S20" s="517"/>
      <c r="T20" s="517"/>
      <c r="U20" s="696"/>
      <c r="V20" s="696"/>
      <c r="W20" s="517"/>
      <c r="X20" s="517"/>
      <c r="Y20" s="291"/>
      <c r="Z20" s="291"/>
      <c r="AA20" s="291"/>
      <c r="AB20" s="291"/>
      <c r="AC20" s="291"/>
      <c r="AD20" s="291"/>
      <c r="AE20" s="291"/>
      <c r="AF20" s="291"/>
      <c r="AG20" s="291"/>
      <c r="AH20" s="291"/>
      <c r="AI20" s="291"/>
      <c r="AJ20" s="291"/>
      <c r="AK20" s="291"/>
      <c r="AL20" s="291"/>
      <c r="AM20" s="291"/>
    </row>
    <row r="21" spans="1:39">
      <c r="A21" s="690" t="str">
        <f>[2]WELZER!$A26</f>
        <v>CB018</v>
      </c>
      <c r="B21" s="697" t="str">
        <f>[2]WELZER!$B26</f>
        <v>B4CES-9(Y)</v>
      </c>
      <c r="C21" s="687" t="str">
        <f>[2]WELZER!C26</f>
        <v>4CC-9.2</v>
      </c>
      <c r="D21" s="687" t="str">
        <f>[2]WELZER!D26</f>
        <v>9MT</v>
      </c>
      <c r="E21" s="691">
        <f>[2]WELZER!M26</f>
        <v>3715.31406014165</v>
      </c>
      <c r="F21" s="694"/>
      <c r="G21" s="153" t="str">
        <f>[2]WELZER!$S26</f>
        <v>CU - 125 QC</v>
      </c>
      <c r="H21" s="693">
        <f>[2]WELZER!V26</f>
        <v>10635.7053830853</v>
      </c>
      <c r="I21" s="662" t="str">
        <f>[2]WELZER!$Y26</f>
        <v>HTC-12</v>
      </c>
      <c r="J21" s="662">
        <f>[2]WELZER!AB26</f>
        <v>10431.1778943228</v>
      </c>
      <c r="L21" s="291"/>
      <c r="S21" s="517"/>
      <c r="T21" s="517"/>
      <c r="U21" s="696"/>
      <c r="V21" s="696"/>
      <c r="W21" s="517"/>
      <c r="X21" s="517"/>
      <c r="Y21" s="291"/>
      <c r="Z21" s="291"/>
      <c r="AA21" s="291"/>
      <c r="AB21" s="291"/>
      <c r="AC21" s="291"/>
      <c r="AD21" s="291"/>
      <c r="AE21" s="291"/>
      <c r="AF21" s="291"/>
      <c r="AG21" s="291"/>
      <c r="AH21" s="291"/>
      <c r="AI21" s="291"/>
      <c r="AJ21" s="291"/>
      <c r="AK21" s="291"/>
      <c r="AL21" s="291"/>
      <c r="AM21" s="291"/>
    </row>
    <row r="22" spans="1:39">
      <c r="A22" s="690" t="str">
        <f>[2]WELZER!$A27</f>
        <v>CB019</v>
      </c>
      <c r="B22" s="686" t="str">
        <f>[2]WELZER!$B27</f>
        <v>B4VES-10(Y)</v>
      </c>
      <c r="C22" s="687" t="str">
        <f>[2]WELZER!C27</f>
        <v>4VCS-10.2</v>
      </c>
      <c r="D22" s="687" t="str">
        <f>[2]WELZER!D27</f>
        <v>10MT</v>
      </c>
      <c r="E22" s="691">
        <f>[2]WELZER!M27</f>
        <v>5224.66039707419</v>
      </c>
      <c r="F22" s="694"/>
      <c r="G22" s="153" t="str">
        <f>[2]WELZER!$S27</f>
        <v>CU - 144 QC</v>
      </c>
      <c r="H22" s="693">
        <f>[2]WELZER!V27</f>
        <v>12762.8448126373</v>
      </c>
      <c r="I22" s="662" t="str">
        <f>[2]WELZER!$Y27</f>
        <v>HTC-12</v>
      </c>
      <c r="J22" s="662">
        <f>[2]WELZER!AB27</f>
        <v>11854.9023180472</v>
      </c>
      <c r="L22" s="291"/>
      <c r="S22" s="517"/>
      <c r="T22" s="517"/>
      <c r="U22" s="696"/>
      <c r="V22" s="696"/>
      <c r="W22" s="517"/>
      <c r="X22" s="517"/>
      <c r="Y22" s="291"/>
      <c r="Z22" s="291"/>
      <c r="AA22" s="291"/>
      <c r="AB22" s="291"/>
      <c r="AC22" s="291"/>
      <c r="AD22" s="291"/>
      <c r="AE22" s="291"/>
      <c r="AF22" s="291"/>
      <c r="AG22" s="291"/>
      <c r="AH22" s="291"/>
      <c r="AI22" s="291"/>
      <c r="AJ22" s="291"/>
      <c r="AK22" s="291"/>
      <c r="AL22" s="291"/>
      <c r="AM22" s="291"/>
    </row>
    <row r="23" spans="1:39">
      <c r="A23" s="690" t="str">
        <f>[2]WELZER!$A28</f>
        <v>CB020</v>
      </c>
      <c r="B23" s="686" t="str">
        <f>[2]WELZER!$B28</f>
        <v>B4TES-12(Y)</v>
      </c>
      <c r="C23" s="687" t="str">
        <f>[2]WELZER!C28</f>
        <v>4TCS-12.2</v>
      </c>
      <c r="D23" s="687" t="str">
        <f>[2]WELZER!D28</f>
        <v>12MT</v>
      </c>
      <c r="E23" s="691">
        <f>[2]WELZER!M28</f>
        <v>5435.30543530543</v>
      </c>
      <c r="F23" s="694"/>
      <c r="G23" s="153" t="str">
        <f>[2]WELZER!$S28</f>
        <v>CU - 160 QC</v>
      </c>
      <c r="H23" s="693">
        <f>[2]WELZER!V28</f>
        <v>13298.0905268305</v>
      </c>
      <c r="I23" s="662" t="str">
        <f>[2]WELZER!$Y28</f>
        <v>HTC-15</v>
      </c>
      <c r="J23" s="662">
        <f>[2]WELZER!AB28</f>
        <v>12341.8228049677</v>
      </c>
      <c r="L23" s="291"/>
      <c r="S23" s="517"/>
      <c r="T23" s="517"/>
      <c r="U23" s="696"/>
      <c r="V23" s="696"/>
      <c r="W23" s="517"/>
      <c r="X23" s="517"/>
      <c r="Y23" s="291"/>
      <c r="Z23" s="291"/>
      <c r="AA23" s="291"/>
      <c r="AB23" s="291"/>
      <c r="AC23" s="291"/>
      <c r="AD23" s="291"/>
      <c r="AE23" s="291"/>
      <c r="AF23" s="291"/>
      <c r="AG23" s="291"/>
      <c r="AH23" s="291"/>
      <c r="AI23" s="291"/>
      <c r="AJ23" s="291"/>
      <c r="AK23" s="291"/>
      <c r="AL23" s="291"/>
      <c r="AM23" s="291"/>
    </row>
    <row r="24" spans="1:39">
      <c r="A24" s="690" t="str">
        <f>[2]WELZER!$A29</f>
        <v>CB021</v>
      </c>
      <c r="B24" s="686" t="str">
        <f>[2]WELZER!$B29</f>
        <v>B4PES-15(Y)</v>
      </c>
      <c r="C24" s="687" t="str">
        <f>[2]WELZER!C29</f>
        <v>4PCS-15.2</v>
      </c>
      <c r="D24" s="687" t="str">
        <f>[2]WELZER!D29</f>
        <v>15MT</v>
      </c>
      <c r="E24" s="691">
        <f>[2]WELZER!M29</f>
        <v>5772.00577200577</v>
      </c>
      <c r="F24" s="694"/>
      <c r="G24" s="153" t="str">
        <f>[2]WELZER!$S29</f>
        <v>CU - 200 QC</v>
      </c>
      <c r="H24" s="693">
        <f>[2]WELZER!V29</f>
        <v>15135.166537579</v>
      </c>
      <c r="I24" s="662" t="str">
        <f>[2]WELZER!$Y29</f>
        <v>HTC-20</v>
      </c>
      <c r="J24" s="662">
        <f>[2]WELZER!AB29</f>
        <v>13485.4902360941</v>
      </c>
      <c r="L24" s="291"/>
      <c r="S24" s="517"/>
      <c r="T24" s="517"/>
      <c r="U24" s="696"/>
      <c r="V24" s="696"/>
      <c r="W24" s="517"/>
      <c r="X24" s="517"/>
      <c r="Y24" s="291"/>
      <c r="Z24" s="291"/>
      <c r="AA24" s="291"/>
      <c r="AB24" s="291"/>
      <c r="AC24" s="291"/>
      <c r="AD24" s="291"/>
      <c r="AE24" s="291"/>
      <c r="AF24" s="291"/>
      <c r="AG24" s="291"/>
      <c r="AH24" s="291"/>
      <c r="AI24" s="291"/>
      <c r="AJ24" s="291"/>
      <c r="AK24" s="291"/>
      <c r="AL24" s="291"/>
      <c r="AM24" s="291"/>
    </row>
    <row r="25" spans="1:39">
      <c r="A25" s="690" t="str">
        <f>[2]WELZER!$A30</f>
        <v>CB022</v>
      </c>
      <c r="B25" s="686" t="str">
        <f>[2]WELZER!$B30</f>
        <v>B4NES-20(Y)</v>
      </c>
      <c r="C25" s="687" t="str">
        <f>[2]WELZER!C30</f>
        <v>4NCS-20.2</v>
      </c>
      <c r="D25" s="687" t="str">
        <f>[2]WELZER!D30</f>
        <v>20MT</v>
      </c>
      <c r="E25" s="691">
        <f>[2]WELZER!M30</f>
        <v>6078.64357864358</v>
      </c>
      <c r="F25" s="694"/>
      <c r="G25" s="153" t="str">
        <f>[2]WELZER!$S30</f>
        <v>CU - 250 QC</v>
      </c>
      <c r="H25" s="693">
        <f>[2]WELZER!V30</f>
        <v>18964.9710040273</v>
      </c>
      <c r="I25" s="662" t="str">
        <f>[2]WELZER!$Y30</f>
        <v>HTC-25</v>
      </c>
      <c r="J25" s="662">
        <f>[2]WELZER!AB30</f>
        <v>15159.5041851365</v>
      </c>
      <c r="L25" s="291"/>
      <c r="S25" s="517"/>
      <c r="T25" s="517"/>
      <c r="U25" s="696"/>
      <c r="V25" s="696"/>
      <c r="W25" s="517"/>
      <c r="X25" s="517"/>
      <c r="Y25" s="291"/>
      <c r="Z25" s="291"/>
      <c r="AA25" s="291"/>
      <c r="AB25" s="291"/>
      <c r="AC25" s="291"/>
      <c r="AD25" s="291"/>
      <c r="AE25" s="291"/>
      <c r="AF25" s="291"/>
      <c r="AG25" s="291"/>
      <c r="AH25" s="291"/>
      <c r="AI25" s="291"/>
      <c r="AJ25" s="291"/>
      <c r="AK25" s="291"/>
      <c r="AL25" s="291"/>
      <c r="AM25" s="291"/>
    </row>
    <row r="26" spans="1:39">
      <c r="A26" s="690" t="str">
        <f>[2]WELZER!$A31</f>
        <v>CB023</v>
      </c>
      <c r="B26" s="686" t="str">
        <f>[2]WELZER!$B31</f>
        <v>B4HE-25(Y)</v>
      </c>
      <c r="C26" s="687" t="str">
        <f>[2]WELZER!C31</f>
        <v>4H-25.2</v>
      </c>
      <c r="D26" s="687" t="str">
        <f>[2]WELZER!D31</f>
        <v>25MT</v>
      </c>
      <c r="E26" s="691">
        <f>[2]WELZER!M31</f>
        <v>7681.91578282828</v>
      </c>
      <c r="F26" s="694"/>
      <c r="G26" s="153" t="str">
        <f>[2]WELZER!$S31</f>
        <v>CU - 300 QC</v>
      </c>
      <c r="H26" s="693">
        <f>[2]WELZER!V31</f>
        <v>22653.286528075</v>
      </c>
      <c r="I26" s="662" t="str">
        <f>[2]WELZER!$Y31</f>
        <v>HTC-30</v>
      </c>
      <c r="J26" s="662">
        <f>[2]WELZER!AB31</f>
        <v>18595.9532006541</v>
      </c>
      <c r="L26" s="291"/>
      <c r="S26" s="517"/>
      <c r="T26" s="517"/>
      <c r="U26" s="696"/>
      <c r="V26" s="696"/>
      <c r="W26" s="517"/>
      <c r="X26" s="517"/>
      <c r="Y26" s="291"/>
      <c r="Z26" s="291"/>
      <c r="AA26" s="291"/>
      <c r="AB26" s="291"/>
      <c r="AC26" s="291"/>
      <c r="AD26" s="291"/>
      <c r="AE26" s="291"/>
      <c r="AF26" s="291"/>
      <c r="AG26" s="291"/>
      <c r="AH26" s="291"/>
      <c r="AI26" s="291"/>
      <c r="AJ26" s="291"/>
      <c r="AK26" s="291"/>
      <c r="AL26" s="291"/>
      <c r="AM26" s="291"/>
    </row>
    <row r="27" spans="1:39">
      <c r="A27" s="690" t="str">
        <f>[2]WELZER!$A32</f>
        <v>CB024</v>
      </c>
      <c r="B27" s="686" t="str">
        <f>[2]WELZER!$B32</f>
        <v>B4GE-30(Y)</v>
      </c>
      <c r="C27" s="687" t="str">
        <f>[2]WELZER!C32</f>
        <v>4G-30.2</v>
      </c>
      <c r="D27" s="687" t="str">
        <f>[2]WELZER!D32</f>
        <v>30MT</v>
      </c>
      <c r="E27" s="691">
        <f>[2]WELZER!M32</f>
        <v>7990.55775813692</v>
      </c>
      <c r="F27" s="694"/>
      <c r="G27" s="153" t="str">
        <f>[2]WELZER!$S32</f>
        <v>CU - 350 QC</v>
      </c>
      <c r="H27" s="693">
        <f>[2]WELZER!V32</f>
        <v>25568.3217320088</v>
      </c>
      <c r="I27" s="662" t="str">
        <f>[2]WELZER!$Y32</f>
        <v>HTC-35</v>
      </c>
      <c r="J27" s="662">
        <f>[2]WELZER!AB32</f>
        <v>20458.8409380194</v>
      </c>
      <c r="L27" s="291"/>
      <c r="S27" s="517"/>
      <c r="T27" s="517"/>
      <c r="U27" s="696"/>
      <c r="V27" s="696"/>
      <c r="W27" s="517"/>
      <c r="X27" s="517"/>
      <c r="Y27" s="291"/>
      <c r="Z27" s="291"/>
      <c r="AA27" s="291"/>
      <c r="AB27" s="291"/>
      <c r="AC27" s="291"/>
      <c r="AD27" s="291"/>
      <c r="AE27" s="291"/>
      <c r="AF27" s="291"/>
      <c r="AG27" s="291"/>
      <c r="AH27" s="291"/>
      <c r="AI27" s="291"/>
      <c r="AJ27" s="291"/>
      <c r="AK27" s="291"/>
      <c r="AL27" s="291"/>
      <c r="AM27" s="291"/>
    </row>
    <row r="28" spans="1:39">
      <c r="A28" s="690" t="str">
        <f>[2]WELZER!$A33</f>
        <v>CB024.1</v>
      </c>
      <c r="B28" s="697" t="str">
        <f>[2]WELZER!$B33</f>
        <v>B6HE-35(Y)</v>
      </c>
      <c r="C28" s="687" t="str">
        <f>[2]WELZER!C33</f>
        <v>6H-35.2</v>
      </c>
      <c r="D28" s="687" t="str">
        <f>[2]WELZER!D33</f>
        <v>35MT</v>
      </c>
      <c r="E28" s="691">
        <f>[2]WELZER!M33</f>
        <v>9814.35124859708</v>
      </c>
      <c r="F28" s="694"/>
      <c r="G28" s="153" t="str">
        <f>[2]WELZER!$S33</f>
        <v>CU - 400 QC</v>
      </c>
      <c r="H28" s="693">
        <f>[2]WELZER!V33</f>
        <v>29183.9064832466</v>
      </c>
      <c r="I28" s="662" t="str">
        <f>[2]WELZER!$Y33</f>
        <v>HTC-40</v>
      </c>
      <c r="J28" s="662">
        <f>[2]WELZER!AB33</f>
        <v>22979.8481023968</v>
      </c>
      <c r="L28" s="291"/>
      <c r="S28" s="517"/>
      <c r="T28" s="517"/>
      <c r="U28" s="696"/>
      <c r="V28" s="696"/>
      <c r="W28" s="517"/>
      <c r="X28" s="517"/>
      <c r="Y28" s="291"/>
      <c r="Z28" s="291"/>
      <c r="AA28" s="291"/>
      <c r="AB28" s="291"/>
      <c r="AC28" s="291"/>
      <c r="AD28" s="291"/>
      <c r="AE28" s="291"/>
      <c r="AF28" s="291"/>
      <c r="AG28" s="291"/>
      <c r="AH28" s="291"/>
      <c r="AI28" s="291"/>
      <c r="AJ28" s="291"/>
      <c r="AK28" s="291"/>
      <c r="AL28" s="291"/>
      <c r="AM28" s="291"/>
    </row>
    <row r="29" spans="1:39">
      <c r="A29" s="690" t="str">
        <f>[2]WELZER!$A34</f>
        <v>CB025</v>
      </c>
      <c r="B29" s="686" t="str">
        <f>[2]WELZER!$B34</f>
        <v>B6GE-40(Y)</v>
      </c>
      <c r="C29" s="687" t="str">
        <f>[2]WELZER!C34</f>
        <v>6G-40.2</v>
      </c>
      <c r="D29" s="687" t="str">
        <f>[2]WELZER!D34</f>
        <v>40MT</v>
      </c>
      <c r="E29" s="691">
        <f>[2]WELZER!M34</f>
        <v>9814.35124859708</v>
      </c>
      <c r="F29" s="694"/>
      <c r="G29" s="153" t="str">
        <f>[2]WELZER!$S34</f>
        <v>CU - 500 QC</v>
      </c>
      <c r="H29" s="693">
        <f>[2]WELZER!V34</f>
        <v>32933.2370483676</v>
      </c>
      <c r="I29" s="662" t="str">
        <f>[2]WELZER!$Y34</f>
        <v>HTC-50</v>
      </c>
      <c r="J29" s="662">
        <f>[2]WELZER!AB34</f>
        <v>25273.3005456398</v>
      </c>
      <c r="L29" s="291"/>
      <c r="S29" s="517"/>
      <c r="T29" s="517"/>
      <c r="U29" s="696"/>
      <c r="V29" s="696"/>
      <c r="W29" s="517"/>
      <c r="X29" s="517"/>
      <c r="Y29" s="291"/>
      <c r="Z29" s="291"/>
      <c r="AA29" s="291"/>
      <c r="AB29" s="291"/>
      <c r="AC29" s="291"/>
      <c r="AD29" s="291"/>
      <c r="AE29" s="291"/>
      <c r="AF29" s="291"/>
      <c r="AG29" s="291"/>
      <c r="AH29" s="291"/>
      <c r="AI29" s="291"/>
      <c r="AJ29" s="291"/>
      <c r="AK29" s="291"/>
      <c r="AL29" s="291"/>
      <c r="AM29" s="291"/>
    </row>
    <row r="30" spans="1:39">
      <c r="A30" s="690" t="str">
        <f>[2]WELZER!$A35</f>
        <v>CB025.2</v>
      </c>
      <c r="B30" s="686" t="str">
        <f>[2]WELZER!$B35</f>
        <v>B6FE-50(Y)</v>
      </c>
      <c r="C30" s="687" t="str">
        <f>[2]WELZER!C35</f>
        <v>6F-50.2</v>
      </c>
      <c r="D30" s="687" t="str">
        <f>[2]WELZER!D35</f>
        <v>50MT</v>
      </c>
      <c r="E30" s="691">
        <f>[2]WELZER!M35</f>
        <v>9926.58469416386</v>
      </c>
      <c r="F30" s="694"/>
      <c r="G30" s="153" t="str">
        <f>[2]WELZER!$S35</f>
        <v>CU - 500 QC</v>
      </c>
      <c r="H30" s="693">
        <f>[2]WELZER!V35</f>
        <v>33036.8371519677</v>
      </c>
      <c r="I30" s="662" t="str">
        <f>[2]WELZER!$Y35</f>
        <v>HTC-55</v>
      </c>
      <c r="J30" s="662">
        <f>[2]WELZER!AB35</f>
        <v>26791.7491340884</v>
      </c>
      <c r="L30" s="291"/>
      <c r="S30" s="517"/>
      <c r="T30" s="517"/>
      <c r="U30" s="696"/>
      <c r="V30" s="696"/>
      <c r="W30" s="517"/>
      <c r="X30" s="517"/>
      <c r="Y30" s="291"/>
      <c r="Z30" s="291"/>
      <c r="AA30" s="291"/>
      <c r="AB30" s="291"/>
      <c r="AC30" s="291"/>
      <c r="AD30" s="291"/>
      <c r="AE30" s="291"/>
      <c r="AF30" s="291"/>
      <c r="AG30" s="291"/>
      <c r="AH30" s="291"/>
      <c r="AI30" s="291"/>
      <c r="AJ30" s="291"/>
      <c r="AK30" s="291"/>
      <c r="AL30" s="291"/>
      <c r="AM30" s="291"/>
    </row>
    <row r="31" spans="1:39">
      <c r="A31" s="690" t="str">
        <f>[2]WELZER!$A36</f>
        <v>CB025.1</v>
      </c>
      <c r="B31" s="690" t="str">
        <f>[2]WELZER!$B36</f>
        <v>BS6H-20.2(Y)</v>
      </c>
      <c r="C31" s="687" t="str">
        <f>[2]WELZER!C36</f>
        <v>S6H-20.2</v>
      </c>
      <c r="D31" s="687" t="str">
        <f>[2]WELZER!D36</f>
        <v>2stage 20LT</v>
      </c>
      <c r="E31" s="691">
        <f>[2]WELZER!M36</f>
        <v>12171.2536054994</v>
      </c>
      <c r="F31" s="694"/>
      <c r="G31" s="153" t="str">
        <f>[2]WELZER!$S36</f>
        <v>CU - 250 QC</v>
      </c>
      <c r="H31" s="693">
        <f>[2]WELZER!V36</f>
        <v>27191.6194967561</v>
      </c>
      <c r="I31" s="662" t="str">
        <f>[2]WELZER!$Y36</f>
        <v>HTC-25</v>
      </c>
      <c r="J31" s="662">
        <f>[2]WELZER!AB36</f>
        <v>23386.1526778654</v>
      </c>
      <c r="L31" s="291"/>
      <c r="S31" s="517"/>
      <c r="T31" s="517"/>
      <c r="U31" s="696"/>
      <c r="V31" s="696"/>
      <c r="W31" s="517"/>
      <c r="X31" s="517"/>
      <c r="Y31" s="291"/>
      <c r="Z31" s="291"/>
      <c r="AA31" s="291"/>
      <c r="AB31" s="291"/>
      <c r="AC31" s="291"/>
      <c r="AD31" s="291"/>
      <c r="AE31" s="291"/>
      <c r="AF31" s="291"/>
      <c r="AG31" s="291"/>
      <c r="AH31" s="291"/>
      <c r="AI31" s="291"/>
      <c r="AJ31" s="291"/>
      <c r="AK31" s="291"/>
      <c r="AL31" s="291"/>
      <c r="AM31" s="291"/>
    </row>
    <row r="32" spans="1:39">
      <c r="A32" s="690" t="str">
        <f>[2]WELZER!$A37</f>
        <v>CB025.3</v>
      </c>
      <c r="B32" s="690" t="str">
        <f>[2]WELZER!$B37</f>
        <v>BS6G-25.2(Y)</v>
      </c>
      <c r="C32" s="687" t="str">
        <f>[2]WELZER!C37</f>
        <v>S6G-25.2</v>
      </c>
      <c r="D32" s="687" t="str">
        <f>[2]WELZER!D37</f>
        <v>2stage 25LT</v>
      </c>
      <c r="E32" s="691">
        <f>[2]WELZER!M37</f>
        <v>13069.1211700337</v>
      </c>
      <c r="F32" s="694"/>
      <c r="G32" s="153" t="str">
        <f>[2]WELZER!$S37</f>
        <v>CU - 300 QC</v>
      </c>
      <c r="H32" s="693">
        <f>[2]WELZER!V37</f>
        <v>29512.3800741803</v>
      </c>
      <c r="I32" s="662" t="str">
        <f>[2]WELZER!$Y37</f>
        <v>HTC-30</v>
      </c>
      <c r="J32" s="662">
        <f>[2]WELZER!AB37</f>
        <v>25455.0467467594</v>
      </c>
      <c r="L32" s="291"/>
      <c r="S32" s="517"/>
      <c r="T32" s="517"/>
      <c r="U32" s="696"/>
      <c r="V32" s="696"/>
      <c r="W32" s="517"/>
      <c r="X32" s="517"/>
      <c r="Y32" s="291"/>
      <c r="Z32" s="291"/>
      <c r="AA32" s="291"/>
      <c r="AB32" s="291"/>
      <c r="AC32" s="291"/>
      <c r="AD32" s="291"/>
      <c r="AE32" s="291"/>
      <c r="AF32" s="291"/>
      <c r="AG32" s="291"/>
      <c r="AH32" s="291"/>
      <c r="AI32" s="291"/>
      <c r="AJ32" s="291"/>
      <c r="AK32" s="291"/>
      <c r="AL32" s="291"/>
      <c r="AM32" s="291"/>
    </row>
    <row r="33" spans="1:42">
      <c r="A33" s="690" t="str">
        <f>[2]WELZER!$A38</f>
        <v>CB026</v>
      </c>
      <c r="B33" s="690" t="str">
        <f>[2]WELZER!$B38</f>
        <v>BS6F-30.2(Y)</v>
      </c>
      <c r="C33" s="687" t="str">
        <f>[2]WELZER!C38</f>
        <v>S6F-30.2</v>
      </c>
      <c r="D33" s="687" t="str">
        <f>[2]WELZER!D38</f>
        <v>2stage 30LT</v>
      </c>
      <c r="E33" s="691">
        <f>[2]WELZER!M38</f>
        <v>13798.4290752351</v>
      </c>
      <c r="F33" s="698"/>
      <c r="G33" s="153" t="str">
        <f>[2]WELZER!$S38</f>
        <v>CU - 350 QC</v>
      </c>
      <c r="H33" s="693">
        <f>[2]WELZER!V38</f>
        <v>31306.474868275</v>
      </c>
      <c r="I33" s="662" t="str">
        <f>[2]WELZER!$Y38</f>
        <v>HTC-35</v>
      </c>
      <c r="J33" s="662">
        <f>[2]WELZER!AB38</f>
        <v>26196.9940742857</v>
      </c>
      <c r="L33" s="291"/>
      <c r="S33" s="517"/>
      <c r="T33" s="517"/>
      <c r="U33" s="696"/>
      <c r="V33" s="696"/>
      <c r="W33" s="517"/>
      <c r="X33" s="517"/>
      <c r="Y33" s="291"/>
      <c r="Z33" s="291"/>
      <c r="AA33" s="291"/>
      <c r="AB33" s="291"/>
      <c r="AC33" s="291"/>
      <c r="AD33" s="291"/>
      <c r="AE33" s="291"/>
      <c r="AF33" s="291"/>
      <c r="AG33" s="291"/>
      <c r="AH33" s="291"/>
      <c r="AI33" s="291"/>
      <c r="AJ33" s="291"/>
      <c r="AK33" s="291"/>
      <c r="AL33" s="291"/>
      <c r="AM33" s="291"/>
    </row>
    <row r="34" spans="1:42">
      <c r="A34" s="398" t="s">
        <v>700</v>
      </c>
      <c r="G34" s="398"/>
      <c r="J34" s="511"/>
      <c r="M34" s="399"/>
      <c r="N34" s="399"/>
      <c r="AO34" s="699"/>
      <c r="AP34" s="640"/>
    </row>
    <row r="35" spans="1:42">
      <c r="A35" s="290" t="s">
        <v>701</v>
      </c>
      <c r="M35" s="399"/>
      <c r="N35" s="399"/>
    </row>
  </sheetData>
  <mergeCells count="1">
    <mergeCell ref="F4:F33"/>
  </mergeCells>
  <pageMargins left="0.7" right="0.7" top="0.75" bottom="0.75" header="0.3" footer="0.3"/>
  <pageSetup paperSize="9" orientation="portrait"/>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theme="9" tint="0.6"/>
  </sheetPr>
  <dimension ref="A1:T140"/>
  <sheetViews>
    <sheetView zoomScale="115" zoomScaleNormal="115" workbookViewId="0">
      <pane xSplit="2" ySplit="5" topLeftCell="C6" activePane="bottomRight" state="frozen"/>
      <selection/>
      <selection pane="topRight"/>
      <selection pane="bottomLeft"/>
      <selection pane="bottomRight" activeCell="A2" sqref="A2"/>
    </sheetView>
  </sheetViews>
  <sheetFormatPr defaultColWidth="9" defaultRowHeight="12"/>
  <cols>
    <col min="1" max="1" width="13.8571428571429" style="642" customWidth="1"/>
    <col min="2" max="2" width="39.2857142857143" style="643" customWidth="1"/>
    <col min="3" max="3" width="20.4285714285714" style="644" customWidth="1"/>
    <col min="4" max="4" width="25.4285714285714" style="644" customWidth="1"/>
    <col min="5" max="5" width="27.4285714285714" style="644" customWidth="1"/>
    <col min="6" max="6" width="16.2857142857143" style="510" customWidth="1"/>
    <col min="7" max="7" width="24.7142857142857" style="570" customWidth="1"/>
    <col min="8" max="8" width="11.4285714285714" style="510" customWidth="1"/>
    <col min="9" max="9" width="16" style="510" customWidth="1"/>
    <col min="10" max="10" width="16.2857142857143" style="510" customWidth="1"/>
    <col min="11" max="11" width="9.85714285714286" style="510" customWidth="1"/>
    <col min="12" max="12" width="12" style="510" customWidth="1"/>
    <col min="13" max="13" width="21.4285714285714" style="645" customWidth="1"/>
    <col min="14" max="14" width="9.85714285714286" style="510" customWidth="1"/>
    <col min="15" max="15" width="11" style="510" customWidth="1"/>
    <col min="16" max="16" width="38.1428571428571" style="570" customWidth="1"/>
    <col min="17" max="20" width="9.14285714285714" style="646"/>
    <col min="21" max="16368" width="9.14285714285714" style="570"/>
    <col min="16369" max="16384" width="9" style="570"/>
  </cols>
  <sheetData>
    <row r="1" customFormat="1" ht="18.75" customHeight="1" spans="1:20">
      <c r="A1" t="str">
        <f>WELZER!A1</f>
        <v>DATE :28.7.26</v>
      </c>
    </row>
    <row r="2" customFormat="1" ht="15"/>
    <row r="3" customFormat="1" ht="11.25" customHeight="1"/>
    <row r="4" customFormat="1" ht="15"/>
    <row r="5" s="15" customFormat="1" ht="38.25" customHeight="1" spans="1:20">
      <c r="A5" s="647" t="str">
        <f>'[2]FLAKE ICE'!$A8</f>
        <v>ITEM CODE</v>
      </c>
      <c r="B5" s="648" t="str">
        <f>'[2]FLAKE ICE'!$B8</f>
        <v>MODEL</v>
      </c>
      <c r="C5" s="166" t="s">
        <v>97</v>
      </c>
      <c r="D5" s="649" t="str">
        <f>'[2]FLAKE ICE'!$D8</f>
        <v>TON</v>
      </c>
      <c r="E5" s="649" t="str">
        <f>'[2]FLAKE ICE'!$E8</f>
        <v>Cooling capacity(kw/h)</v>
      </c>
      <c r="F5" s="294" t="str">
        <f>'[2]FLAKE ICE'!I8</f>
        <v>(RM) </v>
      </c>
      <c r="G5" s="650" t="str">
        <f>'[2]FLAKE ICE'!$L$8</f>
        <v>Rotary cond unit</v>
      </c>
      <c r="H5" s="651" t="str">
        <f>'[2]FLAKE ICE'!N8</f>
        <v>highly complete set c/w bin</v>
      </c>
      <c r="I5" s="652" t="str">
        <f>'[2]FLAKE ICE'!$P$8</f>
        <v>highly Complete set w/o bin</v>
      </c>
      <c r="J5" s="653" t="str">
        <f>'[2]FLAKE ICE'!$Q8</f>
        <v>copeland scroll</v>
      </c>
      <c r="K5" s="654" t="str">
        <f>'[2]FLAKE ICE'!$S8</f>
        <v>copeland complete set c/w bin</v>
      </c>
      <c r="L5" s="516" t="str">
        <f>'[2]FLAKE ICE'!$U8</f>
        <v>copeland Complete set w/o bin</v>
      </c>
      <c r="M5" s="655" t="str">
        <f>'[2]FLAKE ICE'!$V8</f>
        <v>WELZER Cond unit</v>
      </c>
      <c r="N5" s="654" t="str">
        <f>'[2]FLAKE ICE'!$X8</f>
        <v>complete set c/w bin</v>
      </c>
      <c r="O5" s="516" t="str">
        <f>'[2]FLAKE ICE'!$Z8</f>
        <v>Complete set w/o bin</v>
      </c>
      <c r="P5" s="173" t="s">
        <v>136</v>
      </c>
      <c r="Q5" s="656"/>
      <c r="R5" s="656"/>
      <c r="S5" s="656"/>
      <c r="T5" s="656"/>
    </row>
    <row r="6" s="15" customFormat="1" customHeight="1" spans="1:20">
      <c r="A6" s="657" t="str">
        <f>'[2]FLAKE ICE'!$A9</f>
        <v>FLA001.1</v>
      </c>
      <c r="B6" s="658" t="str">
        <f>'[2]FLAKE ICE'!$B9</f>
        <v>F0.3T</v>
      </c>
      <c r="C6" s="306" t="s">
        <v>702</v>
      </c>
      <c r="D6" s="659" t="str">
        <f>'[2]FLAKE ICE'!D9</f>
        <v>RCX1034,TS-02</v>
      </c>
      <c r="E6" s="378">
        <f>'[2]FLAKE ICE'!E9</f>
        <v>1.9</v>
      </c>
      <c r="F6" s="523">
        <f>'[2]FLAKE ICE'!I9</f>
        <v>5016.22283440465</v>
      </c>
      <c r="G6" s="660" t="str">
        <f>'[2]FLAKE ICE'!$L9</f>
        <v>PH310M2CS-4KTH</v>
      </c>
      <c r="H6" s="523">
        <f>'[2]FLAKE ICE'!$N9</f>
        <v>11113.5267976647</v>
      </c>
      <c r="I6" s="661">
        <f>'[2]FLAKE ICE'!$P9</f>
        <v>10405.7088319391</v>
      </c>
      <c r="J6" s="661" t="str">
        <f>'[2]FLAKE ICE'!$Q9</f>
        <v>ZB15 cw cu32qc</v>
      </c>
      <c r="K6" s="523">
        <f>'[2]FLAKE ICE'!$S9</f>
        <v>13695.7149569536</v>
      </c>
      <c r="L6" s="662">
        <f>'[2]FLAKE ICE'!$U9</f>
        <v>11819.8130810518</v>
      </c>
      <c r="M6" s="293"/>
      <c r="N6" s="662"/>
      <c r="O6" s="662"/>
      <c r="P6" s="174"/>
      <c r="Q6" s="656"/>
      <c r="R6" s="656"/>
      <c r="S6" s="656"/>
      <c r="T6" s="656"/>
    </row>
    <row r="7" s="482" customFormat="1" ht="15" customHeight="1" spans="1:20">
      <c r="A7" s="657" t="str">
        <f>'[2]FLAKE ICE'!$A11</f>
        <v>FLA001</v>
      </c>
      <c r="B7" s="658" t="str">
        <f>'[2]FLAKE ICE'!$B11</f>
        <v>F0.5T</v>
      </c>
      <c r="C7" s="307"/>
      <c r="D7" s="659" t="str">
        <f>'[2]FLAKE ICE'!D11</f>
        <v>RCX2434,3134(TX2-3,TS2-4)</v>
      </c>
      <c r="E7" s="378">
        <f>'[2]FLAKE ICE'!E11</f>
        <v>3.2</v>
      </c>
      <c r="F7" s="523">
        <f>'[2]FLAKE ICE'!I11</f>
        <v>6018.73278236915</v>
      </c>
      <c r="G7" s="660" t="str">
        <f>'[2]FLAKE ICE'!$L11</f>
        <v>DTH488LC3-3ph</v>
      </c>
      <c r="H7" s="523">
        <f>'[2]FLAKE ICE'!$N11</f>
        <v>14370.0244216322</v>
      </c>
      <c r="I7" s="661">
        <f>'[2]FLAKE ICE'!$P11</f>
        <v>11339.7213913292</v>
      </c>
      <c r="J7" s="661" t="str">
        <f>'[2]FLAKE ICE'!$Q11</f>
        <v>ZB21 cw cu40qc</v>
      </c>
      <c r="K7" s="523">
        <f>'[2]FLAKE ICE'!$S11</f>
        <v>16374.8354944423</v>
      </c>
      <c r="L7" s="662">
        <f>'[2]FLAKE ICE'!$U11</f>
        <v>13344.5324641393</v>
      </c>
      <c r="M7" s="293"/>
      <c r="N7" s="662"/>
      <c r="O7" s="662"/>
      <c r="P7" s="176"/>
      <c r="Q7" s="663"/>
      <c r="R7" s="663"/>
      <c r="S7" s="663"/>
      <c r="T7" s="664"/>
    </row>
    <row r="8" s="482" customFormat="1" ht="14.25" customHeight="1" spans="1:20">
      <c r="A8" s="657" t="str">
        <f>'[2]FLAKE ICE'!$A12</f>
        <v>FLA002</v>
      </c>
      <c r="B8" s="658" t="str">
        <f>'[2]FLAKE ICE'!$B12</f>
        <v>F1T</v>
      </c>
      <c r="C8" s="307"/>
      <c r="D8" s="659" t="str">
        <f>'[2]FLAKE ICE'!D12</f>
        <v>RCX4734(TX2-5,TS2-6)</v>
      </c>
      <c r="E8" s="378">
        <f>'[2]FLAKE ICE'!E12</f>
        <v>6.5</v>
      </c>
      <c r="F8" s="523">
        <f>'[2]FLAKE ICE'!I12</f>
        <v>9912.21303948577</v>
      </c>
      <c r="G8" s="660" t="str">
        <f>'[2]FLAKE ICE'!$L12</f>
        <v>DTE752LC3-3ph</v>
      </c>
      <c r="H8" s="523">
        <f>'[2]FLAKE ICE'!$N12</f>
        <v>22542.2369396813</v>
      </c>
      <c r="I8" s="661">
        <f>'[2]FLAKE ICE'!$P12</f>
        <v>19122.4164760084</v>
      </c>
      <c r="J8" s="661" t="str">
        <f>'[2]FLAKE ICE'!$Q12</f>
        <v>ZB45 cw cu72bqc</v>
      </c>
      <c r="K8" s="523">
        <f>'[2]FLAKE ICE'!$S12</f>
        <v>24923.3794992555</v>
      </c>
      <c r="L8" s="662">
        <f>'[2]FLAKE ICE'!$U12</f>
        <v>20630.4502063262</v>
      </c>
      <c r="M8" s="293" t="str">
        <f>'[2]FLAKE ICE'!$V12</f>
        <v>B4DES5Y cw cu72bqc</v>
      </c>
      <c r="N8" s="662">
        <f>'[2]FLAKE ICE'!$X12</f>
        <v>25711.8712279954</v>
      </c>
      <c r="O8" s="662">
        <f>'[2]FLAKE ICE'!$Z12</f>
        <v>21418.9419350661</v>
      </c>
      <c r="P8" s="176"/>
      <c r="Q8" s="663"/>
      <c r="R8" s="663"/>
      <c r="S8" s="663"/>
      <c r="T8" s="664"/>
    </row>
    <row r="9" s="482" customFormat="1" ht="14.25" customHeight="1" spans="1:20">
      <c r="A9" s="657" t="str">
        <f>'[2]FLAKE ICE'!$A13</f>
        <v>FLA003</v>
      </c>
      <c r="B9" s="658" t="str">
        <f>'[2]FLAKE ICE'!$B13</f>
        <v>F1.5T</v>
      </c>
      <c r="C9" s="307"/>
      <c r="D9" s="659" t="str">
        <f>'[2]FLAKE ICE'!D13</f>
        <v>TGES5</v>
      </c>
      <c r="E9" s="378">
        <f>'[2]FLAKE ICE'!E13</f>
        <v>9.8</v>
      </c>
      <c r="F9" s="523">
        <f>'[2]FLAKE ICE'!I13</f>
        <v>11019.2837465565</v>
      </c>
      <c r="G9" s="660" t="str">
        <f>'[2]FLAKE ICE'!$L13</f>
        <v>C-SCN603H8T cw cu125Bqc</v>
      </c>
      <c r="H9" s="523">
        <f>'[2]FLAKE ICE'!$N13</f>
        <v>29482.5480832151</v>
      </c>
      <c r="I9" s="661">
        <f>'[2]FLAKE ICE'!$P13</f>
        <v>25189.6187902858</v>
      </c>
      <c r="J9" s="661" t="str">
        <f>'[2]FLAKE ICE'!$Q13</f>
        <v>ZFI36 cw cu125Bqc</v>
      </c>
      <c r="K9" s="523">
        <f>'[2]FLAKE ICE'!$S13</f>
        <v>31986.1489217147</v>
      </c>
      <c r="L9" s="662">
        <f>'[2]FLAKE ICE'!$U13</f>
        <v>27693.2196287854</v>
      </c>
      <c r="M9" s="293" t="str">
        <f>'[2]FLAKE ICE'!$V13</f>
        <v>B4TES9Y cw cu125qc</v>
      </c>
      <c r="N9" s="662">
        <f>'[2]FLAKE ICE'!$X13</f>
        <v>33009.3653925198</v>
      </c>
      <c r="O9" s="662">
        <f>'[2]FLAKE ICE'!$Z13</f>
        <v>28716.4360995905</v>
      </c>
      <c r="P9" s="176"/>
      <c r="Q9" s="663"/>
      <c r="R9" s="663"/>
      <c r="S9" s="663"/>
      <c r="T9" s="664"/>
    </row>
    <row r="10" s="482" customFormat="1" ht="15.75" customHeight="1" spans="1:20">
      <c r="A10" s="657" t="str">
        <f>'[2]FLAKE ICE'!$A14</f>
        <v>FLA004</v>
      </c>
      <c r="B10" s="658" t="str">
        <f>'[2]FLAKE ICE'!$B14</f>
        <v>F2T</v>
      </c>
      <c r="C10" s="307"/>
      <c r="D10" s="659" t="str">
        <f>'[2]FLAKE ICE'!D14</f>
        <v>TGES7.5,SCX0857</v>
      </c>
      <c r="E10" s="378">
        <f>'[2]FLAKE ICE'!E14</f>
        <v>13</v>
      </c>
      <c r="F10" s="523">
        <f>'[2]FLAKE ICE'!I14</f>
        <v>16197.0194828902</v>
      </c>
      <c r="G10" s="660" t="str">
        <f>'[2]FLAKE ICE'!$L14</f>
        <v>C-SCN903H8T cw cu144Bqc</v>
      </c>
      <c r="H10" s="523">
        <f>'[2]FLAKE ICE'!$N14</f>
        <v>37717.2029089314</v>
      </c>
      <c r="I10" s="661">
        <f>'[2]FLAKE ICE'!$P14</f>
        <v>33276.2415714184</v>
      </c>
      <c r="J10" s="661" t="str">
        <f>'[2]FLAKE ICE'!$Q14</f>
        <v>ZFI50 cw cu144Bqc</v>
      </c>
      <c r="K10" s="523">
        <f>'[2]FLAKE ICE'!$S14</f>
        <v>39563.5820571901</v>
      </c>
      <c r="L10" s="662">
        <f>'[2]FLAKE ICE'!$U14</f>
        <v>36486.882169925</v>
      </c>
      <c r="M10" s="293" t="str">
        <f>'[2]FLAKE ICE'!$V14</f>
        <v>B4PES12Y cw cu144qc</v>
      </c>
      <c r="N10" s="662">
        <f>'[2]FLAKE ICE'!$X14</f>
        <v>40705.017487241</v>
      </c>
      <c r="O10" s="662">
        <f>'[2]FLAKE ICE'!$Z14</f>
        <v>36264.056149728</v>
      </c>
      <c r="P10" s="176"/>
      <c r="Q10" s="663"/>
      <c r="R10" s="663"/>
      <c r="S10" s="663"/>
      <c r="T10" s="664"/>
    </row>
    <row r="11" s="482" customFormat="1" ht="13.5" customHeight="1" spans="1:20">
      <c r="A11" s="657" t="str">
        <f>'[2]FLAKE ICE'!$A15</f>
        <v>FLA005</v>
      </c>
      <c r="B11" s="658" t="str">
        <f>'[2]FLAKE ICE'!$B15</f>
        <v>F3T</v>
      </c>
      <c r="C11" s="307"/>
      <c r="D11" s="659" t="str">
        <f>'[2]FLAKE ICE'!D15</f>
        <v>2*TGES5</v>
      </c>
      <c r="E11" s="378">
        <f>'[2]FLAKE ICE'!E15</f>
        <v>19.5</v>
      </c>
      <c r="F11" s="523">
        <f>'[2]FLAKE ICE'!I15</f>
        <v>19781.6057618905</v>
      </c>
      <c r="G11" s="665" t="str">
        <f>'[2]FLAKE ICE'!$L15</f>
        <v>1TON CSBN453 cw cu72Bqc</v>
      </c>
      <c r="H11" s="523">
        <f>'[2]FLAKE ICE'!$N15</f>
        <v>23751.6442671537</v>
      </c>
      <c r="I11" s="661">
        <f>'[2]FLAKE ICE'!$P15</f>
        <v>19458.7149742244</v>
      </c>
      <c r="J11" s="661" t="str">
        <f>'[2]FLAKE ICE'!$Q15</f>
        <v>ZFI59 cw cu160qc</v>
      </c>
      <c r="K11" s="523"/>
      <c r="L11" s="662">
        <f>'[2]FLAKE ICE'!$U15</f>
        <v>43114.3898765876</v>
      </c>
      <c r="M11" s="293" t="str">
        <f>'[2]FLAKE ICE'!$V15</f>
        <v>B4nes14Y c/w cu160qc</v>
      </c>
      <c r="N11" s="662" t="str">
        <f>'[2]FLAKE ICE'!$X15</f>
        <v>~</v>
      </c>
      <c r="O11" s="662">
        <f>'[2]FLAKE ICE'!$Z15</f>
        <v>40417.9704060829</v>
      </c>
      <c r="P11" s="176"/>
      <c r="Q11" s="663"/>
      <c r="R11" s="663"/>
      <c r="S11" s="663"/>
      <c r="T11" s="664"/>
    </row>
    <row r="12" s="482" customFormat="1" ht="14.25" customHeight="1" spans="1:20">
      <c r="A12" s="657" t="str">
        <f>'[2]FLAKE ICE'!$A16</f>
        <v>FLA006</v>
      </c>
      <c r="B12" s="658" t="str">
        <f>'[2]FLAKE ICE'!$B16</f>
        <v>F4T</v>
      </c>
      <c r="C12" s="307"/>
      <c r="D12" s="659" t="str">
        <f>'[2]FLAKE ICE'!D16</f>
        <v>2*TGES5</v>
      </c>
      <c r="E12" s="378">
        <f>'[2]FLAKE ICE'!E16</f>
        <v>26</v>
      </c>
      <c r="F12" s="523" t="str">
        <f>'[2]FLAKE ICE'!I16</f>
        <v>~</v>
      </c>
      <c r="G12" s="660"/>
      <c r="H12" s="523"/>
      <c r="I12" s="661"/>
      <c r="J12" s="661" t="str">
        <f>'[2]FLAKE ICE'!$Q16</f>
        <v>ZFI68 cw cu200qc</v>
      </c>
      <c r="K12" s="523"/>
      <c r="L12" s="662">
        <f>'[2]FLAKE ICE'!$U16</f>
        <v>55117.9290961618</v>
      </c>
      <c r="M12" s="293" t="str">
        <f>'[2]FLAKE ICE'!$V16</f>
        <v>B4HE18Y c/w cu200qc</v>
      </c>
      <c r="N12" s="662" t="str">
        <f>'[2]FLAKE ICE'!$X16</f>
        <v>~</v>
      </c>
      <c r="O12" s="662">
        <f>'[2]FLAKE ICE'!$Z16</f>
        <v>55596.2569160184</v>
      </c>
      <c r="P12" s="176"/>
      <c r="Q12" s="666"/>
      <c r="R12" s="666"/>
      <c r="S12" s="663"/>
      <c r="T12" s="664"/>
    </row>
    <row r="13" s="482" customFormat="1" ht="16.5" customHeight="1" spans="1:20">
      <c r="A13" s="657" t="str">
        <f>'[2]FLAKE ICE'!$A17</f>
        <v>FLA007</v>
      </c>
      <c r="B13" s="658" t="str">
        <f>'[2]FLAKE ICE'!$B17</f>
        <v>F5T</v>
      </c>
      <c r="C13" s="307"/>
      <c r="D13" s="659" t="str">
        <f>'[2]FLAKE ICE'!D17</f>
        <v>2*SCX0857,2*TGES7.5</v>
      </c>
      <c r="E13" s="378">
        <f>'[2]FLAKE ICE'!E17</f>
        <v>32.5</v>
      </c>
      <c r="F13" s="523">
        <f>'[2]FLAKE ICE'!I17</f>
        <v>30535.3645988914</v>
      </c>
      <c r="G13" s="660"/>
      <c r="H13" s="523"/>
      <c r="I13" s="661"/>
      <c r="J13" s="661" t="str">
        <f>'[2]FLAKE ICE'!$Q17</f>
        <v>ZFI122 cw cu300qc</v>
      </c>
      <c r="K13" s="523"/>
      <c r="L13" s="662">
        <f>'[2]FLAKE ICE'!$U17</f>
        <v>71146.8671889375</v>
      </c>
      <c r="M13" s="293" t="str">
        <f>'[2]FLAKE ICE'!$V17</f>
        <v>B6GE34Y c/w cu300qc</v>
      </c>
      <c r="N13" s="662" t="str">
        <f>'[2]FLAKE ICE'!$X17</f>
        <v>~</v>
      </c>
      <c r="O13" s="662">
        <f>'[2]FLAKE ICE'!$Z17</f>
        <v>68302.953191296</v>
      </c>
      <c r="P13" s="176"/>
      <c r="Q13" s="666"/>
      <c r="R13" s="666"/>
      <c r="S13" s="663"/>
      <c r="T13" s="664"/>
    </row>
    <row r="14" s="482" customFormat="1" customHeight="1" spans="1:20">
      <c r="A14" s="657" t="str">
        <f>'[2]FLAKE ICE'!$A18</f>
        <v>FLA008</v>
      </c>
      <c r="B14" s="658" t="str">
        <f>'[2]FLAKE ICE'!$B18</f>
        <v>F6T</v>
      </c>
      <c r="C14" s="307"/>
      <c r="D14" s="659" t="str">
        <f>'[2]FLAKE ICE'!D18</f>
        <v>3*TGES5</v>
      </c>
      <c r="E14" s="378">
        <f>'[2]FLAKE ICE'!E18</f>
        <v>39</v>
      </c>
      <c r="F14" s="523">
        <f>'[2]FLAKE ICE'!I18</f>
        <v>31862.9891466693</v>
      </c>
      <c r="G14" s="660"/>
      <c r="H14" s="523"/>
      <c r="I14" s="661"/>
      <c r="J14" s="661" t="str">
        <f>'[2]FLAKE ICE'!$Q18</f>
        <v>ZFI122 cw cu300qc</v>
      </c>
      <c r="K14" s="523"/>
      <c r="L14" s="662">
        <f>'[2]FLAKE ICE'!$U18</f>
        <v>72578.2352945888</v>
      </c>
      <c r="M14" s="293" t="str">
        <f>'[2]FLAKE ICE'!$V18</f>
        <v>B6GE34Y c/w cu300qc</v>
      </c>
      <c r="N14" s="662" t="str">
        <f>'[2]FLAKE ICE'!$X18</f>
        <v>~</v>
      </c>
      <c r="O14" s="662">
        <f>'[2]FLAKE ICE'!$Z18</f>
        <v>69734.3212969474</v>
      </c>
      <c r="P14" s="176"/>
      <c r="Q14" s="666"/>
      <c r="R14" s="666"/>
      <c r="S14" s="663"/>
      <c r="T14" s="664"/>
    </row>
    <row r="15" s="482" customFormat="1" spans="1:20">
      <c r="A15" s="657" t="str">
        <f>'[2]FLAKE ICE'!$A19</f>
        <v>FLA009</v>
      </c>
      <c r="B15" s="658" t="str">
        <f>'[2]FLAKE ICE'!$B19</f>
        <v>F8T</v>
      </c>
      <c r="C15" s="307"/>
      <c r="D15" s="659">
        <f>'[2]FLAKE ICE'!D19</f>
        <v>0</v>
      </c>
      <c r="E15" s="378">
        <f>'[2]FLAKE ICE'!E19</f>
        <v>0</v>
      </c>
      <c r="F15" s="523">
        <f>'[2]FLAKE ICE'!I19</f>
        <v>51777.3573633376</v>
      </c>
      <c r="G15" s="667"/>
      <c r="H15" s="661"/>
      <c r="I15" s="661"/>
      <c r="J15" s="661"/>
      <c r="K15" s="661"/>
      <c r="L15" s="143"/>
      <c r="M15" s="293" t="str">
        <f>'[2]FLAKE ICE'!$V19</f>
        <v>SW3L 3000</v>
      </c>
      <c r="N15" s="662">
        <f>'[2]FLAKE ICE'!$X19</f>
        <v>0</v>
      </c>
      <c r="O15" s="662">
        <f>'[2]FLAKE ICE'!$Z19</f>
        <v>102862.880682199</v>
      </c>
      <c r="P15" s="176"/>
      <c r="Q15" s="666"/>
      <c r="R15" s="666"/>
      <c r="S15" s="663"/>
      <c r="T15" s="664"/>
    </row>
    <row r="16" s="482" customFormat="1" spans="1:20">
      <c r="A16" s="657" t="str">
        <f>'[2]FLAKE ICE'!$A20</f>
        <v>FLA010</v>
      </c>
      <c r="B16" s="658" t="str">
        <f>'[2]FLAKE ICE'!$B20</f>
        <v>F10T</v>
      </c>
      <c r="C16" s="307"/>
      <c r="D16" s="659">
        <f>'[2]FLAKE ICE'!D20</f>
        <v>0</v>
      </c>
      <c r="E16" s="378">
        <f>'[2]FLAKE ICE'!E20</f>
        <v>0</v>
      </c>
      <c r="F16" s="523">
        <f>'[2]FLAKE ICE'!I20</f>
        <v>55760.2310066713</v>
      </c>
      <c r="G16" s="668"/>
      <c r="H16" s="661"/>
      <c r="I16" s="661"/>
      <c r="J16" s="661"/>
      <c r="K16" s="661"/>
      <c r="L16" s="143"/>
      <c r="M16" s="293" t="str">
        <f>'[2]FLAKE ICE'!$V20</f>
        <v>SW3L 4000</v>
      </c>
      <c r="N16" s="662">
        <f>'[2]FLAKE ICE'!$X20</f>
        <v>0</v>
      </c>
      <c r="O16" s="662">
        <f>'[2]FLAKE ICE'!$Z20</f>
        <v>133963.013045862</v>
      </c>
      <c r="P16" s="176"/>
      <c r="Q16" s="666"/>
      <c r="R16" s="666"/>
      <c r="S16" s="663"/>
      <c r="T16" s="664"/>
    </row>
    <row r="17" s="482" customFormat="1" spans="1:20">
      <c r="A17" s="657" t="str">
        <f>'[2]FLAKE ICE'!$A21</f>
        <v>FLA011</v>
      </c>
      <c r="B17" s="658" t="str">
        <f>'[2]FLAKE ICE'!$B21</f>
        <v>F12T</v>
      </c>
      <c r="C17" s="307"/>
      <c r="D17" s="659">
        <f>'[2]FLAKE ICE'!D21</f>
        <v>0</v>
      </c>
      <c r="E17" s="378">
        <f>'[2]FLAKE ICE'!E21</f>
        <v>0</v>
      </c>
      <c r="F17" s="523">
        <f>'[2]FLAKE ICE'!I21</f>
        <v>59743.104650005</v>
      </c>
      <c r="G17" s="668"/>
      <c r="H17" s="669"/>
      <c r="I17" s="661"/>
      <c r="J17" s="661"/>
      <c r="K17" s="661"/>
      <c r="L17" s="143"/>
      <c r="M17" s="293" t="str">
        <f>'[2]FLAKE ICE'!$V21</f>
        <v>SW3L 5000</v>
      </c>
      <c r="N17" s="662">
        <f>'[2]FLAKE ICE'!$X21</f>
        <v>0</v>
      </c>
      <c r="O17" s="662">
        <f>'[2]FLAKE ICE'!$Z21</f>
        <v>154667.286066066</v>
      </c>
      <c r="P17" s="176"/>
      <c r="Q17" s="666"/>
      <c r="R17" s="666"/>
      <c r="S17" s="663"/>
      <c r="T17" s="664"/>
    </row>
    <row r="18" s="482" customFormat="1" spans="1:20">
      <c r="A18" s="657" t="str">
        <f>'[2]FLAKE ICE'!$A22</f>
        <v>FLA010.01</v>
      </c>
      <c r="B18" s="658" t="str">
        <f>'[2]FLAKE ICE'!$B22</f>
        <v>F15T</v>
      </c>
      <c r="C18" s="307"/>
      <c r="D18" s="659">
        <f>'[2]FLAKE ICE'!D22</f>
        <v>0</v>
      </c>
      <c r="E18" s="378">
        <f>'[2]FLAKE ICE'!E22</f>
        <v>0</v>
      </c>
      <c r="F18" s="523">
        <f>'[2]FLAKE ICE'!I22</f>
        <v>70364.1010322281</v>
      </c>
      <c r="G18" s="668"/>
      <c r="H18" s="669">
        <f>'[2]FLAKE ICE'!M25</f>
        <v>800</v>
      </c>
      <c r="I18" s="661"/>
      <c r="J18" s="661"/>
      <c r="K18" s="661"/>
      <c r="L18" s="143"/>
      <c r="M18" s="293" t="str">
        <f>'[2]FLAKE ICE'!$V22</f>
        <v>SW3L 6000</v>
      </c>
      <c r="N18" s="662">
        <f>'[2]FLAKE ICE'!$X22</f>
        <v>0</v>
      </c>
      <c r="O18" s="662">
        <f>'[2]FLAKE ICE'!$Z22</f>
        <v>169910.638637527</v>
      </c>
      <c r="P18" s="176"/>
      <c r="Q18" s="666"/>
      <c r="R18" s="666"/>
      <c r="S18" s="663"/>
      <c r="T18" s="664"/>
    </row>
    <row r="19" s="482" customFormat="1" spans="1:20">
      <c r="A19" s="657" t="str">
        <f>'[2]FLAKE ICE'!$A23</f>
        <v>FLA010.02</v>
      </c>
      <c r="B19" s="658" t="str">
        <f>'[2]FLAKE ICE'!$B23</f>
        <v>F20T</v>
      </c>
      <c r="C19" s="308"/>
      <c r="D19" s="659">
        <f>'[2]FLAKE ICE'!D23</f>
        <v>0</v>
      </c>
      <c r="E19" s="378">
        <f>'[2]FLAKE ICE'!E23</f>
        <v>0</v>
      </c>
      <c r="F19" s="523">
        <f>'[2]FLAKE ICE'!I23</f>
        <v>75674.5992233396</v>
      </c>
      <c r="G19" s="668"/>
      <c r="H19" s="669">
        <f>'[2]FLAKE ICE'!M26</f>
        <v>1200</v>
      </c>
      <c r="I19" s="661"/>
      <c r="J19" s="661"/>
      <c r="K19" s="661"/>
      <c r="L19" s="143"/>
      <c r="M19" s="670"/>
      <c r="N19" s="662"/>
      <c r="O19" s="662"/>
      <c r="P19" s="176"/>
      <c r="Q19" s="666"/>
      <c r="R19" s="666"/>
      <c r="S19" s="663"/>
      <c r="T19" s="664"/>
    </row>
    <row r="20" s="482" customFormat="1" customHeight="1" spans="1:20">
      <c r="A20" s="657" t="str">
        <f>'[2]FLAKE ICE'!$A24</f>
        <v>FLA010.05</v>
      </c>
      <c r="B20" s="658" t="str">
        <f>'[2]FLAKE ICE'!$B24</f>
        <v>STF0.5T</v>
      </c>
      <c r="C20" s="306" t="s">
        <v>703</v>
      </c>
      <c r="D20" s="659" t="str">
        <f>'[2]FLAKE ICE'!D24</f>
        <v>RCX2434,3134(TX2-3,TS2-4)</v>
      </c>
      <c r="E20" s="378">
        <f>'[2]FLAKE ICE'!E24</f>
        <v>3.2</v>
      </c>
      <c r="F20" s="523">
        <f>'[2]FLAKE ICE'!I24</f>
        <v>6954.2238216937</v>
      </c>
      <c r="G20" s="668"/>
      <c r="H20" s="669">
        <f>'[2]FLAKE ICE'!M27</f>
        <v>1750</v>
      </c>
      <c r="I20" s="661"/>
      <c r="J20" s="661"/>
      <c r="K20" s="661"/>
      <c r="L20" s="143"/>
      <c r="M20" s="670"/>
      <c r="N20" s="662"/>
      <c r="O20" s="662"/>
      <c r="P20" s="176"/>
      <c r="Q20" s="666"/>
      <c r="R20" s="666"/>
      <c r="S20" s="663"/>
      <c r="T20" s="664"/>
    </row>
    <row r="21" s="482" customFormat="1" spans="1:20">
      <c r="A21" s="657" t="str">
        <f>'[2]FLAKE ICE'!$A25</f>
        <v>FLA010.06</v>
      </c>
      <c r="B21" s="658" t="str">
        <f>'[2]FLAKE ICE'!$B25</f>
        <v>STF1T</v>
      </c>
      <c r="C21" s="307"/>
      <c r="D21" s="659" t="str">
        <f>'[2]FLAKE ICE'!D25</f>
        <v>RCX4734(TX2-5,TS2-6)</v>
      </c>
      <c r="E21" s="378">
        <f>'[2]FLAKE ICE'!E25</f>
        <v>6.5</v>
      </c>
      <c r="F21" s="523">
        <f>'[2]FLAKE ICE'!I25</f>
        <v>11550.3335656676</v>
      </c>
      <c r="G21" s="668"/>
      <c r="H21" s="669">
        <f>'[2]FLAKE ICE'!M28</f>
        <v>2100</v>
      </c>
      <c r="I21" s="661"/>
      <c r="J21" s="661"/>
      <c r="K21" s="661"/>
      <c r="L21" s="143"/>
      <c r="M21" s="670"/>
      <c r="N21" s="662"/>
      <c r="O21" s="662"/>
      <c r="P21" s="176"/>
      <c r="Q21" s="666"/>
      <c r="R21" s="666"/>
      <c r="S21" s="663"/>
      <c r="T21" s="664"/>
    </row>
    <row r="22" s="482" customFormat="1" spans="1:20">
      <c r="A22" s="657" t="str">
        <f>'[2]FLAKE ICE'!$A26</f>
        <v>FLA010.07</v>
      </c>
      <c r="B22" s="658" t="str">
        <f>'[2]FLAKE ICE'!$B26</f>
        <v>STF1.5T</v>
      </c>
      <c r="C22" s="307"/>
      <c r="D22" s="659" t="str">
        <f>'[2]FLAKE ICE'!D26</f>
        <v>TGES5</v>
      </c>
      <c r="E22" s="378">
        <f>'[2]FLAKE ICE'!E26</f>
        <v>9.8</v>
      </c>
      <c r="F22" s="523">
        <f>'[2]FLAKE ICE'!I26</f>
        <v>14019.7152245345</v>
      </c>
      <c r="G22" s="668"/>
      <c r="H22" s="669">
        <f>'[2]FLAKE ICE'!M29</f>
        <v>2900</v>
      </c>
      <c r="I22" s="661"/>
      <c r="J22" s="661"/>
      <c r="K22" s="661"/>
      <c r="L22" s="143"/>
      <c r="M22" s="670"/>
      <c r="N22" s="662"/>
      <c r="O22" s="662"/>
      <c r="P22" s="176"/>
      <c r="Q22" s="666"/>
      <c r="R22" s="666"/>
      <c r="S22" s="663"/>
      <c r="T22" s="664"/>
    </row>
    <row r="23" s="482" customFormat="1" spans="1:20">
      <c r="A23" s="657" t="str">
        <f>'[2]FLAKE ICE'!$A27</f>
        <v>FLA010.08</v>
      </c>
      <c r="B23" s="658" t="str">
        <f>'[2]FLAKE ICE'!$B27</f>
        <v>STF2T</v>
      </c>
      <c r="C23" s="307"/>
      <c r="D23" s="659" t="str">
        <f>'[2]FLAKE ICE'!D27</f>
        <v>TGES7.5,SCX0857</v>
      </c>
      <c r="E23" s="378">
        <f>'[2]FLAKE ICE'!E27</f>
        <v>13</v>
      </c>
      <c r="F23" s="523">
        <f>'[2]FLAKE ICE'!I27</f>
        <v>18692.9536327127</v>
      </c>
      <c r="G23" s="668"/>
      <c r="H23" s="669">
        <f>'[2]FLAKE ICE'!M30</f>
        <v>3000</v>
      </c>
      <c r="I23" s="661"/>
      <c r="J23" s="661"/>
      <c r="K23" s="661"/>
      <c r="L23" s="143"/>
      <c r="M23" s="670"/>
      <c r="N23" s="662"/>
      <c r="O23" s="662"/>
      <c r="P23" s="176"/>
      <c r="Q23" s="666"/>
      <c r="R23" s="666"/>
      <c r="S23" s="663"/>
      <c r="T23" s="664"/>
    </row>
    <row r="24" s="482" customFormat="1" spans="1:20">
      <c r="A24" s="657" t="str">
        <f>'[2]FLAKE ICE'!$A28</f>
        <v>FLA010.09</v>
      </c>
      <c r="B24" s="658" t="str">
        <f>'[2]FLAKE ICE'!$B28</f>
        <v>STF3T</v>
      </c>
      <c r="C24" s="307"/>
      <c r="D24" s="659" t="str">
        <f>'[2]FLAKE ICE'!D28</f>
        <v>2*TGES5</v>
      </c>
      <c r="E24" s="378">
        <f>'[2]FLAKE ICE'!E28</f>
        <v>19.5</v>
      </c>
      <c r="F24" s="523">
        <f>'[2]FLAKE ICE'!I28</f>
        <v>22343.9211391019</v>
      </c>
      <c r="G24" s="668"/>
      <c r="H24" s="669">
        <f>'[2]FLAKE ICE'!M31</f>
        <v>5500</v>
      </c>
      <c r="I24" s="661"/>
      <c r="J24" s="661"/>
      <c r="K24" s="661"/>
      <c r="L24" s="143"/>
      <c r="M24" s="670"/>
      <c r="N24" s="662"/>
      <c r="O24" s="662"/>
      <c r="P24" s="176"/>
      <c r="Q24" s="666"/>
      <c r="R24" s="666"/>
      <c r="S24" s="663"/>
      <c r="T24" s="664"/>
    </row>
    <row r="25" s="482" customFormat="1" spans="1:20">
      <c r="A25" s="657" t="str">
        <f>'[2]FLAKE ICE'!$A29</f>
        <v>FLA010.10</v>
      </c>
      <c r="B25" s="658" t="str">
        <f>'[2]FLAKE ICE'!$B29</f>
        <v>STF4T</v>
      </c>
      <c r="C25" s="307"/>
      <c r="D25" s="659" t="str">
        <f>'[2]FLAKE ICE'!D29</f>
        <v>2*TGES5</v>
      </c>
      <c r="E25" s="378">
        <f>'[2]FLAKE ICE'!E29</f>
        <v>26</v>
      </c>
      <c r="F25" s="523" t="str">
        <f>'[2]FLAKE ICE'!I29</f>
        <v>~</v>
      </c>
      <c r="G25" s="668"/>
      <c r="H25" s="671"/>
      <c r="I25" s="661"/>
      <c r="J25" s="661"/>
      <c r="K25" s="661"/>
      <c r="L25" s="143"/>
      <c r="M25" s="670"/>
      <c r="N25" s="662"/>
      <c r="O25" s="662"/>
      <c r="P25" s="176"/>
      <c r="Q25" s="666"/>
      <c r="R25" s="666"/>
      <c r="S25" s="663"/>
      <c r="T25" s="664"/>
    </row>
    <row r="26" s="482" customFormat="1" spans="1:20">
      <c r="A26" s="657" t="str">
        <f>'[2]FLAKE ICE'!$A30</f>
        <v>FLA010.11</v>
      </c>
      <c r="B26" s="658" t="str">
        <f>'[2]FLAKE ICE'!$B30</f>
        <v>STF5T</v>
      </c>
      <c r="C26" s="307"/>
      <c r="D26" s="659" t="str">
        <f>'[2]FLAKE ICE'!D30</f>
        <v>2*SCX0857,2*TGES7.5</v>
      </c>
      <c r="E26" s="378">
        <f>'[2]FLAKE ICE'!E30</f>
        <v>32.5</v>
      </c>
      <c r="F26" s="523">
        <f>'[2]FLAKE ICE'!I30</f>
        <v>31597.4642371137</v>
      </c>
      <c r="G26" s="668"/>
      <c r="H26" s="661"/>
      <c r="I26" s="661"/>
      <c r="J26" s="661"/>
      <c r="K26" s="661"/>
      <c r="L26" s="143"/>
      <c r="M26" s="670"/>
      <c r="N26" s="662"/>
      <c r="O26" s="662"/>
      <c r="P26" s="176"/>
      <c r="Q26" s="666"/>
      <c r="R26" s="666"/>
      <c r="S26" s="663"/>
      <c r="T26" s="664"/>
    </row>
    <row r="27" s="482" customFormat="1" spans="1:20">
      <c r="A27" s="657" t="str">
        <f>'[2]FLAKE ICE'!$A31</f>
        <v>FLA010.12</v>
      </c>
      <c r="B27" s="658" t="str">
        <f>'[2]FLAKE ICE'!$B31</f>
        <v>STF6T</v>
      </c>
      <c r="C27" s="308"/>
      <c r="D27" s="659" t="str">
        <f>'[2]FLAKE ICE'!D31</f>
        <v>3*TGES5</v>
      </c>
      <c r="E27" s="378">
        <f>'[2]FLAKE ICE'!E31</f>
        <v>39</v>
      </c>
      <c r="F27" s="523">
        <f>'[2]FLAKE ICE'!I31</f>
        <v>33534.8126512785</v>
      </c>
      <c r="G27" s="668"/>
      <c r="H27" s="661"/>
      <c r="I27" s="661"/>
      <c r="J27" s="661"/>
      <c r="K27" s="661"/>
      <c r="L27" s="143"/>
      <c r="M27" s="670"/>
      <c r="N27" s="662"/>
      <c r="O27" s="662"/>
      <c r="P27" s="176"/>
      <c r="Q27" s="666"/>
      <c r="R27" s="666"/>
      <c r="S27" s="663"/>
      <c r="T27" s="664"/>
    </row>
    <row r="28" s="482" customFormat="1" spans="1:20">
      <c r="A28" s="657" t="str">
        <f>'[2]FLAKE ICE'!$A32</f>
        <v>FLA010.13</v>
      </c>
      <c r="B28" s="658" t="str">
        <f>'[2]FLAKE ICE'!$B32</f>
        <v>STF1T-316</v>
      </c>
      <c r="C28" s="307" t="s">
        <v>704</v>
      </c>
      <c r="D28" s="378">
        <f>'[2]FLAKE ICE'!D32</f>
        <v>0</v>
      </c>
      <c r="E28" s="378">
        <f>'[2]FLAKE ICE'!E32</f>
        <v>0</v>
      </c>
      <c r="F28" s="523">
        <f>'[2]FLAKE ICE'!I32</f>
        <v>15931.4945733347</v>
      </c>
      <c r="G28" s="668"/>
      <c r="H28" s="661"/>
      <c r="I28" s="661"/>
      <c r="J28" s="661"/>
      <c r="K28" s="661"/>
      <c r="L28" s="143"/>
      <c r="M28" s="670"/>
      <c r="N28" s="662"/>
      <c r="O28" s="662"/>
      <c r="P28" s="175"/>
      <c r="Q28" s="666"/>
      <c r="R28" s="666"/>
      <c r="S28" s="663"/>
      <c r="T28" s="664"/>
    </row>
    <row r="29" s="482" customFormat="1" spans="1:20">
      <c r="A29" s="657" t="str">
        <f>'[2]FLAKE ICE'!$A33</f>
        <v>FLA024.1</v>
      </c>
      <c r="B29" s="658" t="str">
        <f>'[2]FLAKE ICE'!$B33</f>
        <v>ICE BIN 600P (0.3ton machine)</v>
      </c>
      <c r="C29" s="306" t="s">
        <v>705</v>
      </c>
      <c r="D29" s="378" t="str">
        <f>'[2]FLAKE ICE'!D33</f>
        <v>03ton</v>
      </c>
      <c r="E29" s="378" t="str">
        <f>'[2]FLAKE ICE'!E33</f>
        <v>1060h*760l*800w(42"*30"*31.5")</v>
      </c>
      <c r="F29" s="523">
        <f>'[2]FLAKE ICE'!I33</f>
        <v>2251.08225108225</v>
      </c>
      <c r="G29" s="668"/>
      <c r="H29" s="661"/>
      <c r="I29" s="661"/>
      <c r="J29" s="661"/>
      <c r="K29" s="661"/>
      <c r="L29" s="143"/>
      <c r="M29" s="671"/>
      <c r="N29" s="661"/>
      <c r="O29" s="661"/>
      <c r="P29" s="173"/>
      <c r="Q29" s="666"/>
      <c r="R29" s="666"/>
      <c r="S29" s="666"/>
      <c r="T29" s="666"/>
    </row>
    <row r="30" s="482" customFormat="1" spans="1:20">
      <c r="A30" s="657" t="str">
        <f>'[2]FLAKE ICE'!$A34</f>
        <v>FLA025</v>
      </c>
      <c r="B30" s="658" t="str">
        <f>'[2]FLAKE ICE'!$B34</f>
        <v>ICE BIN 2000P (0.5~1ton machine)</v>
      </c>
      <c r="C30" s="307"/>
      <c r="D30" s="378" t="str">
        <f>'[2]FLAKE ICE'!D34</f>
        <v>0.5ton-1ton</v>
      </c>
      <c r="E30" s="378" t="str">
        <f>'[2]FLAKE ICE'!E34</f>
        <v>1170h * 1220l * 920w (47"*48"*36")</v>
      </c>
      <c r="F30" s="523">
        <f>'[2]FLAKE ICE'!I34</f>
        <v>3636.36363636364</v>
      </c>
      <c r="G30" s="668"/>
      <c r="H30" s="661"/>
      <c r="I30" s="661"/>
      <c r="J30" s="661"/>
      <c r="K30" s="661"/>
      <c r="L30" s="143"/>
      <c r="M30" s="671"/>
      <c r="N30" s="661"/>
      <c r="O30" s="661"/>
      <c r="P30" s="173"/>
      <c r="Q30" s="666"/>
      <c r="R30" s="666"/>
      <c r="S30" s="666"/>
      <c r="T30" s="666"/>
    </row>
    <row r="31" s="482" customFormat="1" ht="18" customHeight="1" spans="1:20">
      <c r="A31" s="657" t="str">
        <f>'[2]FLAKE ICE'!$A35</f>
        <v>FLA027</v>
      </c>
      <c r="B31" s="658" t="str">
        <f>'[2]FLAKE ICE'!$B35</f>
        <v>ICE BIN 2500P (1.5ton~2ton machine)</v>
      </c>
      <c r="C31" s="308"/>
      <c r="D31" s="378" t="str">
        <f>'[2]FLAKE ICE'!D35</f>
        <v>1.5-2ton</v>
      </c>
      <c r="E31" s="378" t="str">
        <f>'[2]FLAKE ICE'!E35</f>
        <v>1100h * 1500l * 1126w (43"*59"*44")</v>
      </c>
      <c r="F31" s="523">
        <f>'[2]FLAKE ICE'!I35</f>
        <v>5151.51515151515</v>
      </c>
      <c r="G31" s="668"/>
      <c r="H31" s="661"/>
      <c r="I31" s="661"/>
      <c r="J31" s="661"/>
      <c r="K31" s="661"/>
      <c r="L31" s="143"/>
      <c r="M31" s="671"/>
      <c r="N31" s="661"/>
      <c r="O31" s="661"/>
      <c r="P31" s="173"/>
      <c r="Q31" s="666"/>
      <c r="R31" s="666"/>
      <c r="S31" s="666"/>
      <c r="T31" s="666"/>
    </row>
    <row r="32" s="482" customFormat="1" spans="1:20">
      <c r="A32" s="657" t="str">
        <f>'[2]FLAKE ICE'!$A36</f>
        <v>SB031</v>
      </c>
      <c r="B32" s="658" t="str">
        <f>'[2]FLAKE ICE'!$B36</f>
        <v>0.3T~1T Flake ice control panel (DOL) cw plc</v>
      </c>
      <c r="C32" s="306" t="s">
        <v>706</v>
      </c>
      <c r="D32" s="378" t="str">
        <f>'[2]FLAKE ICE'!D36</f>
        <v>0.3-1T</v>
      </c>
      <c r="E32" s="378">
        <f>'[2]FLAKE ICE'!E36</f>
        <v>0</v>
      </c>
      <c r="F32" s="523">
        <f>'[2]FLAKE ICE'!I36</f>
        <v>1066.25542805178</v>
      </c>
      <c r="G32" s="668"/>
      <c r="H32" s="661"/>
      <c r="I32" s="661"/>
      <c r="J32" s="661"/>
      <c r="K32" s="661"/>
      <c r="L32" s="143"/>
      <c r="M32" s="671"/>
      <c r="N32" s="661"/>
      <c r="O32" s="661"/>
      <c r="P32" s="174"/>
      <c r="Q32" s="666"/>
      <c r="R32" s="666"/>
      <c r="S32" s="666"/>
      <c r="T32" s="666"/>
    </row>
    <row r="33" s="617" customFormat="1" spans="1:20">
      <c r="A33" s="657" t="str">
        <f>'[2]FLAKE ICE'!$A37</f>
        <v>SB032</v>
      </c>
      <c r="B33" s="658" t="str">
        <f>'[2]FLAKE ICE'!$B37</f>
        <v>1.5T~3T Flake ice control panel (DOL) cw plc</v>
      </c>
      <c r="C33" s="307"/>
      <c r="D33" s="378" t="str">
        <f>'[2]FLAKE ICE'!D37</f>
        <v>1.5-3T</v>
      </c>
      <c r="E33" s="378">
        <f>'[2]FLAKE ICE'!E37</f>
        <v>0</v>
      </c>
      <c r="F33" s="523">
        <f>'[2]FLAKE ICE'!I37</f>
        <v>1255.55504688425</v>
      </c>
      <c r="G33" s="668"/>
      <c r="H33" s="661"/>
      <c r="I33" s="661"/>
      <c r="J33" s="661"/>
      <c r="K33" s="661"/>
      <c r="L33" s="143"/>
      <c r="M33" s="671"/>
      <c r="N33" s="661"/>
      <c r="O33" s="661"/>
      <c r="P33" s="176"/>
      <c r="Q33" s="672"/>
      <c r="R33" s="672"/>
      <c r="S33" s="672"/>
      <c r="T33" s="672"/>
    </row>
    <row r="34" s="617" customFormat="1" spans="1:20">
      <c r="A34" s="657" t="str">
        <f>'[2]FLAKE ICE'!$A38</f>
        <v>SB032.1</v>
      </c>
      <c r="B34" s="658" t="str">
        <f>'[2]FLAKE ICE'!$B38</f>
        <v>4T~6T Flake ice control panel (p.winding) cw plc</v>
      </c>
      <c r="C34" s="307"/>
      <c r="D34" s="378" t="str">
        <f>'[2]FLAKE ICE'!D38</f>
        <v>4-6T</v>
      </c>
      <c r="E34" s="378">
        <f>'[2]FLAKE ICE'!E38</f>
        <v>0</v>
      </c>
      <c r="F34" s="523">
        <f>'[2]FLAKE ICE'!I38</f>
        <v>2184.02996615024</v>
      </c>
      <c r="G34" s="668"/>
      <c r="H34" s="661"/>
      <c r="I34" s="661"/>
      <c r="J34" s="661"/>
      <c r="K34" s="661"/>
      <c r="L34" s="143"/>
      <c r="M34" s="671"/>
      <c r="N34" s="661"/>
      <c r="O34" s="661"/>
      <c r="P34" s="176"/>
      <c r="Q34" s="672"/>
      <c r="R34" s="672"/>
      <c r="S34" s="672"/>
      <c r="T34" s="672"/>
    </row>
    <row r="35" s="617" customFormat="1" spans="1:20">
      <c r="A35" s="657" t="str">
        <f>'[2]FLAKE ICE'!$A39</f>
        <v>SB033</v>
      </c>
      <c r="B35" s="658" t="str">
        <f>'[2]FLAKE ICE'!$B39</f>
        <v>0.5T-1T Flake ice control panel (DOL)</v>
      </c>
      <c r="C35" s="307"/>
      <c r="D35" s="378" t="str">
        <f>'[2]FLAKE ICE'!D39</f>
        <v>0.5-1T</v>
      </c>
      <c r="E35" s="378">
        <f>'[2]FLAKE ICE'!E39</f>
        <v>0</v>
      </c>
      <c r="F35" s="523">
        <f>'[2]FLAKE ICE'!I39</f>
        <v>1568.08608956255</v>
      </c>
      <c r="G35" s="668"/>
      <c r="H35" s="661"/>
      <c r="I35" s="661"/>
      <c r="J35" s="661"/>
      <c r="K35" s="661"/>
      <c r="L35" s="143"/>
      <c r="M35" s="671"/>
      <c r="N35" s="661"/>
      <c r="O35" s="661"/>
      <c r="P35" s="176"/>
      <c r="Q35" s="672"/>
      <c r="R35" s="672"/>
      <c r="S35" s="672"/>
      <c r="T35" s="672"/>
    </row>
    <row r="36" s="482" customFormat="1" spans="1:20">
      <c r="A36" s="657" t="str">
        <f>'[2]FLAKE ICE'!$A40</f>
        <v>SB034</v>
      </c>
      <c r="B36" s="658" t="str">
        <f>'[2]FLAKE ICE'!$B40</f>
        <v>1.5T-3T Flake ice control panel (DOL)</v>
      </c>
      <c r="C36" s="307"/>
      <c r="D36" s="378" t="str">
        <f>'[2]FLAKE ICE'!D40</f>
        <v>1.5-3T</v>
      </c>
      <c r="E36" s="378">
        <f>'[2]FLAKE ICE'!E40</f>
        <v>0</v>
      </c>
      <c r="F36" s="523">
        <f>'[2]FLAKE ICE'!I40</f>
        <v>1883.46301374272</v>
      </c>
      <c r="G36" s="668"/>
      <c r="H36" s="661"/>
      <c r="I36" s="661"/>
      <c r="J36" s="661"/>
      <c r="K36" s="661"/>
      <c r="L36" s="143"/>
      <c r="M36" s="671"/>
      <c r="N36" s="661"/>
      <c r="O36" s="661"/>
      <c r="P36" s="176"/>
      <c r="Q36" s="666"/>
      <c r="R36" s="666"/>
      <c r="S36" s="666"/>
      <c r="T36" s="666"/>
    </row>
    <row r="37" s="482" customFormat="1" spans="1:20">
      <c r="A37" s="657" t="str">
        <f>'[2]FLAKE ICE'!$A41</f>
        <v>SB035</v>
      </c>
      <c r="B37" s="658" t="str">
        <f>'[2]FLAKE ICE'!$B41</f>
        <v>2T~4T Flake ice control panel (PART WINDING)</v>
      </c>
      <c r="C37" s="307"/>
      <c r="D37" s="378" t="str">
        <f>'[2]FLAKE ICE'!D41</f>
        <v>2-4T</v>
      </c>
      <c r="E37" s="378">
        <f>'[2]FLAKE ICE'!E41</f>
        <v>0</v>
      </c>
      <c r="F37" s="523">
        <f>'[2]FLAKE ICE'!I41</f>
        <v>2639.19186087746</v>
      </c>
      <c r="G37" s="668"/>
      <c r="H37" s="661"/>
      <c r="I37" s="661"/>
      <c r="J37" s="661"/>
      <c r="K37" s="661"/>
      <c r="L37" s="143"/>
      <c r="M37" s="671"/>
      <c r="N37" s="661"/>
      <c r="O37" s="661"/>
      <c r="P37" s="176"/>
      <c r="Q37" s="666"/>
      <c r="R37" s="666"/>
      <c r="S37" s="666"/>
      <c r="T37" s="666"/>
    </row>
    <row r="38" s="482" customFormat="1" spans="1:20">
      <c r="A38" s="657" t="str">
        <f>'[2]FLAKE ICE'!$A42</f>
        <v>SB036</v>
      </c>
      <c r="B38" s="658" t="str">
        <f>'[2]FLAKE ICE'!$B42</f>
        <v>5T~6T Flake ice control panel (PART WINDING)</v>
      </c>
      <c r="C38" s="307"/>
      <c r="D38" s="378" t="str">
        <f>'[2]FLAKE ICE'!D42</f>
        <v>5-6T</v>
      </c>
      <c r="E38" s="378">
        <f>'[2]FLAKE ICE'!E42</f>
        <v>0</v>
      </c>
      <c r="F38" s="523">
        <f>'[2]FLAKE ICE'!I42</f>
        <v>2993.0369429984</v>
      </c>
      <c r="G38" s="668"/>
      <c r="H38" s="661"/>
      <c r="I38" s="661"/>
      <c r="J38" s="661"/>
      <c r="K38" s="661"/>
      <c r="L38" s="143"/>
      <c r="M38" s="671"/>
      <c r="N38" s="661"/>
      <c r="O38" s="661"/>
      <c r="P38" s="176"/>
      <c r="Q38" s="666"/>
      <c r="R38" s="666"/>
      <c r="S38" s="666"/>
      <c r="T38" s="666"/>
    </row>
    <row r="39" s="482" customFormat="1" spans="1:20">
      <c r="A39" s="657" t="str">
        <f>'[2]FLAKE ICE'!$A43</f>
        <v>SB037</v>
      </c>
      <c r="B39" s="658" t="str">
        <f>'[2]FLAKE ICE'!$B43</f>
        <v>10T Flake ice control panel (PART WINDING)</v>
      </c>
      <c r="C39" s="307"/>
      <c r="D39" s="378" t="str">
        <f>'[2]FLAKE ICE'!D43</f>
        <v>8-10T</v>
      </c>
      <c r="E39" s="378">
        <f>'[2]FLAKE ICE'!E43</f>
        <v>0</v>
      </c>
      <c r="F39" s="523">
        <f>'[2]FLAKE ICE'!I43</f>
        <v>3608.42155838302</v>
      </c>
      <c r="G39" s="668"/>
      <c r="H39" s="661"/>
      <c r="I39" s="661"/>
      <c r="J39" s="661"/>
      <c r="K39" s="661"/>
      <c r="L39" s="143"/>
      <c r="M39" s="671"/>
      <c r="N39" s="661"/>
      <c r="O39" s="661"/>
      <c r="P39" s="175"/>
      <c r="Q39" s="666"/>
      <c r="R39" s="666"/>
      <c r="S39" s="666"/>
      <c r="T39" s="666"/>
    </row>
    <row r="40" s="482" customFormat="1" spans="1:20">
      <c r="A40" s="657" t="str">
        <f>'[2]FLAKE ICE'!$A44</f>
        <v>SB038</v>
      </c>
      <c r="B40" s="658" t="str">
        <f>'[2]FLAKE ICE'!$B44</f>
        <v>PLC CONTROL</v>
      </c>
      <c r="C40" s="307"/>
      <c r="D40" s="378">
        <f>'[2]FLAKE ICE'!D44</f>
        <v>0</v>
      </c>
      <c r="E40" s="378">
        <f>'[2]FLAKE ICE'!E44</f>
        <v>0</v>
      </c>
      <c r="F40" s="523">
        <f>'[2]FLAKE ICE'!I44</f>
        <v>819.304152637486</v>
      </c>
      <c r="G40" s="668"/>
      <c r="H40" s="661"/>
      <c r="I40" s="661"/>
      <c r="J40" s="661"/>
      <c r="K40" s="661"/>
      <c r="L40" s="143"/>
      <c r="M40" s="671"/>
      <c r="N40" s="661"/>
      <c r="O40" s="661"/>
      <c r="P40" s="175"/>
      <c r="Q40" s="666"/>
      <c r="R40" s="666"/>
      <c r="S40" s="666"/>
      <c r="T40" s="666"/>
    </row>
    <row r="41" s="482" customFormat="1" spans="1:20">
      <c r="A41" s="657" t="str">
        <f>'[2]FLAKE ICE'!$A45</f>
        <v>FLA028</v>
      </c>
      <c r="B41" s="658" t="str">
        <f>'[2]FLAKE ICE'!$B45</f>
        <v>PLC CONTROL BOARD 3PH</v>
      </c>
      <c r="C41" s="307"/>
      <c r="D41" s="378"/>
      <c r="E41" s="378"/>
      <c r="F41" s="523">
        <f>'[2]FLAKE ICE'!I45</f>
        <v>356.902356902357</v>
      </c>
      <c r="G41" s="668"/>
      <c r="H41" s="661"/>
      <c r="I41" s="661"/>
      <c r="J41" s="661"/>
      <c r="K41" s="661"/>
      <c r="L41" s="143"/>
      <c r="M41" s="671"/>
      <c r="N41" s="661"/>
      <c r="O41" s="661"/>
      <c r="P41" s="176"/>
      <c r="Q41" s="666"/>
      <c r="R41" s="666"/>
      <c r="S41" s="666"/>
      <c r="T41" s="666"/>
    </row>
    <row r="42" s="482" customFormat="1" spans="1:20">
      <c r="A42" s="657" t="str">
        <f>'[2]FLAKE ICE'!$A46</f>
        <v>FLA029</v>
      </c>
      <c r="B42" s="658" t="str">
        <f>'[2]FLAKE ICE'!$B46</f>
        <v>PLC CONTROL BOARD 1PH</v>
      </c>
      <c r="C42" s="308"/>
      <c r="D42" s="378"/>
      <c r="E42" s="378"/>
      <c r="F42" s="523">
        <f>'[2]FLAKE ICE'!I46</f>
        <v>336.700336700337</v>
      </c>
      <c r="G42" s="668"/>
      <c r="H42" s="661"/>
      <c r="I42" s="661"/>
      <c r="J42" s="661"/>
      <c r="K42" s="661"/>
      <c r="L42" s="143"/>
      <c r="M42" s="671"/>
      <c r="N42" s="661"/>
      <c r="O42" s="661"/>
      <c r="P42" s="176"/>
      <c r="Q42" s="666"/>
      <c r="R42" s="666"/>
      <c r="S42" s="666"/>
      <c r="T42" s="666"/>
    </row>
    <row r="43" s="482" customFormat="1" spans="1:20">
      <c r="A43" s="657" t="str">
        <f>'[2]FLAKE ICE'!$A47</f>
        <v>FLA033</v>
      </c>
      <c r="B43" s="658" t="str">
        <f>'[2]FLAKE ICE'!$B47</f>
        <v>ICE SHOVEL SMALL (66CM*20CM)</v>
      </c>
      <c r="C43" s="308"/>
      <c r="D43" s="378" t="str">
        <f>'[2]FLAKE ICE'!D47</f>
        <v>0.3-0.5</v>
      </c>
      <c r="E43" s="378">
        <f>'[2]FLAKE ICE'!E47</f>
        <v>0</v>
      </c>
      <c r="F43" s="523">
        <f>'[2]FLAKE ICE'!I47</f>
        <v>84.4155844155844</v>
      </c>
      <c r="G43" s="668"/>
      <c r="H43" s="661"/>
      <c r="I43" s="661"/>
      <c r="J43" s="661"/>
      <c r="K43" s="661"/>
      <c r="L43" s="143"/>
      <c r="M43" s="671"/>
      <c r="N43" s="661"/>
      <c r="O43" s="661"/>
      <c r="P43" s="174"/>
      <c r="Q43" s="666"/>
      <c r="R43" s="666"/>
      <c r="S43" s="666"/>
      <c r="T43" s="666"/>
    </row>
    <row r="44" s="482" customFormat="1" spans="1:20">
      <c r="A44" s="657" t="str">
        <f>'[2]FLAKE ICE'!$A48</f>
        <v>FLA034</v>
      </c>
      <c r="B44" s="658" t="str">
        <f>'[2]FLAKE ICE'!$B48</f>
        <v>ICE SHOVEL MEDIUM (96CM*26CM)</v>
      </c>
      <c r="C44" s="432"/>
      <c r="D44" s="378" t="str">
        <f>'[2]FLAKE ICE'!D48</f>
        <v>1~3</v>
      </c>
      <c r="E44" s="378">
        <f>'[2]FLAKE ICE'!E48</f>
        <v>0</v>
      </c>
      <c r="F44" s="523">
        <f>'[2]FLAKE ICE'!I48</f>
        <v>112.554112554113</v>
      </c>
      <c r="G44" s="668"/>
      <c r="H44" s="661"/>
      <c r="I44" s="661"/>
      <c r="J44" s="661"/>
      <c r="K44" s="661"/>
      <c r="L44" s="143"/>
      <c r="M44" s="671"/>
      <c r="N44" s="661"/>
      <c r="O44" s="661"/>
      <c r="P44" s="176"/>
      <c r="Q44" s="666"/>
      <c r="R44" s="666"/>
      <c r="S44" s="666"/>
      <c r="T44" s="666"/>
    </row>
    <row r="45" s="482" customFormat="1" spans="1:20">
      <c r="A45" s="657" t="str">
        <f>'[2]FLAKE ICE'!$A49</f>
        <v>FLA034.1</v>
      </c>
      <c r="B45" s="658" t="str">
        <f>'[2]FLAKE ICE'!$B49</f>
        <v>ICE SHOVEL MEDIUM (112CM*35CM)</v>
      </c>
      <c r="C45" s="432"/>
      <c r="D45" s="378" t="str">
        <f>'[2]FLAKE ICE'!D49</f>
        <v>4~10</v>
      </c>
      <c r="E45" s="378">
        <f>'[2]FLAKE ICE'!E49</f>
        <v>0</v>
      </c>
      <c r="F45" s="523">
        <f>'[2]FLAKE ICE'!I49</f>
        <v>141.818181818182</v>
      </c>
      <c r="G45" s="668"/>
      <c r="H45" s="661"/>
      <c r="I45" s="661"/>
      <c r="J45" s="661"/>
      <c r="K45" s="661"/>
      <c r="L45" s="143"/>
      <c r="M45" s="671"/>
      <c r="N45" s="661"/>
      <c r="O45" s="661"/>
      <c r="P45" s="175"/>
      <c r="Q45" s="666"/>
      <c r="R45" s="666"/>
      <c r="S45" s="666"/>
      <c r="T45" s="666"/>
    </row>
    <row r="46" s="482" customFormat="1" ht="57.75" customHeight="1" spans="1:20">
      <c r="A46" s="657" t="str">
        <f>'[2]FLAKE ICE'!$A50</f>
        <v>FLA035</v>
      </c>
      <c r="B46" s="658" t="str">
        <f>'[2]FLAKE ICE'!$B50</f>
        <v>Water pump motor 2WATTS</v>
      </c>
      <c r="C46" s="98" t="s">
        <v>707</v>
      </c>
      <c r="D46" s="378">
        <f>'[2]FLAKE ICE'!D50</f>
        <v>0</v>
      </c>
      <c r="E46" s="378">
        <f>'[2]FLAKE ICE'!E50</f>
        <v>0</v>
      </c>
      <c r="F46" s="523">
        <f>'[2]FLAKE ICE'!I50</f>
        <v>101.515151515152</v>
      </c>
      <c r="G46" s="668"/>
      <c r="H46" s="661"/>
      <c r="I46" s="661"/>
      <c r="J46" s="661"/>
      <c r="K46" s="661"/>
      <c r="L46" s="143"/>
      <c r="M46" s="671"/>
      <c r="N46" s="661"/>
      <c r="O46" s="661"/>
      <c r="P46" s="174"/>
      <c r="Q46" s="666"/>
      <c r="R46" s="666"/>
      <c r="S46" s="666"/>
      <c r="T46" s="666"/>
    </row>
    <row r="47" s="482" customFormat="1" ht="57.75" customHeight="1" spans="1:20">
      <c r="A47" s="657" t="str">
        <f>'[2]FLAKE ICE'!$A51</f>
        <v>FLA036</v>
      </c>
      <c r="B47" s="658" t="str">
        <f>'[2]FLAKE ICE'!$B51</f>
        <v>Water pump motor 6WATTS</v>
      </c>
      <c r="C47" s="98" t="s">
        <v>707</v>
      </c>
      <c r="D47" s="378">
        <f>'[2]FLAKE ICE'!D51</f>
        <v>0</v>
      </c>
      <c r="E47" s="378">
        <f>'[2]FLAKE ICE'!E51</f>
        <v>0</v>
      </c>
      <c r="F47" s="523">
        <f>'[2]FLAKE ICE'!I51</f>
        <v>159.090909090909</v>
      </c>
      <c r="G47" s="668"/>
      <c r="H47" s="661"/>
      <c r="I47" s="661"/>
      <c r="J47" s="661"/>
      <c r="K47" s="661"/>
      <c r="L47" s="143"/>
      <c r="M47" s="671"/>
      <c r="N47" s="661"/>
      <c r="O47" s="661"/>
      <c r="P47" s="176"/>
      <c r="Q47" s="666"/>
      <c r="R47" s="666"/>
      <c r="S47" s="666"/>
      <c r="T47" s="666"/>
    </row>
    <row r="48" s="482" customFormat="1" ht="75.75" customHeight="1" spans="1:20">
      <c r="A48" s="657" t="str">
        <f>'[2]FLAKE ICE'!$A52</f>
        <v>FLA037</v>
      </c>
      <c r="B48" s="658" t="str">
        <f>'[2]FLAKE ICE'!$B52</f>
        <v>Water pump motor 9WATTS</v>
      </c>
      <c r="C48" s="380" t="s">
        <v>708</v>
      </c>
      <c r="D48" s="378" t="str">
        <f>'[2]FLAKE ICE'!D52</f>
        <v>0.5T-1T</v>
      </c>
      <c r="E48" s="378" t="str">
        <f>'[2]FLAKE ICE'!E52</f>
        <v>9W</v>
      </c>
      <c r="F48" s="523">
        <f>'[2]FLAKE ICE'!I52</f>
        <v>189.393939393939</v>
      </c>
      <c r="G48" s="668"/>
      <c r="H48" s="661"/>
      <c r="I48" s="661"/>
      <c r="J48" s="661"/>
      <c r="K48" s="661"/>
      <c r="L48" s="143"/>
      <c r="M48" s="671"/>
      <c r="N48" s="661"/>
      <c r="O48" s="661"/>
      <c r="P48" s="176"/>
      <c r="Q48" s="666"/>
      <c r="R48" s="666"/>
      <c r="S48" s="666"/>
      <c r="T48" s="666"/>
    </row>
    <row r="49" s="482" customFormat="1" ht="69.75" customHeight="1" spans="1:20">
      <c r="A49" s="657" t="str">
        <f>'[2]FLAKE ICE'!$A53</f>
        <v>FLA038</v>
      </c>
      <c r="B49" s="658" t="str">
        <f>'[2]FLAKE ICE'!$B53</f>
        <v>Water pump motor 14WATTS</v>
      </c>
      <c r="C49" s="380" t="s">
        <v>708</v>
      </c>
      <c r="D49" s="378" t="str">
        <f>'[2]FLAKE ICE'!D53</f>
        <v>0.5T-1.5T</v>
      </c>
      <c r="E49" s="378" t="str">
        <f>'[2]FLAKE ICE'!E53</f>
        <v>14W</v>
      </c>
      <c r="F49" s="523">
        <f>'[2]FLAKE ICE'!I53</f>
        <v>262.121212121212</v>
      </c>
      <c r="G49" s="668"/>
      <c r="H49" s="661"/>
      <c r="I49" s="661"/>
      <c r="J49" s="661"/>
      <c r="K49" s="661"/>
      <c r="L49" s="143"/>
      <c r="M49" s="671"/>
      <c r="N49" s="661"/>
      <c r="O49" s="661"/>
      <c r="P49" s="175"/>
      <c r="Q49" s="666"/>
      <c r="R49" s="666"/>
      <c r="S49" s="666"/>
      <c r="T49" s="666"/>
    </row>
    <row r="50" s="482" customFormat="1" ht="69.75" customHeight="1" spans="1:20">
      <c r="A50" s="657" t="str">
        <f>'[2]FLAKE ICE'!$A54</f>
        <v>FLA038.1</v>
      </c>
      <c r="B50" s="658" t="str">
        <f>'[2]FLAKE ICE'!$B54</f>
        <v>0.12kw water pump short shaft (1T-3T)</v>
      </c>
      <c r="C50" s="380"/>
      <c r="D50" s="378" t="str">
        <f>'[2]FLAKE ICE'!D54</f>
        <v>2T-3T</v>
      </c>
      <c r="E50" s="378">
        <f>'[2]FLAKE ICE'!E54</f>
        <v>0</v>
      </c>
      <c r="F50" s="523">
        <f>'[2]FLAKE ICE'!I54</f>
        <v>636.363636363636</v>
      </c>
      <c r="G50" s="668"/>
      <c r="H50" s="661"/>
      <c r="I50" s="661"/>
      <c r="J50" s="661"/>
      <c r="K50" s="661"/>
      <c r="L50" s="143"/>
      <c r="M50" s="671"/>
      <c r="N50" s="661"/>
      <c r="O50" s="661"/>
      <c r="P50" s="175"/>
      <c r="Q50" s="666"/>
      <c r="R50" s="666"/>
      <c r="S50" s="666"/>
      <c r="T50" s="666"/>
    </row>
    <row r="51" s="482" customFormat="1" ht="69.75" customHeight="1" spans="1:20">
      <c r="A51" s="657" t="str">
        <f>'[2]FLAKE ICE'!$A55</f>
        <v>FLA038.2</v>
      </c>
      <c r="B51" s="658" t="str">
        <f>'[2]FLAKE ICE'!$B55</f>
        <v>0.12kw water pump long shaft (4T-6T)</v>
      </c>
      <c r="C51" s="380"/>
      <c r="D51" s="378" t="str">
        <f>'[2]FLAKE ICE'!D55</f>
        <v>4T-6T</v>
      </c>
      <c r="E51" s="378">
        <f>'[2]FLAKE ICE'!E55</f>
        <v>0</v>
      </c>
      <c r="F51" s="523">
        <f>'[2]FLAKE ICE'!I55</f>
        <v>707.070707070707</v>
      </c>
      <c r="G51" s="668"/>
      <c r="H51" s="661"/>
      <c r="I51" s="661"/>
      <c r="J51" s="661"/>
      <c r="K51" s="661"/>
      <c r="L51" s="143"/>
      <c r="M51" s="671"/>
      <c r="N51" s="661"/>
      <c r="O51" s="661"/>
      <c r="P51" s="175"/>
      <c r="Q51" s="666"/>
      <c r="R51" s="666"/>
      <c r="S51" s="666"/>
      <c r="T51" s="666"/>
    </row>
    <row r="52" s="482" customFormat="1" ht="52.5" customHeight="1" spans="1:20">
      <c r="A52" s="657" t="str">
        <f>'[2]FLAKE ICE'!$A56</f>
        <v>FLA039</v>
      </c>
      <c r="B52" s="658" t="str">
        <f>'[2]FLAKE ICE'!$B56</f>
        <v>DOB-20</v>
      </c>
      <c r="C52" s="376" t="s">
        <v>709</v>
      </c>
      <c r="D52" s="378" t="str">
        <f>'[2]FLAKE ICE'!D56</f>
        <v>0.5T-3T (140mm)</v>
      </c>
      <c r="E52" s="378" t="str">
        <f>'[2]FLAKE ICE'!E56</f>
        <v>20W</v>
      </c>
      <c r="F52" s="523">
        <f>'[2]FLAKE ICE'!I56</f>
        <v>258.838383838384</v>
      </c>
      <c r="G52" s="668"/>
      <c r="H52" s="661"/>
      <c r="I52" s="661"/>
      <c r="J52" s="661"/>
      <c r="K52" s="661"/>
      <c r="L52" s="143"/>
      <c r="M52" s="671"/>
      <c r="N52" s="661"/>
      <c r="O52" s="661"/>
      <c r="P52" s="93"/>
      <c r="Q52" s="666"/>
      <c r="R52" s="666"/>
      <c r="S52" s="666"/>
      <c r="T52" s="666"/>
    </row>
    <row r="53" s="482" customFormat="1" ht="30.75" customHeight="1" spans="1:20">
      <c r="A53" s="657" t="str">
        <f>'[2]FLAKE ICE'!$A57</f>
        <v>FLA040</v>
      </c>
      <c r="B53" s="658" t="str">
        <f>'[2]FLAKE ICE'!$B57</f>
        <v>TC-8180</v>
      </c>
      <c r="C53" s="377"/>
      <c r="D53" s="378" t="str">
        <f>'[2]FLAKE ICE'!D57</f>
        <v>4T (180mm)</v>
      </c>
      <c r="E53" s="378" t="str">
        <f>'[2]FLAKE ICE'!E57</f>
        <v>90W</v>
      </c>
      <c r="F53" s="523">
        <f>'[2]FLAKE ICE'!I57</f>
        <v>422.979797979798</v>
      </c>
      <c r="G53" s="668"/>
      <c r="H53" s="661"/>
      <c r="I53" s="661"/>
      <c r="J53" s="661"/>
      <c r="K53" s="661"/>
      <c r="L53" s="143"/>
      <c r="M53" s="671"/>
      <c r="N53" s="661"/>
      <c r="O53" s="661"/>
      <c r="P53" s="173"/>
      <c r="Q53" s="666"/>
      <c r="R53" s="666"/>
      <c r="S53" s="666"/>
      <c r="T53" s="666"/>
    </row>
    <row r="54" s="482" customFormat="1" ht="30.75" customHeight="1" spans="1:20">
      <c r="A54" s="657" t="str">
        <f>'[2]FLAKE ICE'!$A58</f>
        <v>FLA041</v>
      </c>
      <c r="B54" s="658" t="str">
        <f>'[2]FLAKE ICE'!$B58</f>
        <v>TC-4180</v>
      </c>
      <c r="C54" s="377"/>
      <c r="D54" s="378" t="str">
        <f>'[2]FLAKE ICE'!D58</f>
        <v>5T-8T (180mm)</v>
      </c>
      <c r="E54" s="378" t="str">
        <f>'[2]FLAKE ICE'!E58</f>
        <v>180W</v>
      </c>
      <c r="F54" s="523">
        <f>'[2]FLAKE ICE'!I58</f>
        <v>656.565656565657</v>
      </c>
      <c r="G54" s="668"/>
      <c r="H54" s="661"/>
      <c r="I54" s="661"/>
      <c r="J54" s="661"/>
      <c r="K54" s="661"/>
      <c r="L54" s="143"/>
      <c r="M54" s="671"/>
      <c r="N54" s="661"/>
      <c r="O54" s="661"/>
      <c r="P54" s="173"/>
      <c r="Q54" s="666"/>
      <c r="R54" s="666"/>
      <c r="S54" s="666"/>
      <c r="T54" s="666"/>
    </row>
    <row r="55" s="482" customFormat="1" ht="30.75" customHeight="1" spans="1:20">
      <c r="A55" s="657" t="str">
        <f>'[2]FLAKE ICE'!$A59</f>
        <v>FLA042</v>
      </c>
      <c r="B55" s="658" t="str">
        <f>'[2]FLAKE ICE'!$B59</f>
        <v>TC-2180</v>
      </c>
      <c r="C55" s="378"/>
      <c r="D55" s="378" t="str">
        <f>'[2]FLAKE ICE'!D59</f>
        <v>10T-12T (195mm)</v>
      </c>
      <c r="E55" s="378" t="str">
        <f>'[2]FLAKE ICE'!E59</f>
        <v>370W</v>
      </c>
      <c r="F55" s="523">
        <f>'[2]FLAKE ICE'!I59</f>
        <v>858.585858585859</v>
      </c>
      <c r="G55" s="668"/>
      <c r="H55" s="661"/>
      <c r="I55" s="661"/>
      <c r="J55" s="661"/>
      <c r="K55" s="661"/>
      <c r="L55" s="143"/>
      <c r="M55" s="671"/>
      <c r="N55" s="661"/>
      <c r="O55" s="661"/>
      <c r="P55" s="173"/>
      <c r="Q55" s="666"/>
      <c r="R55" s="666"/>
      <c r="S55" s="666"/>
      <c r="T55" s="666"/>
    </row>
    <row r="56" s="482" customFormat="1" ht="93.75" customHeight="1" spans="1:20">
      <c r="A56" s="657" t="str">
        <f>'[2]FLAKE ICE'!$A60</f>
        <v>FLA043</v>
      </c>
      <c r="B56" s="658" t="str">
        <f>'[2]FLAKE ICE'!$B60</f>
        <v>IWAKI PUMP (ES-B11VC-230N1)</v>
      </c>
      <c r="C56" s="306" t="s">
        <v>710</v>
      </c>
      <c r="D56" s="378" t="str">
        <f>'[2]FLAKE ICE'!D60</f>
        <v>0.5-40T</v>
      </c>
      <c r="E56" s="378">
        <f>'[2]FLAKE ICE'!E60</f>
        <v>0</v>
      </c>
      <c r="F56" s="523">
        <f>'[2]FLAKE ICE'!I60</f>
        <v>1500</v>
      </c>
      <c r="G56" s="319"/>
      <c r="H56" s="673"/>
      <c r="I56" s="674"/>
      <c r="J56" s="661"/>
      <c r="K56" s="661"/>
      <c r="L56" s="143"/>
      <c r="M56" s="671"/>
      <c r="N56" s="661"/>
      <c r="O56" s="661"/>
      <c r="P56" s="93"/>
      <c r="Q56" s="666"/>
      <c r="R56" s="666"/>
      <c r="S56" s="666"/>
      <c r="T56" s="666"/>
    </row>
    <row r="57" s="482" customFormat="1" ht="93.75" customHeight="1" spans="1:20">
      <c r="A57" s="657" t="str">
        <f>'[2]FLAKE ICE'!$A61</f>
        <v>FLA043.1</v>
      </c>
      <c r="B57" s="658" t="str">
        <f>'[2]FLAKE ICE'!$B61</f>
        <v>IWAKI FOOT VALVE</v>
      </c>
      <c r="C57" s="307"/>
      <c r="D57" s="378">
        <f>'[2]FLAKE ICE'!D61</f>
        <v>0</v>
      </c>
      <c r="E57" s="378">
        <f>'[2]FLAKE ICE'!E61</f>
        <v>0</v>
      </c>
      <c r="F57" s="523">
        <f>'[2]FLAKE ICE'!I61</f>
        <v>254.545454545455</v>
      </c>
      <c r="G57" s="668"/>
      <c r="H57" s="661"/>
      <c r="I57" s="661"/>
      <c r="J57" s="661"/>
      <c r="K57" s="661"/>
      <c r="L57" s="143"/>
      <c r="M57" s="671"/>
      <c r="N57" s="661"/>
      <c r="O57" s="661"/>
      <c r="P57" s="93"/>
      <c r="Q57" s="666"/>
      <c r="R57" s="666"/>
      <c r="S57" s="666"/>
      <c r="T57" s="666"/>
    </row>
    <row r="58" s="482" customFormat="1" ht="93.75" customHeight="1" spans="1:20">
      <c r="A58" s="657" t="str">
        <f>'[2]FLAKE ICE'!$A62</f>
        <v>FLA043.2</v>
      </c>
      <c r="B58" s="658" t="str">
        <f>'[2]FLAKE ICE'!$B62</f>
        <v>IWAKI HOSE (PER METER)</v>
      </c>
      <c r="C58" s="308"/>
      <c r="D58" s="378">
        <f>'[2]FLAKE ICE'!D62</f>
        <v>0</v>
      </c>
      <c r="E58" s="378">
        <f>'[2]FLAKE ICE'!E62</f>
        <v>0</v>
      </c>
      <c r="F58" s="523">
        <f>'[2]FLAKE ICE'!I62</f>
        <v>13.6</v>
      </c>
      <c r="G58" s="668"/>
      <c r="H58" s="661"/>
      <c r="I58" s="661"/>
      <c r="J58" s="661"/>
      <c r="K58" s="661"/>
      <c r="L58" s="143"/>
      <c r="M58" s="671"/>
      <c r="N58" s="661"/>
      <c r="O58" s="661"/>
      <c r="P58" s="93"/>
      <c r="Q58" s="666"/>
      <c r="R58" s="666"/>
      <c r="S58" s="666"/>
      <c r="T58" s="666"/>
    </row>
    <row r="59" s="482" customFormat="1" ht="93.75" customHeight="1" spans="1:20">
      <c r="A59" s="657" t="str">
        <f>'[2]FLAKE ICE'!$A63</f>
        <v>FLA043.3</v>
      </c>
      <c r="B59" s="658" t="str">
        <f>'[2]FLAKE ICE'!$B63</f>
        <v>SALT WATER PUMP YG01TPH12XX</v>
      </c>
      <c r="C59" s="157" t="s">
        <v>711</v>
      </c>
      <c r="D59" s="378"/>
      <c r="E59" s="378"/>
      <c r="F59" s="523">
        <f>'[2]FLAKE ICE'!I63</f>
        <v>407.435701553349</v>
      </c>
      <c r="G59" s="668"/>
      <c r="H59" s="661"/>
      <c r="I59" s="661"/>
      <c r="J59" s="661"/>
      <c r="K59" s="661"/>
      <c r="L59" s="143"/>
      <c r="M59" s="671"/>
      <c r="N59" s="661"/>
      <c r="O59" s="661"/>
      <c r="P59" s="93"/>
      <c r="Q59" s="666"/>
      <c r="R59" s="666"/>
      <c r="S59" s="666"/>
      <c r="T59" s="666"/>
    </row>
    <row r="60" s="482" customFormat="1" ht="84.75" customHeight="1" spans="1:20">
      <c r="A60" s="657" t="str">
        <f>'[2]FLAKE ICE'!$A64</f>
        <v>FLA044</v>
      </c>
      <c r="B60" s="658" t="str">
        <f>'[2]FLAKE ICE'!$B64</f>
        <v>SALT WATER PUMP FS101TPH 120X</v>
      </c>
      <c r="C60" s="155" t="s">
        <v>712</v>
      </c>
      <c r="D60" s="378">
        <f>'[2]FLAKE ICE'!D64</f>
        <v>0</v>
      </c>
      <c r="E60" s="378">
        <f>'[2]FLAKE ICE'!E64</f>
        <v>0</v>
      </c>
      <c r="F60" s="523">
        <f>'[2]FLAKE ICE'!I64</f>
        <v>509.294626941686</v>
      </c>
      <c r="G60" s="668"/>
      <c r="H60" s="661"/>
      <c r="I60" s="661"/>
      <c r="J60" s="661"/>
      <c r="K60" s="661"/>
      <c r="L60" s="143"/>
      <c r="M60" s="671"/>
      <c r="N60" s="661"/>
      <c r="O60" s="661"/>
      <c r="P60" s="93"/>
      <c r="Q60" s="666"/>
      <c r="R60" s="666"/>
      <c r="S60" s="666"/>
      <c r="T60" s="666"/>
    </row>
    <row r="61" s="482" customFormat="1" ht="60.75" customHeight="1" spans="1:20">
      <c r="A61" s="657" t="str">
        <f>'[2]FLAKE ICE'!$A65</f>
        <v>FLA045</v>
      </c>
      <c r="B61" s="658" t="str">
        <f>'[2]FLAKE ICE'!$B65</f>
        <v>FLOAT VALVE (SMALL)</v>
      </c>
      <c r="C61" s="306"/>
      <c r="D61" s="378">
        <f>'[2]FLAKE ICE'!D65</f>
        <v>0</v>
      </c>
      <c r="E61" s="378">
        <f>'[2]FLAKE ICE'!E65</f>
        <v>0</v>
      </c>
      <c r="F61" s="523">
        <f>'[2]FLAKE ICE'!I65</f>
        <v>30.3030303030303</v>
      </c>
      <c r="G61" s="668"/>
      <c r="H61" s="661"/>
      <c r="I61" s="661"/>
      <c r="J61" s="661"/>
      <c r="K61" s="661"/>
      <c r="L61" s="143"/>
      <c r="M61" s="671"/>
      <c r="N61" s="661"/>
      <c r="O61" s="661"/>
      <c r="P61" s="93"/>
      <c r="Q61" s="666"/>
      <c r="R61" s="666"/>
      <c r="S61" s="666"/>
      <c r="T61" s="666"/>
    </row>
    <row r="62" s="482" customFormat="1" ht="58.5" customHeight="1" spans="1:20">
      <c r="A62" s="657" t="str">
        <f>'[2]FLAKE ICE'!$A66</f>
        <v>FLA046</v>
      </c>
      <c r="B62" s="658" t="str">
        <f>'[2]FLAKE ICE'!$B66</f>
        <v>FLOAT VALVE (BIG)</v>
      </c>
      <c r="C62" s="308"/>
      <c r="D62" s="378">
        <f>'[2]FLAKE ICE'!D66</f>
        <v>0</v>
      </c>
      <c r="E62" s="378">
        <f>'[2]FLAKE ICE'!E66</f>
        <v>0</v>
      </c>
      <c r="F62" s="523">
        <f>'[2]FLAKE ICE'!I66</f>
        <v>75.7575757575758</v>
      </c>
      <c r="G62" s="668"/>
      <c r="H62" s="661"/>
      <c r="I62" s="661"/>
      <c r="J62" s="661"/>
      <c r="K62" s="661"/>
      <c r="L62" s="143"/>
      <c r="M62" s="671"/>
      <c r="N62" s="661"/>
      <c r="O62" s="661"/>
      <c r="P62" s="93"/>
      <c r="Q62" s="666"/>
      <c r="R62" s="666"/>
      <c r="S62" s="666"/>
      <c r="T62" s="666"/>
    </row>
    <row r="63" s="482" customFormat="1" ht="70.5" customHeight="1" spans="1:20">
      <c r="A63" s="657" t="str">
        <f>'[2]FLAKE ICE'!$A67</f>
        <v>FLA047</v>
      </c>
      <c r="B63" s="658" t="str">
        <f>'[2]FLAKE ICE'!$B67</f>
        <v>MF-5KP2</v>
      </c>
      <c r="C63" s="281" t="s">
        <v>713</v>
      </c>
      <c r="D63" s="378" t="str">
        <f>'[2]FLAKE ICE'!D67</f>
        <v>Versatile</v>
      </c>
      <c r="E63" s="378">
        <f>'[2]FLAKE ICE'!E67</f>
        <v>0</v>
      </c>
      <c r="F63" s="523">
        <f>'[2]FLAKE ICE'!I67</f>
        <v>157.828282828283</v>
      </c>
      <c r="G63" s="668"/>
      <c r="H63" s="661"/>
      <c r="I63" s="661"/>
      <c r="J63" s="661"/>
      <c r="K63" s="661"/>
      <c r="L63" s="143"/>
      <c r="M63" s="671"/>
      <c r="N63" s="661"/>
      <c r="O63" s="661"/>
      <c r="P63" s="93"/>
      <c r="Q63" s="666"/>
      <c r="R63" s="666"/>
      <c r="S63" s="666"/>
      <c r="T63" s="666"/>
    </row>
    <row r="64" s="482" customFormat="1" ht="70.5" customHeight="1" spans="1:20">
      <c r="A64" s="657" t="str">
        <f>'[2]FLAKE ICE'!$A68</f>
        <v>FLA047.1</v>
      </c>
      <c r="B64" s="658" t="str">
        <f>'[2]FLAKE ICE'!$B68</f>
        <v>WEIG INFRARED SWITCH </v>
      </c>
      <c r="C64" s="281" t="s">
        <v>714</v>
      </c>
      <c r="D64" s="378">
        <f>'[2]FLAKE ICE'!D68</f>
        <v>0</v>
      </c>
      <c r="E64" s="378">
        <f>'[2]FLAKE ICE'!E68</f>
        <v>0</v>
      </c>
      <c r="F64" s="523">
        <f>'[2]FLAKE ICE'!I68</f>
        <v>105.218855218855</v>
      </c>
      <c r="G64" s="668"/>
      <c r="H64" s="661"/>
      <c r="I64" s="661"/>
      <c r="J64" s="661"/>
      <c r="K64" s="661"/>
      <c r="L64" s="143"/>
      <c r="M64" s="671"/>
      <c r="N64" s="661"/>
      <c r="O64" s="661"/>
      <c r="P64" s="93"/>
      <c r="Q64" s="666"/>
      <c r="R64" s="666"/>
      <c r="S64" s="666"/>
      <c r="T64" s="666"/>
    </row>
    <row r="65" s="482" customFormat="1" ht="70.5" customHeight="1" spans="1:20">
      <c r="A65" s="657" t="str">
        <f>'[2]FLAKE ICE'!$A69</f>
        <v>FLA048</v>
      </c>
      <c r="B65" s="658" t="str">
        <f>'[2]FLAKE ICE'!$B69</f>
        <v>RF-0H21DS</v>
      </c>
      <c r="C65" s="281" t="s">
        <v>715</v>
      </c>
      <c r="D65" s="378" t="str">
        <f>'[2]FLAKE ICE'!D69</f>
        <v>Versatile</v>
      </c>
      <c r="E65" s="378">
        <f>'[2]FLAKE ICE'!E69</f>
        <v>0</v>
      </c>
      <c r="F65" s="523">
        <f>'[2]FLAKE ICE'!I69</f>
        <v>25.993265993266</v>
      </c>
      <c r="G65" s="668"/>
      <c r="H65" s="661"/>
      <c r="I65" s="661"/>
      <c r="J65" s="661"/>
      <c r="K65" s="661"/>
      <c r="L65" s="143"/>
      <c r="M65" s="671"/>
      <c r="N65" s="661"/>
      <c r="O65" s="661"/>
      <c r="P65" s="93"/>
      <c r="Q65" s="666"/>
      <c r="R65" s="666"/>
      <c r="S65" s="666"/>
      <c r="T65" s="666"/>
    </row>
    <row r="66" s="482" customFormat="1" spans="1:20">
      <c r="A66" s="657" t="str">
        <f>'[2]FLAKE ICE'!$A70</f>
        <v>FLA049</v>
      </c>
      <c r="B66" s="658" t="str">
        <f>'[2]FLAKE ICE'!$B70</f>
        <v>6GU600RC c/w 6IK250GU-S3FT motor</v>
      </c>
      <c r="C66" s="376" t="s">
        <v>716</v>
      </c>
      <c r="D66" s="378" t="str">
        <f>'[2]FLAKE ICE'!D70</f>
        <v>300kgs</v>
      </c>
      <c r="E66" s="378">
        <f>'[2]FLAKE ICE'!E70</f>
        <v>0</v>
      </c>
      <c r="F66" s="523">
        <f>'[2]FLAKE ICE'!I70</f>
        <v>1139.92590481619</v>
      </c>
      <c r="G66" s="668"/>
      <c r="H66" s="661"/>
      <c r="I66" s="661"/>
      <c r="J66" s="661"/>
      <c r="K66" s="661"/>
      <c r="L66" s="143"/>
      <c r="M66" s="671"/>
      <c r="N66" s="661"/>
      <c r="O66" s="661"/>
      <c r="P66" s="174"/>
      <c r="Q66" s="666"/>
      <c r="R66" s="666"/>
      <c r="S66" s="666"/>
      <c r="T66" s="666"/>
    </row>
    <row r="67" s="482" customFormat="1" spans="1:20">
      <c r="A67" s="657" t="str">
        <f>'[2]FLAKE ICE'!$A71</f>
        <v>FLA053.1</v>
      </c>
      <c r="B67" s="658" t="str">
        <f>'[2]FLAKE ICE'!$B71</f>
        <v>TKVWEQ60-800</v>
      </c>
      <c r="C67" s="377"/>
      <c r="D67" s="378" t="str">
        <f>'[2]FLAKE ICE'!D71</f>
        <v>0.5T</v>
      </c>
      <c r="E67" s="378" t="str">
        <f>'[2]FLAKE ICE'!E71</f>
        <v>0.25KW</v>
      </c>
      <c r="F67" s="523">
        <f>'[2]FLAKE ICE'!I71</f>
        <v>1683.50168350168</v>
      </c>
      <c r="G67" s="668"/>
      <c r="H67" s="661"/>
      <c r="I67" s="661"/>
      <c r="J67" s="661"/>
      <c r="K67" s="661"/>
      <c r="L67" s="143"/>
      <c r="M67" s="671"/>
      <c r="N67" s="661"/>
      <c r="O67" s="661"/>
      <c r="P67" s="176"/>
      <c r="Q67" s="666"/>
      <c r="R67" s="666"/>
      <c r="S67" s="666"/>
      <c r="T67" s="666"/>
    </row>
    <row r="68" s="482" customFormat="1" spans="1:20">
      <c r="A68" s="657" t="str">
        <f>'[2]FLAKE ICE'!$A72</f>
        <v>FLA054</v>
      </c>
      <c r="B68" s="658" t="str">
        <f>'[2]FLAKE ICE'!$B72</f>
        <v>TKVWEQ70*40-600-800</v>
      </c>
      <c r="C68" s="377"/>
      <c r="D68" s="378" t="str">
        <f>'[2]FLAKE ICE'!D72</f>
        <v>1T-1.5T</v>
      </c>
      <c r="E68" s="378" t="str">
        <f>'[2]FLAKE ICE'!E72</f>
        <v>0.25KW(11MM)</v>
      </c>
      <c r="F68" s="523">
        <f>'[2]FLAKE ICE'!I72</f>
        <v>1868.10635086497</v>
      </c>
      <c r="G68" s="668"/>
      <c r="H68" s="661"/>
      <c r="I68" s="661"/>
      <c r="J68" s="661"/>
      <c r="K68" s="661"/>
      <c r="L68" s="143"/>
      <c r="M68" s="671"/>
      <c r="N68" s="661"/>
      <c r="O68" s="661"/>
      <c r="P68" s="176"/>
      <c r="Q68" s="666"/>
      <c r="R68" s="666"/>
      <c r="S68" s="666"/>
      <c r="T68" s="666"/>
    </row>
    <row r="69" s="482" customFormat="1" spans="1:20">
      <c r="A69" s="657" t="str">
        <f>'[2]FLAKE ICE'!$A73</f>
        <v>FLA055</v>
      </c>
      <c r="B69" s="658" t="str">
        <f>'[2]FLAKE ICE'!$B73</f>
        <v>TKVWEQ80*50-800</v>
      </c>
      <c r="C69" s="377"/>
      <c r="D69" s="378" t="str">
        <f>'[2]FLAKE ICE'!D73</f>
        <v>2T-3T </v>
      </c>
      <c r="E69" s="378" t="str">
        <f>'[2]FLAKE ICE'!E73</f>
        <v>0.37KW</v>
      </c>
      <c r="F69" s="523">
        <f>'[2]FLAKE ICE'!I73</f>
        <v>2858.46975502148</v>
      </c>
      <c r="G69" s="668"/>
      <c r="H69" s="661"/>
      <c r="I69" s="661"/>
      <c r="J69" s="661"/>
      <c r="K69" s="661"/>
      <c r="L69" s="143"/>
      <c r="M69" s="671"/>
      <c r="N69" s="661"/>
      <c r="O69" s="661"/>
      <c r="P69" s="176"/>
      <c r="Q69" s="666"/>
      <c r="R69" s="666"/>
      <c r="S69" s="666"/>
      <c r="T69" s="666"/>
    </row>
    <row r="70" s="482" customFormat="1" spans="1:20">
      <c r="A70" s="657" t="str">
        <f>'[2]FLAKE ICE'!$A74</f>
        <v>FLA056</v>
      </c>
      <c r="B70" s="658" t="str">
        <f>'[2]FLAKE ICE'!$B74</f>
        <v>TKVWEQ100*60-800</v>
      </c>
      <c r="C70" s="377"/>
      <c r="D70" s="378" t="str">
        <f>'[2]FLAKE ICE'!D74</f>
        <v>4T-6T</v>
      </c>
      <c r="E70" s="378" t="str">
        <f>'[2]FLAKE ICE'!E74</f>
        <v>0.55KW</v>
      </c>
      <c r="F70" s="523">
        <f>'[2]FLAKE ICE'!I74</f>
        <v>4630.21014745153</v>
      </c>
      <c r="G70" s="668"/>
      <c r="H70" s="661"/>
      <c r="I70" s="661"/>
      <c r="J70" s="661"/>
      <c r="K70" s="661"/>
      <c r="L70" s="143"/>
      <c r="M70" s="671"/>
      <c r="N70" s="661"/>
      <c r="O70" s="661"/>
      <c r="P70" s="176"/>
      <c r="Q70" s="666"/>
      <c r="R70" s="666"/>
      <c r="S70" s="666"/>
      <c r="T70" s="666"/>
    </row>
    <row r="71" s="482" customFormat="1" spans="1:20">
      <c r="A71" s="657" t="str">
        <f>'[2]FLAKE ICE'!$A75</f>
        <v>FLA057</v>
      </c>
      <c r="B71" s="658" t="str">
        <f>'[2]FLAKE ICE'!$B75</f>
        <v>TKVWEQ100*60-600</v>
      </c>
      <c r="C71" s="377"/>
      <c r="D71" s="378" t="str">
        <f>'[2]FLAKE ICE'!D75</f>
        <v>4T-6T</v>
      </c>
      <c r="E71" s="378" t="str">
        <f>'[2]FLAKE ICE'!E75</f>
        <v>0.55KW</v>
      </c>
      <c r="F71" s="523">
        <f>'[2]FLAKE ICE'!I75</f>
        <v>4630.21014745153</v>
      </c>
      <c r="G71" s="668"/>
      <c r="H71" s="661"/>
      <c r="I71" s="661"/>
      <c r="J71" s="661"/>
      <c r="K71" s="661"/>
      <c r="L71" s="143"/>
      <c r="M71" s="671"/>
      <c r="N71" s="661"/>
      <c r="O71" s="661"/>
      <c r="P71" s="176"/>
      <c r="Q71" s="666"/>
      <c r="R71" s="666"/>
      <c r="S71" s="666"/>
      <c r="T71" s="666"/>
    </row>
    <row r="72" s="482" customFormat="1" spans="1:20">
      <c r="A72" s="657" t="str">
        <f>'[2]FLAKE ICE'!$A76</f>
        <v>FLA057.1</v>
      </c>
      <c r="B72" s="658" t="str">
        <f>'[2]FLAKE ICE'!$B76</f>
        <v>TKVWEQM120*70-800R</v>
      </c>
      <c r="C72" s="377"/>
      <c r="D72" s="378" t="str">
        <f>'[2]FLAKE ICE'!D76</f>
        <v>8-10ton</v>
      </c>
      <c r="E72" s="378">
        <f>'[2]FLAKE ICE'!E76</f>
        <v>0</v>
      </c>
      <c r="F72" s="523">
        <f>'[2]FLAKE ICE'!I76</f>
        <v>7546.73168466272</v>
      </c>
      <c r="G72" s="668"/>
      <c r="H72" s="661"/>
      <c r="I72" s="661"/>
      <c r="J72" s="661"/>
      <c r="K72" s="661"/>
      <c r="L72" s="143"/>
      <c r="M72" s="671"/>
      <c r="N72" s="661"/>
      <c r="O72" s="661"/>
      <c r="P72" s="176"/>
      <c r="Q72" s="666"/>
      <c r="R72" s="666"/>
      <c r="S72" s="666"/>
      <c r="T72" s="666"/>
    </row>
    <row r="73" s="482" customFormat="1" spans="1:20">
      <c r="A73" s="657" t="str">
        <f>'[2]FLAKE ICE'!$A77</f>
        <v>FLA057.2</v>
      </c>
      <c r="B73" s="658" t="str">
        <f>'[2]FLAKE ICE'!$B77</f>
        <v>TKVWEQM135*80-800R</v>
      </c>
      <c r="C73" s="378"/>
      <c r="D73" s="378">
        <f>'[2]FLAKE ICE'!D77</f>
        <v>0</v>
      </c>
      <c r="E73" s="378">
        <f>'[2]FLAKE ICE'!E77</f>
        <v>0</v>
      </c>
      <c r="F73" s="523">
        <f>'[2]FLAKE ICE'!I77</f>
        <v>9868.80297225125</v>
      </c>
      <c r="G73" s="668"/>
      <c r="H73" s="661"/>
      <c r="I73" s="661"/>
      <c r="J73" s="661"/>
      <c r="K73" s="661"/>
      <c r="L73" s="143"/>
      <c r="M73" s="671"/>
      <c r="N73" s="661"/>
      <c r="O73" s="661"/>
      <c r="P73" s="175"/>
      <c r="Q73" s="666"/>
      <c r="R73" s="666"/>
      <c r="S73" s="666"/>
      <c r="T73" s="666"/>
    </row>
    <row r="74" s="482" customFormat="1" spans="1:20">
      <c r="A74" s="657" t="str">
        <f>'[2]FLAKE ICE'!$A78</f>
        <v>FLA058.2</v>
      </c>
      <c r="B74" s="658" t="str">
        <f>'[2]FLAKE ICE'!$B78</f>
        <v>0.25KW (SMALL FLANGE 3PH)</v>
      </c>
      <c r="C74" s="377"/>
      <c r="D74" s="378" t="str">
        <f>'[2]FLAKE ICE'!D78</f>
        <v>0.5T</v>
      </c>
      <c r="E74" s="378">
        <f>'[2]FLAKE ICE'!E78</f>
        <v>0</v>
      </c>
      <c r="F74" s="523">
        <f>'[2]FLAKE ICE'!I78</f>
        <v>600</v>
      </c>
      <c r="G74" s="668"/>
      <c r="H74" s="661"/>
      <c r="I74" s="661"/>
      <c r="J74" s="661"/>
      <c r="K74" s="661"/>
      <c r="L74" s="143"/>
      <c r="M74" s="671"/>
      <c r="N74" s="661"/>
      <c r="O74" s="661"/>
      <c r="P74" s="173"/>
      <c r="Q74" s="666"/>
      <c r="R74" s="666"/>
      <c r="S74" s="666"/>
      <c r="T74" s="666"/>
    </row>
    <row r="75" s="482" customFormat="1" spans="1:20">
      <c r="A75" s="657" t="str">
        <f>'[2]FLAKE ICE'!$A79</f>
        <v>FLA059</v>
      </c>
      <c r="B75" s="658" t="str">
        <f>'[2]FLAKE ICE'!$B79</f>
        <v>0.25KW (63) </v>
      </c>
      <c r="C75" s="377"/>
      <c r="D75" s="378" t="str">
        <f>'[2]FLAKE ICE'!D79</f>
        <v>0.5T-1.5T</v>
      </c>
      <c r="E75" s="378" t="str">
        <f>'[2]FLAKE ICE'!E79</f>
        <v>0.25KW (63) 11mm*23mm</v>
      </c>
      <c r="F75" s="523">
        <f>'[2]FLAKE ICE'!I79</f>
        <v>450</v>
      </c>
      <c r="G75" s="668"/>
      <c r="H75" s="661"/>
      <c r="I75" s="661"/>
      <c r="J75" s="661"/>
      <c r="K75" s="661"/>
      <c r="L75" s="143"/>
      <c r="M75" s="671"/>
      <c r="N75" s="661"/>
      <c r="O75" s="661"/>
      <c r="P75" s="173"/>
      <c r="Q75" s="666"/>
      <c r="R75" s="666"/>
      <c r="S75" s="666"/>
      <c r="T75" s="666"/>
    </row>
    <row r="76" s="482" customFormat="1" spans="1:20">
      <c r="A76" s="657" t="str">
        <f>'[2]FLAKE ICE'!$A80</f>
        <v>FLA060</v>
      </c>
      <c r="B76" s="658" t="str">
        <f>'[2]FLAKE ICE'!$B80</f>
        <v>0.25KW (71)</v>
      </c>
      <c r="C76" s="377"/>
      <c r="D76" s="378" t="str">
        <f>'[2]FLAKE ICE'!D80</f>
        <v>0.5-1T</v>
      </c>
      <c r="E76" s="378" t="str">
        <f>'[2]FLAKE ICE'!E80</f>
        <v>0.25KW (71) 14mm*30mm</v>
      </c>
      <c r="F76" s="523">
        <f>'[2]FLAKE ICE'!I80</f>
        <v>516.666666666667</v>
      </c>
      <c r="G76" s="668"/>
      <c r="H76" s="661"/>
      <c r="I76" s="661"/>
      <c r="J76" s="661"/>
      <c r="K76" s="661"/>
      <c r="L76" s="143"/>
      <c r="M76" s="671"/>
      <c r="N76" s="661"/>
      <c r="O76" s="661"/>
      <c r="P76" s="173"/>
      <c r="Q76" s="666"/>
      <c r="R76" s="666"/>
      <c r="S76" s="666"/>
      <c r="T76" s="666"/>
    </row>
    <row r="77" s="482" customFormat="1" spans="1:20">
      <c r="A77" s="657" t="str">
        <f>'[2]FLAKE ICE'!$A81</f>
        <v>FLA060.1</v>
      </c>
      <c r="B77" s="658" t="str">
        <f>'[2]FLAKE ICE'!$B81</f>
        <v>0.25KW (71)</v>
      </c>
      <c r="C77" s="377"/>
      <c r="D77" s="378" t="str">
        <f>'[2]FLAKE ICE'!D81</f>
        <v>0.5T-2T</v>
      </c>
      <c r="E77" s="378" t="str">
        <f>'[2]FLAKE ICE'!E81</f>
        <v>0.25KW (71) 11mm*30mm</v>
      </c>
      <c r="F77" s="523">
        <f>'[2]FLAKE ICE'!I81</f>
        <v>666.666666666667</v>
      </c>
      <c r="G77" s="668"/>
      <c r="H77" s="661"/>
      <c r="I77" s="661"/>
      <c r="J77" s="661"/>
      <c r="K77" s="661"/>
      <c r="L77" s="143"/>
      <c r="M77" s="671"/>
      <c r="N77" s="661"/>
      <c r="O77" s="661"/>
      <c r="P77" s="173"/>
      <c r="Q77" s="666"/>
      <c r="R77" s="666"/>
      <c r="S77" s="666"/>
      <c r="T77" s="666"/>
    </row>
    <row r="78" s="482" customFormat="1" spans="1:20">
      <c r="A78" s="657" t="str">
        <f>'[2]FLAKE ICE'!$A82</f>
        <v>FLA061</v>
      </c>
      <c r="B78" s="658" t="str">
        <f>'[2]FLAKE ICE'!$B82</f>
        <v>0.37KW (71)</v>
      </c>
      <c r="C78" s="377"/>
      <c r="D78" s="378" t="str">
        <f>'[2]FLAKE ICE'!D82</f>
        <v>0.5T-3T</v>
      </c>
      <c r="E78" s="378" t="str">
        <f>'[2]FLAKE ICE'!E82</f>
        <v>0.37KW (71) 14mm*30mm</v>
      </c>
      <c r="F78" s="523">
        <f>'[2]FLAKE ICE'!I82</f>
        <v>566.666666666667</v>
      </c>
      <c r="G78" s="668"/>
      <c r="H78" s="661"/>
      <c r="I78" s="661"/>
      <c r="J78" s="661"/>
      <c r="K78" s="661"/>
      <c r="L78" s="143"/>
      <c r="M78" s="671"/>
      <c r="N78" s="661"/>
      <c r="O78" s="661"/>
      <c r="P78" s="173"/>
      <c r="Q78" s="666"/>
      <c r="R78" s="666"/>
      <c r="S78" s="666"/>
      <c r="T78" s="666"/>
    </row>
    <row r="79" s="482" customFormat="1" spans="1:20">
      <c r="A79" s="657" t="str">
        <f>'[2]FLAKE ICE'!$A83</f>
        <v>FLA062</v>
      </c>
      <c r="B79" s="658" t="str">
        <f>'[2]FLAKE ICE'!$B83</f>
        <v>0.55KW (71)</v>
      </c>
      <c r="C79" s="377"/>
      <c r="D79" s="378" t="str">
        <f>'[2]FLAKE ICE'!D83</f>
        <v>4T-6T</v>
      </c>
      <c r="E79" s="378" t="str">
        <f>'[2]FLAKE ICE'!E83</f>
        <v>0.55KW (71) 14mm*30mm</v>
      </c>
      <c r="F79" s="523">
        <f>'[2]FLAKE ICE'!I83</f>
        <v>633.333333333333</v>
      </c>
      <c r="G79" s="668"/>
      <c r="H79" s="661"/>
      <c r="I79" s="661"/>
      <c r="J79" s="661"/>
      <c r="K79" s="661"/>
      <c r="L79" s="143"/>
      <c r="M79" s="671"/>
      <c r="N79" s="661"/>
      <c r="O79" s="661"/>
      <c r="P79" s="173"/>
      <c r="Q79" s="666"/>
      <c r="R79" s="666"/>
      <c r="S79" s="666"/>
      <c r="T79" s="666"/>
    </row>
    <row r="80" s="482" customFormat="1" spans="1:20">
      <c r="A80" s="657" t="str">
        <f>'[2]FLAKE ICE'!$A84</f>
        <v>FLA063</v>
      </c>
      <c r="B80" s="658" t="str">
        <f>'[2]FLAKE ICE'!$B84</f>
        <v>0.75KW (80)</v>
      </c>
      <c r="C80" s="378"/>
      <c r="D80" s="378" t="str">
        <f>'[2]FLAKE ICE'!D84</f>
        <v>8T-20T</v>
      </c>
      <c r="E80" s="378" t="str">
        <f>'[2]FLAKE ICE'!E84</f>
        <v>0.75KW</v>
      </c>
      <c r="F80" s="523">
        <f>'[2]FLAKE ICE'!I84</f>
        <v>713.333333333333</v>
      </c>
      <c r="G80" s="668"/>
      <c r="H80" s="661"/>
      <c r="I80" s="661"/>
      <c r="J80" s="661"/>
      <c r="K80" s="661"/>
      <c r="L80" s="143"/>
      <c r="M80" s="671"/>
      <c r="N80" s="661"/>
      <c r="O80" s="661"/>
      <c r="P80" s="173"/>
      <c r="Q80" s="666"/>
      <c r="R80" s="666"/>
      <c r="S80" s="666"/>
      <c r="T80" s="666"/>
    </row>
    <row r="81" s="482" customFormat="1" ht="30.75" customHeight="1" spans="1:20">
      <c r="A81" s="657" t="str">
        <f>'[2]FLAKE ICE'!$A85</f>
        <v>FLA063.1</v>
      </c>
      <c r="B81" s="658" t="str">
        <f>'[2]FLAKE ICE'!$B85</f>
        <v>0.3TON ICE SCRAPER</v>
      </c>
      <c r="C81" s="376" t="s">
        <v>717</v>
      </c>
      <c r="D81" s="378" t="str">
        <f>'[2]FLAKE ICE'!D85</f>
        <v>60*220</v>
      </c>
      <c r="E81" s="378">
        <f>'[2]FLAKE ICE'!E85</f>
        <v>0</v>
      </c>
      <c r="F81" s="523">
        <f>'[2]FLAKE ICE'!I85</f>
        <v>713.01247771836</v>
      </c>
      <c r="G81" s="668"/>
      <c r="H81" s="661"/>
      <c r="I81" s="661"/>
      <c r="J81" s="661"/>
      <c r="K81" s="661"/>
      <c r="L81" s="143"/>
      <c r="M81" s="671"/>
      <c r="N81" s="661"/>
      <c r="O81" s="661"/>
      <c r="P81" s="174"/>
      <c r="Q81" s="666"/>
      <c r="R81" s="666"/>
      <c r="S81" s="666"/>
      <c r="T81" s="666"/>
    </row>
    <row r="82" s="482" customFormat="1" ht="30.75" customHeight="1" spans="1:20">
      <c r="A82" s="657" t="str">
        <f>'[2]FLAKE ICE'!$A86</f>
        <v>FLA064</v>
      </c>
      <c r="B82" s="658" t="str">
        <f>'[2]FLAKE ICE'!$B86</f>
        <v>0.5TON ICE SCRAPER</v>
      </c>
      <c r="C82" s="377"/>
      <c r="D82" s="378" t="str">
        <f>'[2]FLAKE ICE'!D86</f>
        <v>60*220 (60*270)</v>
      </c>
      <c r="E82" s="378">
        <f>'[2]FLAKE ICE'!E86</f>
        <v>0</v>
      </c>
      <c r="F82" s="523">
        <f>'[2]FLAKE ICE'!I86</f>
        <v>1140.81996434938</v>
      </c>
      <c r="G82" s="668"/>
      <c r="H82" s="661"/>
      <c r="I82" s="661"/>
      <c r="J82" s="661"/>
      <c r="K82" s="661"/>
      <c r="L82" s="143"/>
      <c r="M82" s="671"/>
      <c r="N82" s="661"/>
      <c r="O82" s="661"/>
      <c r="P82" s="176"/>
      <c r="Q82" s="666"/>
      <c r="R82" s="666"/>
      <c r="S82" s="666"/>
      <c r="T82" s="666"/>
    </row>
    <row r="83" s="482" customFormat="1" ht="30.75" customHeight="1" spans="1:20">
      <c r="A83" s="657" t="str">
        <f>'[2]FLAKE ICE'!$A87</f>
        <v>FLA065</v>
      </c>
      <c r="B83" s="658" t="str">
        <f>'[2]FLAKE ICE'!$B87</f>
        <v>1TON ICE SCRAPER</v>
      </c>
      <c r="C83" s="377"/>
      <c r="D83" s="378" t="str">
        <f>'[2]FLAKE ICE'!D87</f>
        <v>70*320</v>
      </c>
      <c r="E83" s="378">
        <f>'[2]FLAKE ICE'!E87</f>
        <v>0</v>
      </c>
      <c r="F83" s="523">
        <f>'[2]FLAKE ICE'!I87</f>
        <v>1397.50445632799</v>
      </c>
      <c r="G83" s="668"/>
      <c r="H83" s="661"/>
      <c r="I83" s="661"/>
      <c r="J83" s="661"/>
      <c r="K83" s="661"/>
      <c r="L83" s="143"/>
      <c r="M83" s="671"/>
      <c r="N83" s="661"/>
      <c r="O83" s="661"/>
      <c r="P83" s="176"/>
      <c r="Q83" s="666"/>
      <c r="R83" s="666"/>
      <c r="S83" s="666"/>
      <c r="T83" s="666"/>
    </row>
    <row r="84" s="482" customFormat="1" ht="30.75" customHeight="1" spans="1:20">
      <c r="A84" s="657" t="str">
        <f>'[2]FLAKE ICE'!$A88</f>
        <v>FLA066</v>
      </c>
      <c r="B84" s="658" t="str">
        <f>'[2]FLAKE ICE'!$B88</f>
        <v>1.5TON ICE SCRAPER</v>
      </c>
      <c r="C84" s="377"/>
      <c r="D84" s="378" t="str">
        <f>'[2]FLAKE ICE'!D88</f>
        <v> 70*420</v>
      </c>
      <c r="E84" s="378">
        <f>'[2]FLAKE ICE'!E88</f>
        <v>0</v>
      </c>
      <c r="F84" s="523">
        <f>'[2]FLAKE ICE'!I88</f>
        <v>1568.62745098039</v>
      </c>
      <c r="G84" s="668"/>
      <c r="H84" s="661"/>
      <c r="I84" s="661"/>
      <c r="J84" s="661"/>
      <c r="K84" s="661"/>
      <c r="L84" s="143"/>
      <c r="M84" s="671"/>
      <c r="N84" s="661"/>
      <c r="O84" s="661"/>
      <c r="P84" s="176"/>
      <c r="Q84" s="666"/>
      <c r="R84" s="666"/>
      <c r="S84" s="666"/>
      <c r="T84" s="666"/>
    </row>
    <row r="85" s="482" customFormat="1" ht="30.75" customHeight="1" spans="1:20">
      <c r="A85" s="657" t="str">
        <f>'[2]FLAKE ICE'!$A89</f>
        <v>FLA067</v>
      </c>
      <c r="B85" s="658" t="str">
        <f>'[2]FLAKE ICE'!$B89</f>
        <v>2TON ICE SCRAPER</v>
      </c>
      <c r="C85" s="377"/>
      <c r="D85" s="378" t="str">
        <f>'[2]FLAKE ICE'!D89</f>
        <v>70*520 </v>
      </c>
      <c r="E85" s="378">
        <f>'[2]FLAKE ICE'!E89</f>
        <v>0</v>
      </c>
      <c r="F85" s="523">
        <f>'[2]FLAKE ICE'!I89</f>
        <v>1782.5311942959</v>
      </c>
      <c r="G85" s="668"/>
      <c r="H85" s="661"/>
      <c r="I85" s="661"/>
      <c r="J85" s="661"/>
      <c r="K85" s="661"/>
      <c r="L85" s="143"/>
      <c r="M85" s="671"/>
      <c r="N85" s="661"/>
      <c r="O85" s="661"/>
      <c r="P85" s="176"/>
      <c r="Q85" s="666"/>
      <c r="R85" s="666"/>
      <c r="S85" s="666"/>
      <c r="T85" s="666"/>
    </row>
    <row r="86" s="482" customFormat="1" ht="30.75" customHeight="1" spans="1:20">
      <c r="A86" s="657" t="str">
        <f>'[2]FLAKE ICE'!$A90</f>
        <v>FLA068</v>
      </c>
      <c r="B86" s="658" t="str">
        <f>'[2]FLAKE ICE'!$B90</f>
        <v>2TON big ICE SCRAPER</v>
      </c>
      <c r="C86" s="377"/>
      <c r="D86" s="378" t="str">
        <f>'[2]FLAKE ICE'!D90</f>
        <v>70*470</v>
      </c>
      <c r="E86" s="378">
        <f>'[2]FLAKE ICE'!E90</f>
        <v>0</v>
      </c>
      <c r="F86" s="523">
        <f>'[2]FLAKE ICE'!I90</f>
        <v>1939.39393939394</v>
      </c>
      <c r="G86" s="668"/>
      <c r="H86" s="661"/>
      <c r="I86" s="661"/>
      <c r="J86" s="661"/>
      <c r="K86" s="661"/>
      <c r="L86" s="143"/>
      <c r="M86" s="671"/>
      <c r="N86" s="661"/>
      <c r="O86" s="661"/>
      <c r="P86" s="176"/>
      <c r="Q86" s="666"/>
      <c r="R86" s="666"/>
      <c r="S86" s="666"/>
      <c r="T86" s="666"/>
    </row>
    <row r="87" s="482" customFormat="1" ht="30.75" customHeight="1" spans="1:20">
      <c r="A87" s="657" t="str">
        <f>'[2]FLAKE ICE'!$A91</f>
        <v>FLA069</v>
      </c>
      <c r="B87" s="658" t="str">
        <f>'[2]FLAKE ICE'!$B91</f>
        <v>3TON ICE SCRAPER</v>
      </c>
      <c r="C87" s="377"/>
      <c r="D87" s="378" t="str">
        <f>'[2]FLAKE ICE'!D91</f>
        <v>80*635</v>
      </c>
      <c r="E87" s="378">
        <f>'[2]FLAKE ICE'!E91</f>
        <v>0</v>
      </c>
      <c r="F87" s="523">
        <f>'[2]FLAKE ICE'!I91</f>
        <v>2139.03743315508</v>
      </c>
      <c r="G87" s="668"/>
      <c r="H87" s="661"/>
      <c r="I87" s="661"/>
      <c r="J87" s="661"/>
      <c r="K87" s="661"/>
      <c r="L87" s="143"/>
      <c r="M87" s="671"/>
      <c r="N87" s="661"/>
      <c r="O87" s="661"/>
      <c r="P87" s="176"/>
      <c r="Q87" s="666"/>
      <c r="R87" s="666"/>
      <c r="S87" s="666"/>
      <c r="T87" s="666"/>
    </row>
    <row r="88" s="482" customFormat="1" ht="30.75" customHeight="1" spans="1:20">
      <c r="A88" s="657" t="str">
        <f>'[2]FLAKE ICE'!$A92</f>
        <v>FLA070</v>
      </c>
      <c r="B88" s="658" t="str">
        <f>'[2]FLAKE ICE'!$B92</f>
        <v>4TON ICE SCRAPER</v>
      </c>
      <c r="C88" s="377"/>
      <c r="D88" s="378" t="str">
        <f>'[2]FLAKE ICE'!D92</f>
        <v>80mm*635mm</v>
      </c>
      <c r="E88" s="378">
        <f>'[2]FLAKE ICE'!E92</f>
        <v>0</v>
      </c>
      <c r="F88" s="523">
        <f>'[2]FLAKE ICE'!I92</f>
        <v>2566.8449197861</v>
      </c>
      <c r="G88" s="668"/>
      <c r="H88" s="661"/>
      <c r="I88" s="661"/>
      <c r="J88" s="661"/>
      <c r="K88" s="661"/>
      <c r="L88" s="143"/>
      <c r="M88" s="671"/>
      <c r="N88" s="661"/>
      <c r="O88" s="661"/>
      <c r="P88" s="176"/>
      <c r="Q88" s="666"/>
      <c r="R88" s="666"/>
      <c r="S88" s="666"/>
      <c r="T88" s="666"/>
    </row>
    <row r="89" s="482" customFormat="1" ht="30.75" customHeight="1" spans="1:20">
      <c r="A89" s="657" t="str">
        <f>'[2]FLAKE ICE'!$A93</f>
        <v>FLA071</v>
      </c>
      <c r="B89" s="658" t="str">
        <f>'[2]FLAKE ICE'!$B93</f>
        <v>5TON ICE SCRAPER</v>
      </c>
      <c r="C89" s="377"/>
      <c r="D89" s="378" t="str">
        <f>'[2]FLAKE ICE'!D93</f>
        <v>80*740</v>
      </c>
      <c r="E89" s="378">
        <f>'[2]FLAKE ICE'!E93</f>
        <v>0</v>
      </c>
      <c r="F89" s="523">
        <f>'[2]FLAKE ICE'!I93</f>
        <v>2709.44741532977</v>
      </c>
      <c r="G89" s="668"/>
      <c r="H89" s="661"/>
      <c r="I89" s="661"/>
      <c r="J89" s="661"/>
      <c r="K89" s="661"/>
      <c r="L89" s="143"/>
      <c r="M89" s="671"/>
      <c r="N89" s="661"/>
      <c r="O89" s="661"/>
      <c r="P89" s="176"/>
      <c r="Q89" s="666"/>
      <c r="R89" s="666"/>
      <c r="S89" s="666"/>
      <c r="T89" s="666"/>
    </row>
    <row r="90" s="482" customFormat="1" ht="30.75" customHeight="1" spans="1:20">
      <c r="A90" s="657" t="str">
        <f>'[2]FLAKE ICE'!$A94</f>
        <v>FLA072</v>
      </c>
      <c r="B90" s="658" t="str">
        <f>'[2]FLAKE ICE'!$B94</f>
        <v>6TON ICE SCRAPER</v>
      </c>
      <c r="C90" s="377"/>
      <c r="D90" s="378" t="str">
        <f>'[2]FLAKE ICE'!D94</f>
        <v>80*790</v>
      </c>
      <c r="E90" s="378">
        <f>'[2]FLAKE ICE'!E94</f>
        <v>0</v>
      </c>
      <c r="F90" s="523">
        <f>'[2]FLAKE ICE'!I94</f>
        <v>3279.85739750446</v>
      </c>
      <c r="G90" s="668"/>
      <c r="H90" s="661"/>
      <c r="I90" s="661"/>
      <c r="J90" s="661"/>
      <c r="K90" s="661"/>
      <c r="L90" s="143"/>
      <c r="M90" s="671"/>
      <c r="N90" s="661"/>
      <c r="O90" s="661"/>
      <c r="P90" s="176"/>
      <c r="Q90" s="666"/>
      <c r="R90" s="666"/>
      <c r="S90" s="666"/>
      <c r="T90" s="666"/>
    </row>
    <row r="91" s="482" customFormat="1" ht="30.75" customHeight="1" spans="1:20">
      <c r="A91" s="657" t="str">
        <f>'[2]FLAKE ICE'!$A95</f>
        <v>FLA073</v>
      </c>
      <c r="B91" s="658" t="str">
        <f>'[2]FLAKE ICE'!$B95</f>
        <v>8TON ICE SCRAPER</v>
      </c>
      <c r="C91" s="377"/>
      <c r="D91" s="378" t="str">
        <f>'[2]FLAKE ICE'!D95</f>
        <v>80*880</v>
      </c>
      <c r="E91" s="378">
        <f>'[2]FLAKE ICE'!E95</f>
        <v>0</v>
      </c>
      <c r="F91" s="523">
        <f>'[2]FLAKE ICE'!I95</f>
        <v>3565.0623885918</v>
      </c>
      <c r="G91" s="668"/>
      <c r="H91" s="661"/>
      <c r="I91" s="661"/>
      <c r="J91" s="661"/>
      <c r="K91" s="661"/>
      <c r="L91" s="143"/>
      <c r="M91" s="671"/>
      <c r="N91" s="661"/>
      <c r="O91" s="661"/>
      <c r="P91" s="176"/>
      <c r="Q91" s="666"/>
      <c r="R91" s="666"/>
      <c r="S91" s="666"/>
      <c r="T91" s="666"/>
    </row>
    <row r="92" s="482" customFormat="1" ht="30.75" customHeight="1" spans="1:20">
      <c r="A92" s="657" t="str">
        <f>'[2]FLAKE ICE'!$A96</f>
        <v>FLA074</v>
      </c>
      <c r="B92" s="658" t="str">
        <f>'[2]FLAKE ICE'!$B96</f>
        <v>10TON ICE SCRAPER</v>
      </c>
      <c r="C92" s="378"/>
      <c r="D92" s="378" t="str">
        <f>'[2]FLAKE ICE'!D96</f>
        <v>95*1020</v>
      </c>
      <c r="E92" s="378">
        <f>'[2]FLAKE ICE'!E96</f>
        <v>0</v>
      </c>
      <c r="F92" s="523">
        <f>'[2]FLAKE ICE'!I96</f>
        <v>4991.08734402852</v>
      </c>
      <c r="G92" s="668"/>
      <c r="H92" s="661"/>
      <c r="I92" s="661"/>
      <c r="J92" s="661"/>
      <c r="K92" s="661"/>
      <c r="L92" s="143"/>
      <c r="M92" s="671"/>
      <c r="N92" s="661"/>
      <c r="O92" s="661"/>
      <c r="P92" s="175"/>
      <c r="Q92" s="666"/>
      <c r="R92" s="666"/>
      <c r="S92" s="666"/>
      <c r="T92" s="666"/>
    </row>
    <row r="93" s="482" customFormat="1" ht="30.75" customHeight="1" spans="1:20">
      <c r="A93" s="657" t="str">
        <f>'[2]FLAKE ICE'!$A97</f>
        <v>FLA075</v>
      </c>
      <c r="B93" s="658" t="str">
        <f>'[2]FLAKE ICE'!$B97</f>
        <v>BEARING SET 25X38 (0.3-0.5TON)</v>
      </c>
      <c r="C93" s="380" t="s">
        <v>718</v>
      </c>
      <c r="D93" s="378" t="str">
        <f>'[2]FLAKE ICE'!D97</f>
        <v>0.3T-0.5T</v>
      </c>
      <c r="E93" s="378" t="str">
        <f>'[2]FLAKE ICE'!E97</f>
        <v>5204*12mm</v>
      </c>
      <c r="F93" s="523">
        <f>'[2]FLAKE ICE'!I97</f>
        <v>570.409982174688</v>
      </c>
      <c r="G93" s="668"/>
      <c r="H93" s="661"/>
      <c r="I93" s="661"/>
      <c r="J93" s="661"/>
      <c r="K93" s="661"/>
      <c r="L93" s="143"/>
      <c r="M93" s="671"/>
      <c r="N93" s="661"/>
      <c r="O93" s="661"/>
      <c r="P93" s="93"/>
      <c r="Q93" s="666"/>
      <c r="R93" s="666"/>
      <c r="S93" s="666"/>
      <c r="T93" s="666"/>
    </row>
    <row r="94" s="482" customFormat="1" ht="30.75" customHeight="1" spans="1:20">
      <c r="A94" s="657" t="str">
        <f>'[2]FLAKE ICE'!$A98</f>
        <v>FLA076</v>
      </c>
      <c r="B94" s="658" t="str">
        <f>'[2]FLAKE ICE'!$B98</f>
        <v>BEARING SET 30X48 (1-6TON) old model</v>
      </c>
      <c r="C94" s="381"/>
      <c r="D94" s="378" t="str">
        <f>'[2]FLAKE ICE'!D98</f>
        <v>1T-6T</v>
      </c>
      <c r="E94" s="378" t="str">
        <f>'[2]FLAKE ICE'!E98</f>
        <v>5204RZ*12mm</v>
      </c>
      <c r="F94" s="523">
        <f>'[2]FLAKE ICE'!I98</f>
        <v>713.01247771836</v>
      </c>
      <c r="G94" s="668"/>
      <c r="H94" s="661"/>
      <c r="I94" s="661"/>
      <c r="J94" s="661"/>
      <c r="K94" s="661"/>
      <c r="L94" s="143"/>
      <c r="M94" s="671"/>
      <c r="N94" s="661"/>
      <c r="O94" s="661"/>
      <c r="P94" s="93"/>
      <c r="Q94" s="666"/>
      <c r="R94" s="666"/>
      <c r="S94" s="666"/>
      <c r="T94" s="666"/>
    </row>
    <row r="95" s="482" customFormat="1" ht="30.75" customHeight="1" spans="1:20">
      <c r="A95" s="657" t="str">
        <f>'[2]FLAKE ICE'!$A99</f>
        <v>FLA077</v>
      </c>
      <c r="B95" s="658" t="str">
        <f>'[2]FLAKE ICE'!$B99</f>
        <v>BEARING SET 30X50 (1-10TON) new model</v>
      </c>
      <c r="C95" s="428"/>
      <c r="D95" s="378" t="str">
        <f>'[2]FLAKE ICE'!D99</f>
        <v>8T-15T </v>
      </c>
      <c r="E95" s="378" t="str">
        <f>'[2]FLAKE ICE'!E99</f>
        <v>5204RZ*16mm</v>
      </c>
      <c r="F95" s="523">
        <f>'[2]FLAKE ICE'!I99</f>
        <v>713.01247771836</v>
      </c>
      <c r="G95" s="668"/>
      <c r="H95" s="661"/>
      <c r="I95" s="661"/>
      <c r="J95" s="661"/>
      <c r="K95" s="661"/>
      <c r="L95" s="143"/>
      <c r="M95" s="671"/>
      <c r="N95" s="661"/>
      <c r="O95" s="661"/>
      <c r="P95" s="93"/>
      <c r="Q95" s="666"/>
      <c r="R95" s="666"/>
      <c r="S95" s="666"/>
      <c r="T95" s="666"/>
    </row>
    <row r="96" s="482" customFormat="1" spans="1:20">
      <c r="A96" s="657" t="str">
        <f>'[2]FLAKE ICE'!$A100</f>
        <v>FLA078</v>
      </c>
      <c r="B96" s="658" t="str">
        <f>'[2]FLAKE ICE'!$B100</f>
        <v>0.3TON FLAKE ICE SHAFT</v>
      </c>
      <c r="C96" s="281" t="s">
        <v>719</v>
      </c>
      <c r="D96" s="378"/>
      <c r="E96" s="378"/>
      <c r="F96" s="523">
        <f>'[2]FLAKE ICE'!I100</f>
        <v>0</v>
      </c>
      <c r="G96" s="675"/>
      <c r="H96" s="661"/>
      <c r="I96" s="661"/>
      <c r="J96" s="661"/>
      <c r="K96" s="661"/>
      <c r="L96" s="143"/>
      <c r="M96" s="661"/>
      <c r="N96" s="661"/>
      <c r="O96" s="661"/>
      <c r="P96" s="174"/>
      <c r="Q96" s="666"/>
      <c r="R96" s="666"/>
      <c r="S96" s="666"/>
      <c r="T96" s="666"/>
    </row>
    <row r="97" s="482" customFormat="1" spans="1:20">
      <c r="A97" s="657" t="str">
        <f>'[2]FLAKE ICE'!$A101</f>
        <v>FLA079</v>
      </c>
      <c r="B97" s="658" t="str">
        <f>'[2]FLAKE ICE'!$B101</f>
        <v>0.5TON FLAKE ICE SHAFT</v>
      </c>
      <c r="C97" s="281"/>
      <c r="D97" s="378"/>
      <c r="E97" s="378"/>
      <c r="F97" s="523">
        <f>'[2]FLAKE ICE'!I101</f>
        <v>798.573975044563</v>
      </c>
      <c r="G97" s="675"/>
      <c r="H97" s="661"/>
      <c r="I97" s="661"/>
      <c r="J97" s="661"/>
      <c r="K97" s="661"/>
      <c r="L97" s="143"/>
      <c r="M97" s="661"/>
      <c r="N97" s="661"/>
      <c r="O97" s="661"/>
      <c r="P97" s="176"/>
      <c r="Q97" s="666"/>
      <c r="R97" s="666"/>
      <c r="S97" s="666"/>
      <c r="T97" s="666"/>
    </row>
    <row r="98" s="482" customFormat="1" spans="1:20">
      <c r="A98" s="657" t="str">
        <f>'[2]FLAKE ICE'!$A102</f>
        <v>FLA080</v>
      </c>
      <c r="B98" s="658" t="str">
        <f>'[2]FLAKE ICE'!$B102</f>
        <v>1TON FLAKE ICE SHAFT</v>
      </c>
      <c r="C98" s="281"/>
      <c r="D98" s="378"/>
      <c r="E98" s="378"/>
      <c r="F98" s="523">
        <f>'[2]FLAKE ICE'!I102</f>
        <v>1169.34046345811</v>
      </c>
      <c r="G98" s="675"/>
      <c r="H98" s="661"/>
      <c r="I98" s="661"/>
      <c r="J98" s="661"/>
      <c r="K98" s="661"/>
      <c r="L98" s="143"/>
      <c r="M98" s="661"/>
      <c r="N98" s="661"/>
      <c r="O98" s="661"/>
      <c r="P98" s="176"/>
      <c r="Q98" s="666"/>
      <c r="R98" s="666"/>
      <c r="S98" s="666"/>
      <c r="T98" s="666"/>
    </row>
    <row r="99" s="482" customFormat="1" spans="1:20">
      <c r="A99" s="657" t="str">
        <f>'[2]FLAKE ICE'!$A103</f>
        <v>FLA081</v>
      </c>
      <c r="B99" s="658" t="str">
        <f>'[2]FLAKE ICE'!$B103</f>
        <v>1.5TON FLAKE ICE SHAFT</v>
      </c>
      <c r="C99" s="281"/>
      <c r="D99" s="378"/>
      <c r="E99" s="378"/>
      <c r="F99" s="523">
        <f>'[2]FLAKE ICE'!I103</f>
        <v>1354.72370766488</v>
      </c>
      <c r="G99" s="675"/>
      <c r="H99" s="661"/>
      <c r="I99" s="661"/>
      <c r="J99" s="661"/>
      <c r="K99" s="661"/>
      <c r="L99" s="143"/>
      <c r="M99" s="661"/>
      <c r="N99" s="661"/>
      <c r="O99" s="661"/>
      <c r="P99" s="176"/>
      <c r="Q99" s="666"/>
      <c r="R99" s="666"/>
      <c r="S99" s="666"/>
      <c r="T99" s="666"/>
    </row>
    <row r="100" s="482" customFormat="1" spans="1:20">
      <c r="A100" s="657" t="str">
        <f>'[2]FLAKE ICE'!$A104</f>
        <v>FLA082</v>
      </c>
      <c r="B100" s="658" t="str">
        <f>'[2]FLAKE ICE'!$B104</f>
        <v>2TON FLAKE ICE SHAFT</v>
      </c>
      <c r="C100" s="281"/>
      <c r="D100" s="378"/>
      <c r="E100" s="378"/>
      <c r="F100" s="523">
        <f>'[2]FLAKE ICE'!I104</f>
        <v>2110.51693404635</v>
      </c>
      <c r="G100" s="675"/>
      <c r="H100" s="661"/>
      <c r="I100" s="661"/>
      <c r="J100" s="661"/>
      <c r="K100" s="661"/>
      <c r="L100" s="143"/>
      <c r="M100" s="661"/>
      <c r="N100" s="661"/>
      <c r="O100" s="661"/>
      <c r="P100" s="176"/>
      <c r="Q100" s="666"/>
      <c r="R100" s="666"/>
      <c r="S100" s="666"/>
      <c r="T100" s="666"/>
    </row>
    <row r="101" s="482" customFormat="1" spans="1:20">
      <c r="A101" s="657" t="str">
        <f>'[2]FLAKE ICE'!$A105</f>
        <v>FLA083</v>
      </c>
      <c r="B101" s="658" t="str">
        <f>'[2]FLAKE ICE'!$B105</f>
        <v>3TON FLAKE ICE SHAFT</v>
      </c>
      <c r="C101" s="281"/>
      <c r="D101" s="378"/>
      <c r="E101" s="378"/>
      <c r="F101" s="523">
        <f>'[2]FLAKE ICE'!I105</f>
        <v>2224.59893048128</v>
      </c>
      <c r="G101" s="675"/>
      <c r="H101" s="661"/>
      <c r="I101" s="661"/>
      <c r="J101" s="661"/>
      <c r="K101" s="661"/>
      <c r="L101" s="143"/>
      <c r="M101" s="661"/>
      <c r="N101" s="661"/>
      <c r="O101" s="661"/>
      <c r="P101" s="176"/>
      <c r="Q101" s="666"/>
      <c r="R101" s="666"/>
      <c r="S101" s="666"/>
      <c r="T101" s="666"/>
    </row>
    <row r="102" s="482" customFormat="1" spans="1:20">
      <c r="A102" s="657" t="str">
        <f>'[2]FLAKE ICE'!$A106</f>
        <v>FLA084</v>
      </c>
      <c r="B102" s="658" t="str">
        <f>'[2]FLAKE ICE'!$B106</f>
        <v>4TON FLAKE ICE SHAFT</v>
      </c>
      <c r="C102" s="281"/>
      <c r="D102" s="378"/>
      <c r="E102" s="378"/>
      <c r="F102" s="523">
        <f>'[2]FLAKE ICE'!I106</f>
        <v>0</v>
      </c>
      <c r="G102" s="675"/>
      <c r="H102" s="661"/>
      <c r="I102" s="661"/>
      <c r="J102" s="661"/>
      <c r="K102" s="661"/>
      <c r="L102" s="143"/>
      <c r="M102" s="661"/>
      <c r="N102" s="661"/>
      <c r="O102" s="661"/>
      <c r="P102" s="176"/>
      <c r="Q102" s="666"/>
      <c r="R102" s="666"/>
      <c r="S102" s="666"/>
      <c r="T102" s="666"/>
    </row>
    <row r="103" s="482" customFormat="1" spans="1:20">
      <c r="A103" s="657" t="str">
        <f>'[2]FLAKE ICE'!$A107</f>
        <v>FLA085</v>
      </c>
      <c r="B103" s="658" t="str">
        <f>'[2]FLAKE ICE'!$B107</f>
        <v>5TON FLAKE ICE SHAFT</v>
      </c>
      <c r="C103" s="281"/>
      <c r="D103" s="378"/>
      <c r="E103" s="378"/>
      <c r="F103" s="523">
        <f>'[2]FLAKE ICE'!I107</f>
        <v>0</v>
      </c>
      <c r="G103" s="675"/>
      <c r="H103" s="661"/>
      <c r="I103" s="661"/>
      <c r="J103" s="661"/>
      <c r="K103" s="661"/>
      <c r="L103" s="143"/>
      <c r="M103" s="661"/>
      <c r="N103" s="661"/>
      <c r="O103" s="661"/>
      <c r="P103" s="176"/>
      <c r="Q103" s="666"/>
      <c r="R103" s="666"/>
      <c r="S103" s="666"/>
      <c r="T103" s="666"/>
    </row>
    <row r="104" s="482" customFormat="1" spans="1:20">
      <c r="A104" s="657" t="str">
        <f>'[2]FLAKE ICE'!$A108</f>
        <v>FLA086</v>
      </c>
      <c r="B104" s="658" t="str">
        <f>'[2]FLAKE ICE'!$B108</f>
        <v>6TON FLAKE ICE SHAFT</v>
      </c>
      <c r="C104" s="281"/>
      <c r="D104" s="378"/>
      <c r="E104" s="378"/>
      <c r="F104" s="523">
        <f>'[2]FLAKE ICE'!I108</f>
        <v>0</v>
      </c>
      <c r="G104" s="675"/>
      <c r="H104" s="661"/>
      <c r="I104" s="661"/>
      <c r="J104" s="661"/>
      <c r="K104" s="661"/>
      <c r="L104" s="143"/>
      <c r="M104" s="661"/>
      <c r="N104" s="661"/>
      <c r="O104" s="661"/>
      <c r="P104" s="175"/>
      <c r="Q104" s="666"/>
      <c r="R104" s="666"/>
      <c r="S104" s="666"/>
      <c r="T104" s="666"/>
    </row>
    <row r="105" s="482" customFormat="1" spans="1:20">
      <c r="A105" s="657" t="str">
        <f>'[2]FLAKE ICE'!$A109</f>
        <v>FLA087</v>
      </c>
      <c r="B105" s="658" t="str">
        <f>'[2]FLAKE ICE'!$B109</f>
        <v>EXTERNAL UPPER BEARING SET (0.3-1.5TON)</v>
      </c>
      <c r="C105" s="281" t="s">
        <v>720</v>
      </c>
      <c r="D105" s="378"/>
      <c r="E105" s="378"/>
      <c r="F105" s="523">
        <f>'[2]FLAKE ICE'!I109</f>
        <v>0</v>
      </c>
      <c r="G105" s="675"/>
      <c r="H105" s="661"/>
      <c r="I105" s="661"/>
      <c r="J105" s="661"/>
      <c r="K105" s="661"/>
      <c r="L105" s="143"/>
      <c r="M105" s="661"/>
      <c r="N105" s="661"/>
      <c r="O105" s="661"/>
      <c r="P105" s="93"/>
      <c r="Q105" s="666"/>
      <c r="R105" s="666"/>
      <c r="S105" s="666"/>
      <c r="T105" s="666"/>
    </row>
    <row r="106" s="482" customFormat="1" spans="1:20">
      <c r="A106" s="657" t="str">
        <f>'[2]FLAKE ICE'!$A110</f>
        <v>FLA088</v>
      </c>
      <c r="B106" s="658" t="str">
        <f>'[2]FLAKE ICE'!$B110</f>
        <v>EXTERNAL BOTTOM BEARING SET (0.3-1.5TON)</v>
      </c>
      <c r="C106" s="281"/>
      <c r="D106" s="378"/>
      <c r="E106" s="378"/>
      <c r="F106" s="523">
        <f>'[2]FLAKE ICE'!I110</f>
        <v>0</v>
      </c>
      <c r="G106" s="675"/>
      <c r="H106" s="661"/>
      <c r="I106" s="661"/>
      <c r="J106" s="661"/>
      <c r="K106" s="661"/>
      <c r="L106" s="143"/>
      <c r="M106" s="661"/>
      <c r="N106" s="661"/>
      <c r="O106" s="661"/>
      <c r="P106" s="93"/>
      <c r="Q106" s="666"/>
      <c r="R106" s="666"/>
      <c r="S106" s="666"/>
      <c r="T106" s="666"/>
    </row>
    <row r="107" s="482" customFormat="1" spans="1:20">
      <c r="A107" s="657" t="str">
        <f>'[2]FLAKE ICE'!$A111</f>
        <v>FLA089</v>
      </c>
      <c r="B107" s="658" t="str">
        <f>'[2]FLAKE ICE'!$B111</f>
        <v>EXTERNAL UPPER BEARING SET (2-6TON)</v>
      </c>
      <c r="C107" s="281"/>
      <c r="D107" s="378"/>
      <c r="E107" s="378"/>
      <c r="F107" s="523">
        <f>'[2]FLAKE ICE'!I111</f>
        <v>0</v>
      </c>
      <c r="G107" s="675"/>
      <c r="H107" s="661"/>
      <c r="I107" s="661"/>
      <c r="J107" s="661"/>
      <c r="K107" s="661"/>
      <c r="L107" s="143"/>
      <c r="M107" s="661"/>
      <c r="N107" s="661"/>
      <c r="O107" s="661"/>
      <c r="P107" s="93"/>
      <c r="Q107" s="666"/>
      <c r="R107" s="666"/>
      <c r="S107" s="666"/>
      <c r="T107" s="666"/>
    </row>
    <row r="108" s="482" customFormat="1" spans="1:20">
      <c r="A108" s="657" t="str">
        <f>'[2]FLAKE ICE'!$A112</f>
        <v>FLA090</v>
      </c>
      <c r="B108" s="658" t="str">
        <f>'[2]FLAKE ICE'!$B112</f>
        <v>EXTERNAL BOTTOM BEARING SET (2-6TON)</v>
      </c>
      <c r="C108" s="281"/>
      <c r="D108" s="378"/>
      <c r="E108" s="378"/>
      <c r="F108" s="523">
        <f>'[2]FLAKE ICE'!I112</f>
        <v>0</v>
      </c>
      <c r="G108" s="675"/>
      <c r="H108" s="661"/>
      <c r="I108" s="661"/>
      <c r="J108" s="661"/>
      <c r="K108" s="661"/>
      <c r="L108" s="143"/>
      <c r="M108" s="661"/>
      <c r="N108" s="661"/>
      <c r="O108" s="661"/>
      <c r="P108" s="93"/>
      <c r="Q108" s="666"/>
      <c r="R108" s="666"/>
      <c r="S108" s="666"/>
      <c r="T108" s="666"/>
    </row>
    <row r="109" spans="1:20">
      <c r="A109" s="676" t="s">
        <v>721</v>
      </c>
      <c r="C109" s="677"/>
      <c r="D109" s="677"/>
      <c r="E109" s="677"/>
      <c r="F109" s="678"/>
    </row>
    <row r="110" spans="1:20">
      <c r="A110" s="676" t="s">
        <v>722</v>
      </c>
      <c r="C110" s="677"/>
      <c r="D110" s="677"/>
      <c r="E110" s="677"/>
      <c r="F110" s="678"/>
    </row>
    <row r="111" spans="1:20">
      <c r="A111" s="676" t="s">
        <v>723</v>
      </c>
      <c r="C111" s="677"/>
      <c r="D111" s="677"/>
      <c r="E111" s="677"/>
      <c r="F111" s="678"/>
    </row>
    <row r="112" spans="1:20">
      <c r="A112" s="679" t="s">
        <v>724</v>
      </c>
      <c r="C112" s="677"/>
      <c r="D112" s="677"/>
      <c r="E112" s="677"/>
      <c r="F112" s="678"/>
      <c r="M112" s="510"/>
    </row>
    <row r="113" spans="1:13">
      <c r="A113" s="679" t="s">
        <v>725</v>
      </c>
      <c r="C113" s="677"/>
      <c r="D113" s="677"/>
      <c r="E113" s="677"/>
      <c r="F113" s="678"/>
      <c r="M113" s="510"/>
    </row>
    <row r="114" spans="1:13">
      <c r="A114" s="679" t="s">
        <v>726</v>
      </c>
      <c r="C114" s="677"/>
      <c r="D114" s="677"/>
      <c r="E114" s="680"/>
      <c r="F114" s="678"/>
      <c r="M114" s="510"/>
    </row>
    <row r="115" spans="1:13">
      <c r="A115" s="681" t="s">
        <v>727</v>
      </c>
      <c r="C115" s="682"/>
      <c r="D115" s="682"/>
      <c r="E115" s="683"/>
      <c r="F115" s="678"/>
      <c r="M115" s="510"/>
    </row>
    <row r="116" spans="1:13">
      <c r="A116" s="679" t="s">
        <v>728</v>
      </c>
      <c r="C116" s="682"/>
      <c r="D116" s="682"/>
      <c r="E116" s="683"/>
      <c r="F116" s="678"/>
      <c r="M116" s="510"/>
    </row>
    <row r="117" spans="1:13">
      <c r="C117" s="682"/>
      <c r="D117" s="682"/>
      <c r="E117" s="683"/>
      <c r="F117" s="678"/>
      <c r="M117" s="510"/>
    </row>
    <row r="140" spans="1:1">
      <c r="A140" s="684"/>
    </row>
  </sheetData>
  <mergeCells count="23">
    <mergeCell ref="C6:C19"/>
    <mergeCell ref="C20:C27"/>
    <mergeCell ref="C29:C31"/>
    <mergeCell ref="C32:C42"/>
    <mergeCell ref="C52:C55"/>
    <mergeCell ref="C56:C58"/>
    <mergeCell ref="C61:C62"/>
    <mergeCell ref="C66:C73"/>
    <mergeCell ref="C74:C80"/>
    <mergeCell ref="C81:C92"/>
    <mergeCell ref="C93:C95"/>
    <mergeCell ref="C96:C104"/>
    <mergeCell ref="C105:C108"/>
    <mergeCell ref="P6:P28"/>
    <mergeCell ref="P29:P31"/>
    <mergeCell ref="P32:P39"/>
    <mergeCell ref="P43:P45"/>
    <mergeCell ref="P46:P49"/>
    <mergeCell ref="P53:P55"/>
    <mergeCell ref="P66:P73"/>
    <mergeCell ref="P74:P80"/>
    <mergeCell ref="P81:P92"/>
    <mergeCell ref="P96:P104"/>
  </mergeCells>
  <pageMargins left="0.708661417322835" right="0.708661417322835" top="0.748031496062992" bottom="0.748031496062992" header="0.31496062992126" footer="0.31496062992126"/>
  <pageSetup paperSize="9" orientation="landscape"/>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theme="9" tint="0.6"/>
  </sheetPr>
  <dimension ref="A1:BJ53"/>
  <sheetViews>
    <sheetView zoomScale="115" zoomScaleNormal="115" workbookViewId="0">
      <pane xSplit="2" ySplit="3" topLeftCell="C4" activePane="bottomRight" state="frozen"/>
      <selection/>
      <selection pane="topRight"/>
      <selection pane="bottomLeft"/>
      <selection pane="bottomRight" activeCell="K57" sqref="K57"/>
    </sheetView>
  </sheetViews>
  <sheetFormatPr defaultColWidth="9" defaultRowHeight="15"/>
  <cols>
    <col min="1" max="1" width="13.1428571428571" style="423" customWidth="1"/>
    <col min="2" max="2" width="16.2857142857143" style="423" customWidth="1"/>
    <col min="3" max="3" width="15.2761904761905" style="423" customWidth="1"/>
    <col min="4" max="4" width="13.5714285714286" style="115" customWidth="1"/>
    <col min="5" max="5" width="12.4190476190476" style="115" customWidth="1"/>
    <col min="6" max="6" width="11.4285714285714" style="115" customWidth="1"/>
    <col min="7" max="7" width="9.42857142857143" style="115" customWidth="1"/>
    <col min="8" max="8" width="12.4285714285714" style="115" customWidth="1"/>
    <col min="9" max="9" width="13" style="115" customWidth="1"/>
    <col min="10" max="10" width="16.1428571428571" style="115" customWidth="1"/>
    <col min="11" max="12" width="10" style="423" customWidth="1"/>
    <col min="13" max="13" width="13.2857142857143" style="115" customWidth="1"/>
    <col min="14" max="14" width="12.5714285714286" style="603" customWidth="1"/>
    <col min="15" max="15" width="13.8571428571429" style="115" customWidth="1"/>
    <col min="16" max="16" width="12.5714285714286" style="115" customWidth="1"/>
    <col min="17" max="17" width="13.8571428571429" style="115" customWidth="1"/>
    <col min="18" max="18" width="10.2857142857143" style="115" customWidth="1"/>
    <col min="19" max="19" width="18.4285714285714" style="115" customWidth="1"/>
    <col min="20" max="20" width="11.1428571428571" style="115" customWidth="1"/>
    <col min="21" max="21" width="13.2857142857143" style="423" customWidth="1"/>
    <col min="22" max="22" width="8.57142857142857" style="115" customWidth="1"/>
    <col min="23" max="23" width="12.2857142857143" style="115" customWidth="1"/>
    <col min="24" max="24" width="10.8571428571429" style="115" customWidth="1"/>
    <col min="25" max="25" width="12" style="115" customWidth="1"/>
    <col min="26" max="26" width="11.7142857142857" style="115" customWidth="1"/>
    <col min="27" max="27" width="19.5714285714286" style="115" customWidth="1"/>
    <col min="28" max="28" width="12.5714285714286" style="115" customWidth="1"/>
    <col min="29" max="29" width="12.1428571428571" style="115" customWidth="1"/>
    <col min="30" max="30" width="9" style="115" customWidth="1"/>
    <col min="31" max="31" width="12.5714285714286" style="115" customWidth="1"/>
    <col min="32" max="32" width="12.1714285714286" style="115" customWidth="1"/>
    <col min="33" max="33" width="11.1428571428571" style="115" customWidth="1"/>
    <col min="34" max="34" width="14" style="115" customWidth="1"/>
    <col min="35" max="35" width="11.4285714285714" style="115" customWidth="1"/>
    <col min="36" max="36" width="10" style="604" customWidth="1"/>
    <col min="37" max="37" width="11.4285714285714" style="604" customWidth="1"/>
    <col min="38" max="38" width="9.28571428571429" style="604" customWidth="1"/>
    <col min="39" max="39" width="9.42857142857143" style="604" customWidth="1"/>
    <col min="40" max="40" width="8.28571428571429" style="604" customWidth="1"/>
    <col min="41" max="41" width="10.7142857142857" style="604" customWidth="1"/>
    <col min="42" max="42" width="11.8571428571429" style="115" customWidth="1"/>
    <col min="43" max="43" width="12" style="115" customWidth="1"/>
    <col min="44" max="44" width="12" style="115" hidden="1" customWidth="1"/>
    <col min="45" max="46" width="7" style="115" hidden="1" customWidth="1"/>
    <col min="47" max="47" width="10.8571428571429" style="115" customWidth="1"/>
    <col min="48" max="48" width="12" style="115" customWidth="1"/>
    <col min="49" max="49" width="10.1428571428571" style="115" customWidth="1"/>
    <col min="50" max="50" width="10.4285714285714" style="115" customWidth="1"/>
    <col min="51" max="51" width="7" style="115" customWidth="1"/>
    <col min="52" max="52" width="11.8571428571429" style="115" customWidth="1"/>
    <col min="53" max="53" width="7" style="115" customWidth="1"/>
    <col min="54" max="54" width="14.7142857142857" style="115" customWidth="1"/>
    <col min="55" max="55" width="11.2857142857143" style="115" customWidth="1"/>
    <col min="56" max="56" width="10.1428571428571" style="115" customWidth="1"/>
    <col min="57" max="59" width="7" style="115" customWidth="1"/>
    <col min="60" max="60" width="12.4285714285714" style="115" customWidth="1"/>
    <col min="61" max="61" width="18.8571428571429" style="115" customWidth="1"/>
    <col min="62" max="62" width="14.4285714285714" style="115" customWidth="1"/>
    <col min="63" max="63" width="18.8571428571429" style="115" customWidth="1"/>
    <col min="64" max="64" width="13.5714285714286" style="115" customWidth="1"/>
    <col min="65" max="65" width="16.5714285714286" style="115" customWidth="1"/>
    <col min="66" max="66" width="9.57142857142857" style="115" customWidth="1"/>
    <col min="67" max="67" width="10.2857142857143" style="115" customWidth="1"/>
    <col min="68" max="68" width="12.7142857142857" style="115" customWidth="1"/>
    <col min="69" max="69" width="9.85714285714286" style="115" customWidth="1"/>
    <col min="70" max="70" width="9.57142857142857" style="115" customWidth="1"/>
    <col min="71" max="71" width="6.14285714285714" style="115" customWidth="1"/>
    <col min="72" max="79" width="18.1428571428571" style="115" customWidth="1"/>
    <col min="80" max="80" width="10" style="115" customWidth="1"/>
    <col min="81" max="16379" width="9.14285714285714" style="115"/>
    <col min="16380" max="16384" width="9" style="115"/>
  </cols>
  <sheetData>
    <row r="1" customFormat="1"/>
    <row r="2" customFormat="1" ht="13.5" customHeight="1"/>
    <row r="3" ht="36" customHeight="1" spans="1:41">
      <c r="A3" s="484" t="str">
        <f>[2]BITZER!$A8</f>
        <v>ITEM CODE</v>
      </c>
      <c r="B3" s="484" t="str">
        <f>[2]BITZER!$A8</f>
        <v>ITEM CODE</v>
      </c>
      <c r="C3" s="484" t="str">
        <f>[2]BITZER!$A8</f>
        <v>ITEM CODE</v>
      </c>
      <c r="D3" s="319" t="s">
        <v>97</v>
      </c>
      <c r="E3" s="376" t="str">
        <f>[2]BITZER!$E$8</f>
        <v>Accessories</v>
      </c>
      <c r="F3" s="319" t="str">
        <f>[2]BITZER!$F$8</f>
        <v>HP</v>
      </c>
      <c r="G3" s="486" t="str">
        <f>[2]BITZER!$G$8</f>
        <v>BTU AT 0C to -25C</v>
      </c>
      <c r="H3" s="605" t="str">
        <f>[2]BITZER!$N$8</f>
        <v>Germany Bitzer (RM) </v>
      </c>
      <c r="I3" s="486" t="s">
        <v>368</v>
      </c>
      <c r="J3" s="575" t="str">
        <f>[2]BITZER!$R$8</f>
        <v>CU QC MODEL</v>
      </c>
      <c r="K3" s="606" t="str">
        <f>[2]BITZER!U$8</f>
        <v>Cond QC (RM)</v>
      </c>
      <c r="L3" s="98" t="str">
        <f>[2]BITZER!$W8</f>
        <v>HTC MODEL</v>
      </c>
      <c r="M3" s="607" t="str">
        <f>[2]BITZER!$Z8</f>
        <v>HTC cond (RM)</v>
      </c>
      <c r="N3" s="490"/>
      <c r="O3" s="490"/>
      <c r="P3" s="608"/>
      <c r="Q3" s="609"/>
      <c r="R3" s="609"/>
      <c r="S3" s="608"/>
      <c r="T3" s="490"/>
      <c r="U3" s="490"/>
      <c r="V3" s="405"/>
      <c r="AI3" s="610"/>
      <c r="AJ3" s="611"/>
      <c r="AK3" s="612"/>
      <c r="AL3" s="612"/>
      <c r="AM3" s="612"/>
      <c r="AN3" s="612"/>
      <c r="AO3" s="115"/>
    </row>
    <row r="4" s="84" customFormat="1" ht="12" spans="1:41">
      <c r="A4" s="484">
        <f>[2]BITZER!$A9</f>
        <v>0</v>
      </c>
      <c r="B4" s="329" t="str">
        <f>[2]BITZER!$B9</f>
        <v>2HES-1(Y)</v>
      </c>
      <c r="C4" s="334" t="str">
        <f>[2]BITZER!$C9</f>
        <v>2HC-1.2</v>
      </c>
      <c r="D4" s="306" t="s">
        <v>729</v>
      </c>
      <c r="E4" s="319" t="str">
        <f>[2]BITZER!$E9</f>
        <v>CH</v>
      </c>
      <c r="F4" s="277" t="str">
        <f>[2]BITZER!$F9</f>
        <v>1.5 LT</v>
      </c>
      <c r="G4" s="281" t="str">
        <f>[2]BITZER!$G9</f>
        <v>4900btu</v>
      </c>
      <c r="H4" s="613">
        <f>[2]BITZER!$N9</f>
        <v>0</v>
      </c>
      <c r="I4" s="493" t="s">
        <v>699</v>
      </c>
      <c r="J4" s="614" t="str">
        <f>[2]BITZER!R9</f>
        <v>CU - 22  QC</v>
      </c>
      <c r="K4" s="615">
        <f>[2]BITZER!U9</f>
        <v>0</v>
      </c>
      <c r="L4" s="98">
        <f>[2]BITZER!$W9</f>
        <v>0</v>
      </c>
      <c r="M4" s="616">
        <f>[2]BITZER!$Z9</f>
        <v>0</v>
      </c>
      <c r="P4" s="482"/>
      <c r="Q4" s="617"/>
      <c r="R4" s="617"/>
      <c r="S4" s="618"/>
      <c r="T4" s="482"/>
      <c r="U4" s="619"/>
      <c r="V4" s="405"/>
      <c r="AI4" s="620"/>
      <c r="AJ4" s="621"/>
      <c r="AK4" s="622"/>
      <c r="AL4" s="620"/>
      <c r="AM4" s="620"/>
      <c r="AN4" s="623"/>
    </row>
    <row r="5" s="84" customFormat="1" ht="12" spans="1:41">
      <c r="A5" s="484">
        <f>[2]BITZER!$A10</f>
        <v>0</v>
      </c>
      <c r="B5" s="329" t="str">
        <f>[2]BITZER!$B10</f>
        <v>2HES-2(Y)</v>
      </c>
      <c r="C5" s="334" t="str">
        <f>[2]BITZER!$C10</f>
        <v>2HC-2.2</v>
      </c>
      <c r="D5" s="307"/>
      <c r="E5" s="319" t="str">
        <f>[2]BITZER!$E10</f>
        <v>CH</v>
      </c>
      <c r="F5" s="277" t="str">
        <f>[2]BITZER!$F10</f>
        <v>2 MT</v>
      </c>
      <c r="G5" s="281" t="str">
        <f>[2]BITZER!$G10</f>
        <v>14100btu</v>
      </c>
      <c r="H5" s="613">
        <f>[2]BITZER!$N10</f>
        <v>0</v>
      </c>
      <c r="I5" s="497"/>
      <c r="J5" s="614" t="str">
        <f>[2]BITZER!R10</f>
        <v>CU - 32  QC</v>
      </c>
      <c r="K5" s="615">
        <f>[2]BITZER!U10</f>
        <v>0</v>
      </c>
      <c r="L5" s="98" t="str">
        <f>[2]BITZER!$W10</f>
        <v>HTC-3</v>
      </c>
      <c r="M5" s="616">
        <f>[2]BITZER!$Z10</f>
        <v>0</v>
      </c>
      <c r="Q5" s="617"/>
      <c r="R5" s="617"/>
      <c r="S5" s="618"/>
      <c r="U5" s="624"/>
      <c r="V5" s="15"/>
      <c r="AI5" s="625"/>
      <c r="AJ5" s="621"/>
      <c r="AK5" s="622"/>
      <c r="AL5" s="625"/>
      <c r="AM5" s="620"/>
      <c r="AN5" s="626"/>
    </row>
    <row r="6" s="84" customFormat="1" ht="12" spans="1:41">
      <c r="A6" s="484">
        <f>[2]BITZER!$A11</f>
        <v>0</v>
      </c>
      <c r="B6" s="329" t="str">
        <f>[2]BITZER!$B11</f>
        <v>2GES-2(Y)</v>
      </c>
      <c r="C6" s="334" t="str">
        <f>[2]BITZER!$C11</f>
        <v>2GC-2.2</v>
      </c>
      <c r="D6" s="307"/>
      <c r="E6" s="319" t="str">
        <f>[2]BITZER!$E11</f>
        <v>CH</v>
      </c>
      <c r="F6" s="277" t="str">
        <f>[2]BITZER!$F11</f>
        <v>2 LT</v>
      </c>
      <c r="G6" s="281" t="str">
        <f>[2]BITZER!$G11</f>
        <v>5870btu</v>
      </c>
      <c r="H6" s="613">
        <f>[2]BITZER!$N11</f>
        <v>0</v>
      </c>
      <c r="I6" s="497"/>
      <c r="J6" s="614" t="str">
        <f>[2]BITZER!R11</f>
        <v>CU - 32  QC</v>
      </c>
      <c r="K6" s="615">
        <f>[2]BITZER!U11</f>
        <v>8187.02602846037</v>
      </c>
      <c r="L6" s="98" t="str">
        <f>[2]BITZER!$W11</f>
        <v>HTC-3</v>
      </c>
      <c r="M6" s="616">
        <f>[2]BITZER!$Z11</f>
        <v>9302.71740908197</v>
      </c>
      <c r="Q6" s="617"/>
      <c r="R6" s="617"/>
      <c r="S6" s="618"/>
      <c r="U6" s="619"/>
      <c r="AI6" s="620"/>
      <c r="AJ6" s="621"/>
      <c r="AK6" s="622"/>
      <c r="AL6" s="620"/>
      <c r="AM6" s="620"/>
      <c r="AN6" s="623"/>
    </row>
    <row r="7" s="84" customFormat="1" ht="12" spans="1:41">
      <c r="A7" s="484">
        <f>[2]BITZER!$A12</f>
        <v>0</v>
      </c>
      <c r="B7" s="329" t="str">
        <f>[2]BITZER!$B12</f>
        <v>2FES-2(Y)</v>
      </c>
      <c r="C7" s="334" t="str">
        <f>[2]BITZER!$C12</f>
        <v>2FC-2.2</v>
      </c>
      <c r="D7" s="307"/>
      <c r="E7" s="319" t="str">
        <f>[2]BITZER!$E12</f>
        <v>CH</v>
      </c>
      <c r="F7" s="277" t="str">
        <f>[2]BITZER!$F12</f>
        <v>2 LT</v>
      </c>
      <c r="G7" s="281" t="str">
        <f>[2]BITZER!$G12</f>
        <v>7030btu</v>
      </c>
      <c r="H7" s="613">
        <f>[2]BITZER!$N12</f>
        <v>4964.93506493506</v>
      </c>
      <c r="I7" s="497"/>
      <c r="J7" s="614" t="str">
        <f>[2]BITZER!R12</f>
        <v>CU - 36  QC</v>
      </c>
      <c r="K7" s="615">
        <f>[2]BITZER!U12</f>
        <v>8552.50244855634</v>
      </c>
      <c r="L7" s="98" t="str">
        <f>[2]BITZER!$W12</f>
        <v>HTC-3</v>
      </c>
      <c r="M7" s="616">
        <f>[2]BITZER!$Z12</f>
        <v>9514.14598051054</v>
      </c>
      <c r="Q7" s="617"/>
      <c r="R7" s="617"/>
      <c r="S7" s="618"/>
      <c r="U7" s="624"/>
      <c r="AI7" s="620"/>
      <c r="AJ7" s="621"/>
      <c r="AK7" s="622"/>
      <c r="AL7" s="620"/>
      <c r="AM7" s="620"/>
      <c r="AN7" s="626"/>
    </row>
    <row r="8" s="84" customFormat="1" ht="12" spans="1:41">
      <c r="A8" s="484">
        <f>[2]BITZER!$A13</f>
        <v>0</v>
      </c>
      <c r="B8" s="329" t="str">
        <f>[2]BITZER!$B13</f>
        <v>2FES-3(Y)</v>
      </c>
      <c r="C8" s="334" t="str">
        <f>[2]BITZER!$C13</f>
        <v>2FC-3.2</v>
      </c>
      <c r="D8" s="307"/>
      <c r="E8" s="319" t="str">
        <f>[2]BITZER!$E13</f>
        <v>CH</v>
      </c>
      <c r="F8" s="277" t="str">
        <f>[2]BITZER!$F13</f>
        <v>3 MT</v>
      </c>
      <c r="G8" s="281" t="str">
        <f>[2]BITZER!$G13</f>
        <v>20100btu</v>
      </c>
      <c r="H8" s="613">
        <f>[2]BITZER!$N13</f>
        <v>5174.02597402597</v>
      </c>
      <c r="I8" s="497"/>
      <c r="J8" s="614" t="str">
        <f>[2]BITZER!R13</f>
        <v>CU - 40  QC</v>
      </c>
      <c r="K8" s="615">
        <f>[2]BITZER!U13</f>
        <v>8902.36455542537</v>
      </c>
      <c r="L8" s="98" t="str">
        <f>[2]BITZER!$W13</f>
        <v>HTC-3</v>
      </c>
      <c r="M8" s="616">
        <f>[2]BITZER!$Z13</f>
        <v>9744.14598051054</v>
      </c>
      <c r="Q8" s="617"/>
      <c r="R8" s="617"/>
      <c r="S8" s="618"/>
      <c r="U8" s="619"/>
      <c r="AI8" s="625"/>
      <c r="AJ8" s="621"/>
      <c r="AK8" s="622"/>
      <c r="AL8" s="625"/>
      <c r="AM8" s="620"/>
      <c r="AN8" s="623"/>
    </row>
    <row r="9" s="84" customFormat="1" ht="12" spans="1:41">
      <c r="A9" s="484">
        <f>[2]BITZER!$A14</f>
        <v>0</v>
      </c>
      <c r="B9" s="329" t="str">
        <f>[2]BITZER!$B14</f>
        <v>2EES-2(Y)</v>
      </c>
      <c r="C9" s="334" t="str">
        <f>[2]BITZER!$C14</f>
        <v>2EC-2.2</v>
      </c>
      <c r="D9" s="307"/>
      <c r="E9" s="319" t="str">
        <f>[2]BITZER!$E14</f>
        <v>CH</v>
      </c>
      <c r="F9" s="277" t="str">
        <f>[2]BITZER!$F14</f>
        <v>2 LT</v>
      </c>
      <c r="G9" s="281" t="str">
        <f>[2]BITZER!$G14</f>
        <v>8157btu</v>
      </c>
      <c r="H9" s="613">
        <f>[2]BITZER!$N14</f>
        <v>6922.07792207792</v>
      </c>
      <c r="I9" s="497"/>
      <c r="J9" s="614" t="str">
        <f>[2]BITZER!R14</f>
        <v>CU - 40  QC</v>
      </c>
      <c r="K9" s="615">
        <f>[2]BITZER!U14</f>
        <v>10825.2216982825</v>
      </c>
      <c r="L9" s="98" t="str">
        <f>[2]BITZER!$W14</f>
        <v>HTC-3</v>
      </c>
      <c r="M9" s="616">
        <f>[2]BITZER!$Z14</f>
        <v>11667.0031233677</v>
      </c>
      <c r="Q9" s="617"/>
      <c r="R9" s="617"/>
      <c r="S9" s="618"/>
      <c r="U9" s="624"/>
      <c r="AI9" s="620"/>
      <c r="AJ9" s="621"/>
      <c r="AK9" s="622"/>
      <c r="AL9" s="620"/>
      <c r="AM9" s="620"/>
      <c r="AN9" s="626"/>
    </row>
    <row r="10" s="84" customFormat="1" ht="12" spans="1:41">
      <c r="A10" s="484">
        <f>[2]BITZER!$A15</f>
        <v>0</v>
      </c>
      <c r="B10" s="329" t="str">
        <f>[2]BITZER!$B15</f>
        <v>2EES-3(Y)</v>
      </c>
      <c r="C10" s="334" t="str">
        <f>[2]BITZER!$C15</f>
        <v>2EC-3.2</v>
      </c>
      <c r="D10" s="307"/>
      <c r="E10" s="319" t="str">
        <f>[2]BITZER!$E15</f>
        <v>CH</v>
      </c>
      <c r="F10" s="277" t="str">
        <f>[2]BITZER!$F15</f>
        <v>3 MT</v>
      </c>
      <c r="G10" s="281" t="str">
        <f>[2]BITZER!$G15</f>
        <v>23891btu</v>
      </c>
      <c r="H10" s="613">
        <f>[2]BITZER!$N15</f>
        <v>7459.74025974026</v>
      </c>
      <c r="I10" s="497"/>
      <c r="J10" s="614" t="str">
        <f>[2]BITZER!R15</f>
        <v>CU - 50  QC</v>
      </c>
      <c r="K10" s="615">
        <f>[2]BITZER!U15</f>
        <v>11673.9282126517</v>
      </c>
      <c r="L10" s="98" t="str">
        <f>[2]BITZER!$W15</f>
        <v>HTC-3</v>
      </c>
      <c r="M10" s="616">
        <f>[2]BITZER!$Z15</f>
        <v>12258.4316947963</v>
      </c>
      <c r="Q10" s="617"/>
      <c r="R10" s="617"/>
      <c r="S10" s="618"/>
      <c r="U10" s="627"/>
      <c r="AI10" s="625"/>
      <c r="AJ10" s="621"/>
      <c r="AK10" s="622"/>
      <c r="AL10" s="625"/>
      <c r="AM10" s="620"/>
      <c r="AN10" s="623"/>
    </row>
    <row r="11" s="84" customFormat="1" ht="12" spans="1:41">
      <c r="A11" s="484" t="str">
        <f>[2]BITZER!$A16</f>
        <v>BIT001</v>
      </c>
      <c r="B11" s="329" t="str">
        <f>[2]BITZER!$B16</f>
        <v>2DES-2(Y)</v>
      </c>
      <c r="C11" s="334" t="str">
        <f>[2]BITZER!$C16</f>
        <v>2DC-2.2</v>
      </c>
      <c r="D11" s="307"/>
      <c r="E11" s="319" t="str">
        <f>[2]BITZER!$E16</f>
        <v>CH</v>
      </c>
      <c r="F11" s="277" t="str">
        <f>[2]BITZER!$F16</f>
        <v>2 LT</v>
      </c>
      <c r="G11" s="281" t="str">
        <f>[2]BITZER!$G16</f>
        <v>9078btu</v>
      </c>
      <c r="H11" s="613">
        <f>[2]BITZER!$N16</f>
        <v>7198.7012987013</v>
      </c>
      <c r="I11" s="497"/>
      <c r="J11" s="614" t="str">
        <f>[2]BITZER!R16</f>
        <v>CU - 40  QC</v>
      </c>
      <c r="K11" s="615">
        <f>[2]BITZER!U16</f>
        <v>11129.5074125682</v>
      </c>
      <c r="L11" s="98" t="str">
        <f>[2]BITZER!$W16</f>
        <v>HTC-4</v>
      </c>
      <c r="M11" s="616">
        <f>[2]BITZER!$Z16</f>
        <v>12079.5139458785</v>
      </c>
      <c r="Q11" s="617"/>
      <c r="R11" s="617"/>
      <c r="S11" s="618"/>
      <c r="U11" s="624"/>
      <c r="AI11" s="620"/>
      <c r="AJ11" s="621"/>
      <c r="AK11" s="622"/>
      <c r="AL11" s="620"/>
      <c r="AM11" s="620"/>
      <c r="AN11" s="628"/>
    </row>
    <row r="12" s="84" customFormat="1" ht="12" spans="1:41">
      <c r="A12" s="484" t="str">
        <f>[2]BITZER!$A17</f>
        <v>BIT002</v>
      </c>
      <c r="B12" s="329" t="str">
        <f>[2]BITZER!$B17</f>
        <v>2DES-3(Y)</v>
      </c>
      <c r="C12" s="334" t="str">
        <f>[2]BITZER!$C17</f>
        <v>2DC-3.2</v>
      </c>
      <c r="D12" s="307"/>
      <c r="E12" s="319" t="str">
        <f>[2]BITZER!$E17</f>
        <v>CH</v>
      </c>
      <c r="F12" s="277" t="str">
        <f>[2]BITZER!$F17</f>
        <v>3 MT</v>
      </c>
      <c r="G12" s="281" t="str">
        <f>[2]BITZER!$G17</f>
        <v>28600btu</v>
      </c>
      <c r="H12" s="613">
        <f>[2]BITZER!$N17</f>
        <v>7496.1038961039</v>
      </c>
      <c r="I12" s="497"/>
      <c r="J12" s="614" t="str">
        <f>[2]BITZER!R17</f>
        <v>CU - 50  QC</v>
      </c>
      <c r="K12" s="615">
        <f>[2]BITZER!U17</f>
        <v>11713.9282126517</v>
      </c>
      <c r="L12" s="98" t="str">
        <f>[2]BITZER!$W17</f>
        <v>HTC-4</v>
      </c>
      <c r="M12" s="616">
        <f>[2]BITZER!$Z17</f>
        <v>12406.6568030214</v>
      </c>
      <c r="Q12" s="617"/>
      <c r="R12" s="617"/>
      <c r="S12" s="618"/>
      <c r="U12" s="629"/>
      <c r="AI12" s="620"/>
      <c r="AJ12" s="621"/>
      <c r="AK12" s="622"/>
      <c r="AL12" s="620"/>
      <c r="AM12" s="620"/>
      <c r="AN12" s="628"/>
    </row>
    <row r="13" s="84" customFormat="1" ht="12" spans="1:41">
      <c r="A13" s="484" t="str">
        <f>[2]BITZER!$A18</f>
        <v>BIT003</v>
      </c>
      <c r="B13" s="329" t="str">
        <f>[2]BITZER!$B18</f>
        <v>2CES-3(Y)</v>
      </c>
      <c r="C13" s="334" t="str">
        <f>[2]BITZER!$C18</f>
        <v>2CC-3.2</v>
      </c>
      <c r="D13" s="307"/>
      <c r="E13" s="319" t="str">
        <f>[2]BITZER!$E18</f>
        <v>CH</v>
      </c>
      <c r="F13" s="277" t="str">
        <f>[2]BITZER!$F18</f>
        <v>3 LT</v>
      </c>
      <c r="G13" s="281" t="str">
        <f>[2]BITZER!$G18</f>
        <v>11399btu</v>
      </c>
      <c r="H13" s="613">
        <f>[2]BITZER!$N18</f>
        <v>7497.4025974026</v>
      </c>
      <c r="I13" s="497"/>
      <c r="J13" s="614" t="str">
        <f>[2]BITZER!R18</f>
        <v>CU - 50  QC</v>
      </c>
      <c r="K13" s="615">
        <f>[2]BITZER!U18</f>
        <v>11715.3567840802</v>
      </c>
      <c r="L13" s="98" t="str">
        <f>[2]BITZER!$W18</f>
        <v>HTC-4</v>
      </c>
      <c r="M13" s="616">
        <f>[2]BITZER!$Z18</f>
        <v>12408.0853744499</v>
      </c>
      <c r="Q13" s="617"/>
      <c r="R13" s="617"/>
      <c r="S13" s="618"/>
      <c r="U13" s="624"/>
      <c r="AI13" s="620"/>
      <c r="AJ13" s="621"/>
      <c r="AK13" s="622"/>
      <c r="AL13" s="620"/>
      <c r="AM13" s="620"/>
      <c r="AN13" s="628"/>
    </row>
    <row r="14" s="84" customFormat="1" ht="12" spans="1:41">
      <c r="A14" s="484" t="str">
        <f>[2]BITZER!$A19</f>
        <v>BIT004</v>
      </c>
      <c r="B14" s="329" t="str">
        <f>[2]BITZER!$B19</f>
        <v>2CES-4(Y)</v>
      </c>
      <c r="C14" s="334" t="str">
        <f>[2]BITZER!$C19</f>
        <v>2CC-4.2</v>
      </c>
      <c r="D14" s="307"/>
      <c r="E14" s="319" t="str">
        <f>[2]BITZER!$E19</f>
        <v>CH</v>
      </c>
      <c r="F14" s="277" t="str">
        <f>[2]BITZER!$F19</f>
        <v>4 MT</v>
      </c>
      <c r="G14" s="281" t="str">
        <f>[2]BITZER!$G19</f>
        <v>35119btu</v>
      </c>
      <c r="H14" s="613">
        <f>[2]BITZER!$N19</f>
        <v>7771.42857142857</v>
      </c>
      <c r="I14" s="497"/>
      <c r="J14" s="614" t="str">
        <f>[2]BITZER!R19</f>
        <v>CU - 64 QC</v>
      </c>
      <c r="K14" s="615">
        <f>[2]BITZER!U19</f>
        <v>12506.3099219564</v>
      </c>
      <c r="L14" s="98" t="str">
        <f>[2]BITZER!$W19</f>
        <v>HTC-5</v>
      </c>
      <c r="M14" s="616">
        <f>[2]BITZER!$Z19</f>
        <v>12817.7390541036</v>
      </c>
      <c r="Q14" s="617"/>
      <c r="R14" s="617"/>
      <c r="S14" s="618"/>
      <c r="U14" s="629"/>
      <c r="AI14" s="620"/>
      <c r="AJ14" s="621"/>
      <c r="AK14" s="622"/>
      <c r="AL14" s="620"/>
      <c r="AM14" s="620"/>
      <c r="AN14" s="628"/>
    </row>
    <row r="15" s="84" customFormat="1" ht="12" spans="1:41">
      <c r="A15" s="484" t="str">
        <f>[2]BITZER!$A20</f>
        <v>BIT005</v>
      </c>
      <c r="B15" s="329" t="str">
        <f>[2]BITZER!$B20</f>
        <v>4FES-3(Y)</v>
      </c>
      <c r="C15" s="334" t="str">
        <f>[2]BITZER!$C20</f>
        <v>4FC-3.2</v>
      </c>
      <c r="D15" s="307"/>
      <c r="E15" s="319" t="str">
        <f>[2]BITZER!$E20</f>
        <v>CH</v>
      </c>
      <c r="F15" s="277" t="str">
        <f>[2]BITZER!$F20</f>
        <v>3 LT</v>
      </c>
      <c r="G15" s="281" t="str">
        <f>[2]BITZER!$G20</f>
        <v>12867btu</v>
      </c>
      <c r="H15" s="613">
        <f>[2]BITZER!$N20</f>
        <v>8016.88311688312</v>
      </c>
      <c r="I15" s="497"/>
      <c r="J15" s="614" t="str">
        <f>[2]BITZER!R20</f>
        <v>CU - 50  QC</v>
      </c>
      <c r="K15" s="615">
        <f>[2]BITZER!U20</f>
        <v>12286.7853555088</v>
      </c>
      <c r="L15" s="98" t="str">
        <f>[2]BITZER!$W20</f>
        <v>HTC-5</v>
      </c>
      <c r="M15" s="616">
        <f>[2]BITZER!$Z20</f>
        <v>13087.7390541036</v>
      </c>
      <c r="Q15" s="617"/>
      <c r="R15" s="617"/>
      <c r="S15" s="618"/>
      <c r="U15" s="624"/>
      <c r="AI15" s="620"/>
      <c r="AJ15" s="621"/>
      <c r="AK15" s="622"/>
      <c r="AL15" s="620"/>
      <c r="AM15" s="620"/>
      <c r="AN15" s="628"/>
    </row>
    <row r="16" s="84" customFormat="1" ht="12" spans="1:41">
      <c r="A16" s="484" t="str">
        <f>[2]BITZER!$A21</f>
        <v>BIT006</v>
      </c>
      <c r="B16" s="329" t="str">
        <f>[2]BITZER!$B21</f>
        <v>4FES-5(Y)</v>
      </c>
      <c r="C16" s="334" t="str">
        <f>[2]BITZER!$C21</f>
        <v>4FC-5.2</v>
      </c>
      <c r="D16" s="307"/>
      <c r="E16" s="319" t="str">
        <f>[2]BITZER!$E21</f>
        <v>CH</v>
      </c>
      <c r="F16" s="277" t="str">
        <f>[2]BITZER!$F21</f>
        <v>5 MT</v>
      </c>
      <c r="G16" s="281" t="str">
        <f>[2]BITZER!$G21</f>
        <v>40682btu</v>
      </c>
      <c r="H16" s="613">
        <f>[2]BITZER!$N21</f>
        <v>8931.16883116883</v>
      </c>
      <c r="I16" s="497"/>
      <c r="J16" s="614" t="str">
        <f>[2]BITZER!R21</f>
        <v>CU - 72 QC</v>
      </c>
      <c r="K16" s="615">
        <f>[2]BITZER!U21</f>
        <v>14256.3546134109</v>
      </c>
      <c r="L16" s="98" t="str">
        <f>[2]BITZER!$W21</f>
        <v>HTC-8</v>
      </c>
      <c r="M16" s="616">
        <f>[2]BITZER!$Z21</f>
        <v>14899.8593892127</v>
      </c>
      <c r="Q16" s="617"/>
      <c r="R16" s="617"/>
      <c r="S16" s="618"/>
      <c r="U16" s="627"/>
      <c r="AI16" s="620"/>
      <c r="AJ16" s="621"/>
      <c r="AK16" s="622"/>
      <c r="AL16" s="620"/>
      <c r="AM16" s="620"/>
      <c r="AN16" s="628"/>
    </row>
    <row r="17" s="84" customFormat="1" ht="12" spans="1:40">
      <c r="A17" s="484" t="str">
        <f>[2]BITZER!$A22</f>
        <v>BIT007</v>
      </c>
      <c r="B17" s="329" t="str">
        <f>[2]BITZER!$B22</f>
        <v>4EES-4(Y)</v>
      </c>
      <c r="C17" s="334" t="str">
        <f>[2]BITZER!$C22</f>
        <v>4EC-4.2</v>
      </c>
      <c r="D17" s="307"/>
      <c r="E17" s="319" t="str">
        <f>[2]BITZER!$E22</f>
        <v>CH</v>
      </c>
      <c r="F17" s="277" t="str">
        <f>[2]BITZER!$F22</f>
        <v>4 LT</v>
      </c>
      <c r="G17" s="281" t="str">
        <f>[2]BITZER!$G22</f>
        <v>16006btu</v>
      </c>
      <c r="H17" s="613">
        <f>[2]BITZER!$N22</f>
        <v>8287.01298701299</v>
      </c>
      <c r="I17" s="497"/>
      <c r="J17" s="614" t="str">
        <f>[2]BITZER!R22</f>
        <v>CU - 64 QC</v>
      </c>
      <c r="K17" s="615">
        <f>[2]BITZER!U22</f>
        <v>13297.2420592983</v>
      </c>
      <c r="L17" s="98" t="str">
        <f>[2]BITZER!$W22</f>
        <v>HTC-5</v>
      </c>
      <c r="M17" s="616">
        <f>[2]BITZER!$Z22</f>
        <v>13608.6711914455</v>
      </c>
      <c r="Q17" s="617"/>
      <c r="R17" s="617"/>
      <c r="S17" s="618"/>
      <c r="U17" s="624"/>
      <c r="AI17" s="620"/>
      <c r="AJ17" s="621"/>
      <c r="AK17" s="622"/>
      <c r="AL17" s="620"/>
      <c r="AM17" s="620"/>
      <c r="AN17" s="628"/>
    </row>
    <row r="18" s="84" customFormat="1" ht="12" spans="1:40">
      <c r="A18" s="484" t="str">
        <f>[2]BITZER!$A23</f>
        <v>BIT008</v>
      </c>
      <c r="B18" s="329" t="str">
        <f>[2]BITZER!$B23</f>
        <v>4EES-6(Y)</v>
      </c>
      <c r="C18" s="334" t="str">
        <f>[2]BITZER!$C23</f>
        <v>4EC-6.2</v>
      </c>
      <c r="D18" s="307"/>
      <c r="E18" s="319" t="str">
        <f>[2]BITZER!$E23</f>
        <v>CH</v>
      </c>
      <c r="F18" s="277" t="str">
        <f>[2]BITZER!$F23</f>
        <v>6 MT</v>
      </c>
      <c r="G18" s="281" t="str">
        <f>[2]BITZER!$G23</f>
        <v>52000btu</v>
      </c>
      <c r="H18" s="613">
        <f>[2]BITZER!$N23</f>
        <v>9496.1038961039</v>
      </c>
      <c r="I18" s="497"/>
      <c r="J18" s="614" t="str">
        <f>[2]BITZER!R23</f>
        <v>CU - 90 QC</v>
      </c>
      <c r="K18" s="615">
        <f>[2]BITZER!U23</f>
        <v>15182.2092005908</v>
      </c>
      <c r="L18" s="98" t="str">
        <f>[2]BITZER!$W23</f>
        <v>HTC-8</v>
      </c>
      <c r="M18" s="616">
        <f>[2]BITZER!$Z23</f>
        <v>15521.2879606412</v>
      </c>
      <c r="Q18" s="617"/>
      <c r="R18" s="617"/>
      <c r="S18" s="618"/>
      <c r="U18" s="629"/>
      <c r="AI18" s="620"/>
      <c r="AJ18" s="621"/>
      <c r="AK18" s="622"/>
      <c r="AL18" s="620"/>
      <c r="AM18" s="620"/>
      <c r="AN18" s="628"/>
    </row>
    <row r="19" s="84" customFormat="1" ht="12" spans="1:40">
      <c r="A19" s="484" t="str">
        <f>[2]BITZER!$A24</f>
        <v>BIT009</v>
      </c>
      <c r="B19" s="329" t="str">
        <f>[2]BITZER!$B24</f>
        <v>4DES-5(Y)</v>
      </c>
      <c r="C19" s="334" t="str">
        <f>[2]BITZER!$C24</f>
        <v>4DC-5.2</v>
      </c>
      <c r="D19" s="307"/>
      <c r="E19" s="319" t="str">
        <f>[2]BITZER!$E24</f>
        <v>CH</v>
      </c>
      <c r="F19" s="277" t="str">
        <f>[2]BITZER!$F24</f>
        <v>5 LT</v>
      </c>
      <c r="G19" s="281" t="str">
        <f>[2]BITZER!$G24</f>
        <v>19010btu</v>
      </c>
      <c r="H19" s="613">
        <f>[2]BITZER!$N24</f>
        <v>10398.7012987013</v>
      </c>
      <c r="I19" s="497"/>
      <c r="J19" s="614" t="str">
        <f>[2]BITZER!R24</f>
        <v>CU - 72 QC</v>
      </c>
      <c r="K19" s="615">
        <f>[2]BITZER!U24</f>
        <v>16074.9762027718</v>
      </c>
      <c r="L19" s="98" t="str">
        <f>[2]BITZER!$W24</f>
        <v>HTC-8</v>
      </c>
      <c r="M19" s="616">
        <f>[2]BITZER!$Z24</f>
        <v>16718.4809785736</v>
      </c>
      <c r="Q19" s="617"/>
      <c r="R19" s="617"/>
      <c r="S19" s="618"/>
      <c r="U19" s="624"/>
      <c r="AI19" s="620"/>
      <c r="AJ19" s="621"/>
      <c r="AK19" s="622"/>
      <c r="AL19" s="620"/>
      <c r="AM19" s="620"/>
      <c r="AN19" s="628"/>
    </row>
    <row r="20" s="84" customFormat="1" ht="12" spans="1:40">
      <c r="A20" s="484" t="str">
        <f>[2]BITZER!$A25</f>
        <v>BIT010</v>
      </c>
      <c r="B20" s="329" t="str">
        <f>[2]BITZER!$B25</f>
        <v>4DES-7(Y)</v>
      </c>
      <c r="C20" s="334" t="str">
        <f>[2]BITZER!$C25</f>
        <v>4DC-7.2</v>
      </c>
      <c r="D20" s="307"/>
      <c r="E20" s="319" t="str">
        <f>[2]BITZER!$E25</f>
        <v>CH</v>
      </c>
      <c r="F20" s="277" t="str">
        <f>[2]BITZER!$F25</f>
        <v>7 MT</v>
      </c>
      <c r="G20" s="281" t="str">
        <f>[2]BITZER!$G25</f>
        <v>60853btu</v>
      </c>
      <c r="H20" s="613">
        <f>[2]BITZER!$N25</f>
        <v>10923.3766233766</v>
      </c>
      <c r="I20" s="497"/>
      <c r="J20" s="614" t="str">
        <f>[2]BITZER!R25</f>
        <v>CU - 100 QC</v>
      </c>
      <c r="K20" s="615">
        <f>[2]BITZER!U25</f>
        <v>17067.2593613803</v>
      </c>
      <c r="L20" s="98" t="str">
        <f>[2]BITZER!$W25</f>
        <v>HTC-10</v>
      </c>
      <c r="M20" s="616">
        <f>[2]BITZER!$Z25</f>
        <v>17620.2991603918</v>
      </c>
      <c r="Q20" s="617"/>
      <c r="R20" s="617"/>
      <c r="S20" s="618"/>
      <c r="U20" s="629"/>
      <c r="AI20" s="620"/>
      <c r="AJ20" s="621"/>
      <c r="AK20" s="622"/>
      <c r="AL20" s="620"/>
      <c r="AM20" s="620"/>
      <c r="AN20" s="628"/>
    </row>
    <row r="21" s="84" customFormat="1" ht="12" spans="1:40">
      <c r="A21" s="484" t="str">
        <f>[2]BITZER!$A26</f>
        <v>BIT011</v>
      </c>
      <c r="B21" s="329" t="str">
        <f>[2]BITZER!$B26</f>
        <v>4CES-6(Y)</v>
      </c>
      <c r="C21" s="334" t="str">
        <f>[2]BITZER!$C26</f>
        <v>4CC-6.2</v>
      </c>
      <c r="D21" s="307"/>
      <c r="E21" s="319" t="str">
        <f>[2]BITZER!$E26</f>
        <v>CH</v>
      </c>
      <c r="F21" s="277" t="str">
        <f>[2]BITZER!$F26</f>
        <v>6 LT</v>
      </c>
      <c r="G21" s="281" t="str">
        <f>[2]BITZER!$G26</f>
        <v>21024btu</v>
      </c>
      <c r="H21" s="613">
        <f>[2]BITZER!$N26</f>
        <v>11415.5844155844</v>
      </c>
      <c r="I21" s="497"/>
      <c r="J21" s="614" t="str">
        <f>[2]BITZER!R26</f>
        <v>CU - 90 QC</v>
      </c>
      <c r="K21" s="615">
        <f>[2]BITZER!U26</f>
        <v>17497.9736470946</v>
      </c>
      <c r="L21" s="98" t="str">
        <f>[2]BITZER!$W26</f>
        <v>HTC-8</v>
      </c>
      <c r="M21" s="616">
        <f>[2]BITZER!$Z26</f>
        <v>17837.052407145</v>
      </c>
      <c r="Q21" s="617"/>
      <c r="R21" s="617"/>
      <c r="S21" s="618"/>
      <c r="U21" s="624"/>
      <c r="AI21" s="620"/>
      <c r="AJ21" s="621"/>
      <c r="AK21" s="622"/>
      <c r="AL21" s="620"/>
      <c r="AM21" s="620"/>
      <c r="AN21" s="628"/>
    </row>
    <row r="22" s="84" customFormat="1" ht="12" spans="1:40">
      <c r="A22" s="484" t="str">
        <f>[2]BITZER!$A27</f>
        <v>BIT012</v>
      </c>
      <c r="B22" s="329" t="str">
        <f>[2]BITZER!$B27</f>
        <v>4CES-9(Y)</v>
      </c>
      <c r="C22" s="334" t="str">
        <f>[2]BITZER!$C27</f>
        <v>4CC-9.2</v>
      </c>
      <c r="D22" s="307"/>
      <c r="E22" s="319" t="str">
        <f>[2]BITZER!$E27</f>
        <v>CH</v>
      </c>
      <c r="F22" s="277" t="str">
        <f>[2]BITZER!$F27</f>
        <v>9 MT</v>
      </c>
      <c r="G22" s="281" t="str">
        <f>[2]BITZER!$G27</f>
        <v>69000btu</v>
      </c>
      <c r="H22" s="613">
        <f>[2]BITZER!$N27</f>
        <v>11859.7402597403</v>
      </c>
      <c r="I22" s="497"/>
      <c r="J22" s="614" t="str">
        <f>[2]BITZER!R27</f>
        <v>CU - 125 QC</v>
      </c>
      <c r="K22" s="615">
        <f>[2]BITZER!U27</f>
        <v>19087.3210971545</v>
      </c>
      <c r="L22" s="98" t="str">
        <f>[2]BITZER!$W27</f>
        <v>HTC-12</v>
      </c>
      <c r="M22" s="616">
        <f>[2]BITZER!$Z27</f>
        <v>18897.4027147322</v>
      </c>
      <c r="Q22" s="617"/>
      <c r="R22" s="617"/>
      <c r="S22" s="618"/>
      <c r="U22" s="630"/>
      <c r="AI22" s="620"/>
      <c r="AJ22" s="621"/>
      <c r="AK22" s="622"/>
      <c r="AL22" s="620"/>
      <c r="AM22" s="620"/>
      <c r="AN22" s="628"/>
    </row>
    <row r="23" s="84" customFormat="1" ht="12" spans="1:40">
      <c r="A23" s="484" t="str">
        <f>[2]BITZER!$A28</f>
        <v>BIT012.1</v>
      </c>
      <c r="B23" s="329" t="str">
        <f>[2]BITZER!$B28</f>
        <v>4VES-7(Y)</v>
      </c>
      <c r="C23" s="334" t="str">
        <f>[2]BITZER!$C28</f>
        <v>4VCS-6.2</v>
      </c>
      <c r="D23" s="307"/>
      <c r="E23" s="319" t="str">
        <f>[2]BITZER!$E28</f>
        <v>CH</v>
      </c>
      <c r="F23" s="277" t="str">
        <f>[2]BITZER!$F28</f>
        <v>6 LT</v>
      </c>
      <c r="G23" s="281" t="str">
        <f>[2]BITZER!$G28</f>
        <v>24983btu</v>
      </c>
      <c r="H23" s="613">
        <f>[2]BITZER!$N28</f>
        <v>13585.7142857143</v>
      </c>
      <c r="I23" s="497"/>
      <c r="J23" s="614" t="str">
        <f>[2]BITZER!R28</f>
        <v>CU - 100 QC</v>
      </c>
      <c r="K23" s="615">
        <f>[2]BITZER!U28</f>
        <v>20982.7916637174</v>
      </c>
      <c r="L23" s="98" t="str">
        <f>[2]BITZER!$W28</f>
        <v>HTC-10</v>
      </c>
      <c r="M23" s="616">
        <f>[2]BITZER!$Z28</f>
        <v>21535.8314627289</v>
      </c>
      <c r="Q23" s="617"/>
      <c r="R23" s="617"/>
      <c r="S23" s="618"/>
      <c r="U23" s="624"/>
      <c r="AI23" s="620"/>
      <c r="AJ23" s="621"/>
      <c r="AK23" s="622"/>
      <c r="AL23" s="620"/>
      <c r="AM23" s="620"/>
      <c r="AN23" s="628"/>
    </row>
    <row r="24" s="84" customFormat="1" ht="12" spans="1:40">
      <c r="A24" s="484" t="str">
        <f>[2]BITZER!$A29</f>
        <v>BIT013</v>
      </c>
      <c r="B24" s="329" t="str">
        <f>[2]BITZER!$B29</f>
        <v>4VES-10(Y)</v>
      </c>
      <c r="C24" s="334" t="str">
        <f>[2]BITZER!$C29</f>
        <v>4VCS-10.2</v>
      </c>
      <c r="D24" s="307"/>
      <c r="E24" s="319" t="str">
        <f>[2]BITZER!$E29</f>
        <v>CH</v>
      </c>
      <c r="F24" s="277" t="str">
        <f>[2]BITZER!$F29</f>
        <v>10 MT</v>
      </c>
      <c r="G24" s="281" t="str">
        <f>[2]BITZER!$G29</f>
        <v>79864btu</v>
      </c>
      <c r="H24" s="613">
        <f>[2]BITZER!$N29</f>
        <v>13332.4675324675</v>
      </c>
      <c r="I24" s="497"/>
      <c r="J24" s="614" t="str">
        <f>[2]BITZER!R29</f>
        <v>CU - 144 QC</v>
      </c>
      <c r="K24" s="615">
        <f>[2]BITZER!U29</f>
        <v>22347.45304776</v>
      </c>
      <c r="L24" s="98" t="str">
        <f>[2]BITZER!$W29</f>
        <v>HTC-12</v>
      </c>
      <c r="M24" s="616">
        <f>[2]BITZER!$Z29</f>
        <v>21504.3635884978</v>
      </c>
      <c r="Q24" s="617"/>
      <c r="R24" s="617"/>
      <c r="S24" s="618"/>
      <c r="U24" s="631"/>
      <c r="AI24" s="620"/>
      <c r="AJ24" s="621"/>
      <c r="AK24" s="622"/>
      <c r="AL24" s="620"/>
      <c r="AM24" s="620"/>
      <c r="AN24" s="628"/>
    </row>
    <row r="25" s="84" customFormat="1" ht="12" spans="1:40">
      <c r="A25" s="484" t="str">
        <f>[2]BITZER!$A30</f>
        <v>BIT014</v>
      </c>
      <c r="B25" s="329" t="str">
        <f>[2]BITZER!$B30</f>
        <v>4TES-9(Y)</v>
      </c>
      <c r="C25" s="334" t="str">
        <f>[2]BITZER!$C30</f>
        <v>4TCS-8.2</v>
      </c>
      <c r="D25" s="307"/>
      <c r="E25" s="319" t="str">
        <f>[2]BITZER!$E30</f>
        <v>CH</v>
      </c>
      <c r="F25" s="277" t="str">
        <f>[2]BITZER!$F30</f>
        <v>8 LT</v>
      </c>
      <c r="G25" s="281" t="str">
        <f>[2]BITZER!$G30</f>
        <v>30887btu</v>
      </c>
      <c r="H25" s="613">
        <f>[2]BITZER!$N30</f>
        <v>13155.8441558442</v>
      </c>
      <c r="I25" s="497"/>
      <c r="J25" s="614" t="str">
        <f>[2]BITZER!R30</f>
        <v>CU - 125 QC</v>
      </c>
      <c r="K25" s="615">
        <f>[2]BITZER!U30</f>
        <v>21499.9962566345</v>
      </c>
      <c r="L25" s="98" t="str">
        <f>[2]BITZER!$W30</f>
        <v>HTC-12</v>
      </c>
      <c r="M25" s="616">
        <f>[2]BITZER!$Z30</f>
        <v>21310.0778742121</v>
      </c>
      <c r="Q25" s="617"/>
      <c r="R25" s="617"/>
      <c r="S25" s="618"/>
      <c r="AI25" s="620"/>
      <c r="AJ25" s="621"/>
      <c r="AK25" s="622"/>
      <c r="AL25" s="620"/>
      <c r="AM25" s="620"/>
      <c r="AN25" s="628"/>
    </row>
    <row r="26" s="84" customFormat="1" ht="12" spans="1:40">
      <c r="A26" s="484" t="str">
        <f>[2]BITZER!$A31</f>
        <v>BIT015</v>
      </c>
      <c r="B26" s="329" t="str">
        <f>[2]BITZER!$B31</f>
        <v>4TES-12(Y)</v>
      </c>
      <c r="C26" s="334" t="str">
        <f>[2]BITZER!$C31</f>
        <v>4TCS-12.2</v>
      </c>
      <c r="D26" s="307"/>
      <c r="E26" s="319" t="str">
        <f>[2]BITZER!$E31</f>
        <v>CH</v>
      </c>
      <c r="F26" s="277" t="str">
        <f>[2]BITZER!$F31</f>
        <v>12 MT </v>
      </c>
      <c r="G26" s="281" t="str">
        <f>[2]BITZER!$G31</f>
        <v>96246btu</v>
      </c>
      <c r="H26" s="613">
        <f>[2]BITZER!$N31</f>
        <v>14779.2207792208</v>
      </c>
      <c r="I26" s="497"/>
      <c r="J26" s="614" t="str">
        <f>[2]BITZER!R31</f>
        <v>CU - 160 QC</v>
      </c>
      <c r="K26" s="615">
        <f>[2]BITZER!U31</f>
        <v>24416.6554774137</v>
      </c>
      <c r="L26" s="98" t="str">
        <f>[2]BITZER!$W31</f>
        <v>HTC-15</v>
      </c>
      <c r="M26" s="616">
        <f>[2]BITZER!$Z31</f>
        <v>23528.6925928268</v>
      </c>
      <c r="Q26" s="617"/>
      <c r="R26" s="617"/>
      <c r="S26" s="618"/>
      <c r="AI26" s="620"/>
      <c r="AJ26" s="621"/>
      <c r="AK26" s="622"/>
      <c r="AL26" s="620"/>
      <c r="AM26" s="620"/>
      <c r="AN26" s="628"/>
    </row>
    <row r="27" s="84" customFormat="1" ht="12" spans="1:40">
      <c r="A27" s="484" t="str">
        <f>[2]BITZER!$A32</f>
        <v>BIT016</v>
      </c>
      <c r="B27" s="329" t="str">
        <f>[2]BITZER!$B32</f>
        <v>4PES-12(Y)</v>
      </c>
      <c r="C27" s="334" t="str">
        <f>[2]BITZER!$C32</f>
        <v>4PCS-10.2</v>
      </c>
      <c r="D27" s="307"/>
      <c r="E27" s="319" t="str">
        <f>[2]BITZER!$E32</f>
        <v>CH</v>
      </c>
      <c r="F27" s="277" t="str">
        <f>[2]BITZER!$F32</f>
        <v>10 LT</v>
      </c>
      <c r="G27" s="281" t="str">
        <f>[2]BITZER!$G32</f>
        <v>35870btu</v>
      </c>
      <c r="H27" s="613">
        <f>[2]BITZER!$N32</f>
        <v>14262.3376623377</v>
      </c>
      <c r="I27" s="497"/>
      <c r="J27" s="614" t="str">
        <f>[2]BITZER!R32</f>
        <v>CU - 144 QC</v>
      </c>
      <c r="K27" s="615">
        <f>[2]BITZER!U32</f>
        <v>23513.1673334743</v>
      </c>
      <c r="L27" s="98" t="str">
        <f>[2]BITZER!$W32</f>
        <v>HTC-15</v>
      </c>
      <c r="M27" s="616">
        <f>[2]BITZER!$Z32</f>
        <v>23102.9783071125</v>
      </c>
      <c r="Q27" s="617"/>
      <c r="R27" s="617"/>
      <c r="S27" s="618"/>
      <c r="AI27" s="620"/>
      <c r="AJ27" s="621"/>
      <c r="AK27" s="622"/>
      <c r="AL27" s="620"/>
      <c r="AM27" s="620"/>
      <c r="AN27" s="628"/>
    </row>
    <row r="28" s="84" customFormat="1" ht="12" spans="1:40">
      <c r="A28" s="484" t="str">
        <f>[2]BITZER!$A33</f>
        <v>BIT017</v>
      </c>
      <c r="B28" s="329" t="str">
        <f>[2]BITZER!$B33</f>
        <v>4PES-15(Y)</v>
      </c>
      <c r="C28" s="334" t="str">
        <f>[2]BITZER!$C33</f>
        <v>4PCS-15.2</v>
      </c>
      <c r="D28" s="307"/>
      <c r="E28" s="319" t="str">
        <f>[2]BITZER!$E33</f>
        <v>CH</v>
      </c>
      <c r="F28" s="277" t="str">
        <f>[2]BITZER!$F33</f>
        <v>15 MT</v>
      </c>
      <c r="G28" s="281" t="str">
        <f>[2]BITZER!$G33</f>
        <v>115359btu</v>
      </c>
      <c r="H28" s="613">
        <f>[2]BITZER!$N33</f>
        <v>14311.6883116883</v>
      </c>
      <c r="I28" s="497"/>
      <c r="J28" s="614" t="str">
        <f>[2]BITZER!R33</f>
        <v>CU - 200 QC</v>
      </c>
      <c r="K28" s="615">
        <f>[2]BITZER!U33</f>
        <v>25524.5800751771</v>
      </c>
      <c r="L28" s="98" t="str">
        <f>[2]BITZER!$W33</f>
        <v>HTC-20</v>
      </c>
      <c r="M28" s="616">
        <f>[2]BITZER!$Z33</f>
        <v>23992.7377952268</v>
      </c>
      <c r="Q28" s="617"/>
      <c r="R28" s="617"/>
      <c r="S28" s="618"/>
      <c r="AI28" s="620"/>
      <c r="AJ28" s="621"/>
      <c r="AK28" s="622"/>
      <c r="AL28" s="620"/>
      <c r="AM28" s="620"/>
      <c r="AN28" s="628"/>
    </row>
    <row r="29" s="84" customFormat="1" ht="12" spans="1:40">
      <c r="A29" s="484" t="str">
        <f>[2]BITZER!$A34</f>
        <v>BIT018</v>
      </c>
      <c r="B29" s="329" t="str">
        <f>[2]BITZER!$B34</f>
        <v>4NES-14(Y)</v>
      </c>
      <c r="C29" s="334" t="str">
        <f>[2]BITZER!$C34</f>
        <v>4NCS-12.2</v>
      </c>
      <c r="D29" s="307"/>
      <c r="E29" s="319" t="str">
        <f>[2]BITZER!$E34</f>
        <v>CH</v>
      </c>
      <c r="F29" s="277" t="str">
        <f>[2]BITZER!$F34</f>
        <v>12 LT</v>
      </c>
      <c r="G29" s="281" t="str">
        <f>[2]BITZER!$G34</f>
        <v>41911btu</v>
      </c>
      <c r="H29" s="613">
        <f>[2]BITZER!$N34</f>
        <v>15519.4805194805</v>
      </c>
      <c r="I29" s="497"/>
      <c r="J29" s="614" t="str">
        <f>[2]BITZER!R34</f>
        <v>CU - 160 QC</v>
      </c>
      <c r="K29" s="615">
        <f>[2]BITZER!U34</f>
        <v>25527.6796043978</v>
      </c>
      <c r="L29" s="98" t="str">
        <f>[2]BITZER!$W34</f>
        <v>HTC-20</v>
      </c>
      <c r="M29" s="616">
        <f>[2]BITZER!$Z34</f>
        <v>25321.3092237982</v>
      </c>
      <c r="Q29" s="617"/>
      <c r="R29" s="617"/>
      <c r="S29" s="618"/>
      <c r="AI29" s="620"/>
      <c r="AJ29" s="621"/>
      <c r="AK29" s="622"/>
      <c r="AL29" s="620"/>
      <c r="AM29" s="620"/>
      <c r="AN29" s="628"/>
    </row>
    <row r="30" s="84" customFormat="1" ht="12" spans="1:40">
      <c r="A30" s="484" t="str">
        <f>[2]BITZER!$A35</f>
        <v>BIT019</v>
      </c>
      <c r="B30" s="329" t="str">
        <f>[2]BITZER!$B35</f>
        <v>4NES-20(Y)</v>
      </c>
      <c r="C30" s="334" t="str">
        <f>[2]BITZER!$C35</f>
        <v>4NCS-20.2</v>
      </c>
      <c r="D30" s="307"/>
      <c r="E30" s="319" t="str">
        <f>[2]BITZER!$E35</f>
        <v>CH</v>
      </c>
      <c r="F30" s="277" t="str">
        <f>[2]BITZER!$F35</f>
        <v>20 MT</v>
      </c>
      <c r="G30" s="281" t="str">
        <f>[2]BITZER!$G35</f>
        <v>133960btu</v>
      </c>
      <c r="H30" s="613">
        <f>[2]BITZER!$N35</f>
        <v>17688.3116883117</v>
      </c>
      <c r="I30" s="497"/>
      <c r="J30" s="614" t="str">
        <f>[2]BITZER!R35</f>
        <v>CU - 250 QC</v>
      </c>
      <c r="K30" s="615">
        <f>[2]BITZER!U35</f>
        <v>32283.9613132011</v>
      </c>
      <c r="L30" s="98" t="str">
        <f>[2]BITZER!$W35</f>
        <v>HTC-25</v>
      </c>
      <c r="M30" s="616">
        <f>[2]BITZER!$Z35</f>
        <v>28750.3135528025</v>
      </c>
      <c r="Q30" s="617"/>
      <c r="R30" s="617"/>
      <c r="S30" s="618"/>
      <c r="AI30" s="620"/>
      <c r="AJ30" s="621"/>
      <c r="AK30" s="622"/>
      <c r="AL30" s="620"/>
      <c r="AM30" s="620"/>
      <c r="AN30" s="628"/>
    </row>
    <row r="31" s="84" customFormat="1" ht="12" spans="1:40">
      <c r="A31" s="484" t="str">
        <f>[2]BITZER!$A36</f>
        <v>BIT020</v>
      </c>
      <c r="B31" s="329" t="str">
        <f>[2]BITZER!$B36</f>
        <v>4HE-18(Y)</v>
      </c>
      <c r="C31" s="334" t="str">
        <f>[2]BITZER!$C36</f>
        <v>4H-15.2</v>
      </c>
      <c r="D31" s="307"/>
      <c r="E31" s="319" t="str">
        <f>[2]BITZER!$E36</f>
        <v>OPSS/CH</v>
      </c>
      <c r="F31" s="277" t="str">
        <f>[2]BITZER!$F36</f>
        <v>15 LT</v>
      </c>
      <c r="G31" s="281" t="str">
        <f>[2]BITZER!$G36</f>
        <v>53925btu</v>
      </c>
      <c r="H31" s="613">
        <f>[2]BITZER!$N36</f>
        <v>21059.7402597403</v>
      </c>
      <c r="I31" s="497"/>
      <c r="J31" s="614" t="str">
        <f>[2]BITZER!R36</f>
        <v>CU - 200 QC</v>
      </c>
      <c r="K31" s="615">
        <f>[2]BITZER!U36</f>
        <v>33233.1515037485</v>
      </c>
      <c r="L31" s="98" t="str">
        <f>[2]BITZER!$W36</f>
        <v>HTC-20</v>
      </c>
      <c r="M31" s="616">
        <f>[2]BITZER!$Z36</f>
        <v>31701.3092237982</v>
      </c>
      <c r="Q31" s="617"/>
      <c r="R31" s="617"/>
      <c r="S31" s="618"/>
      <c r="AI31" s="620"/>
      <c r="AJ31" s="621"/>
      <c r="AK31" s="622"/>
      <c r="AL31" s="620"/>
      <c r="AM31" s="620"/>
      <c r="AN31" s="628"/>
    </row>
    <row r="32" s="84" customFormat="1" ht="12" spans="1:40">
      <c r="A32" s="484" t="str">
        <f>[2]BITZER!$A37</f>
        <v>BIT021</v>
      </c>
      <c r="B32" s="329" t="str">
        <f>[2]BITZER!$B37</f>
        <v>4HE-25(Y)</v>
      </c>
      <c r="C32" s="334" t="str">
        <f>[2]BITZER!$C37</f>
        <v>4H-25.2</v>
      </c>
      <c r="D32" s="307"/>
      <c r="E32" s="319" t="str">
        <f>[2]BITZER!$E37</f>
        <v>OPSS/CH</v>
      </c>
      <c r="F32" s="277" t="str">
        <f>[2]BITZER!$F37</f>
        <v>25 MT</v>
      </c>
      <c r="G32" s="281" t="str">
        <f>[2]BITZER!$G37</f>
        <v>174404btu</v>
      </c>
      <c r="H32" s="613">
        <f>[2]BITZER!$N37</f>
        <v>24766.2337662338</v>
      </c>
      <c r="I32" s="497"/>
      <c r="J32" s="614" t="str">
        <f>[2]BITZER!R37</f>
        <v>CU - 300 QC</v>
      </c>
      <c r="K32" s="615">
        <f>[2]BITZER!U37</f>
        <v>41956.8150412801</v>
      </c>
      <c r="L32" s="98" t="str">
        <f>[2]BITZER!$W37</f>
        <v>HTC-30</v>
      </c>
      <c r="M32" s="616">
        <f>[2]BITZER!$Z37</f>
        <v>38189.2912372464</v>
      </c>
      <c r="Q32" s="617"/>
      <c r="R32" s="617"/>
      <c r="S32" s="618"/>
      <c r="AI32" s="620"/>
      <c r="AJ32" s="621"/>
      <c r="AK32" s="622"/>
      <c r="AL32" s="620"/>
      <c r="AM32" s="620"/>
      <c r="AN32" s="628"/>
    </row>
    <row r="33" s="84" customFormat="1" ht="12" spans="1:62">
      <c r="A33" s="484" t="str">
        <f>[2]BITZER!$A38</f>
        <v>BIT022</v>
      </c>
      <c r="B33" s="329" t="str">
        <f>[2]BITZER!$B38</f>
        <v>4GE-23(Y)</v>
      </c>
      <c r="C33" s="334" t="str">
        <f>[2]BITZER!$C38</f>
        <v>4G-20.2</v>
      </c>
      <c r="D33" s="307"/>
      <c r="E33" s="319" t="str">
        <f>[2]BITZER!$E38</f>
        <v>OPSS/CH</v>
      </c>
      <c r="F33" s="277" t="str">
        <f>[2]BITZER!$F38</f>
        <v>20 LT</v>
      </c>
      <c r="G33" s="281" t="str">
        <f>[2]BITZER!$G38</f>
        <v>62628btu</v>
      </c>
      <c r="H33" s="613">
        <f>[2]BITZER!$N38</f>
        <v>24480.5194805195</v>
      </c>
      <c r="I33" s="497"/>
      <c r="J33" s="614" t="str">
        <f>[2]BITZER!R38</f>
        <v>CU - 250 QC</v>
      </c>
      <c r="K33" s="615">
        <f>[2]BITZER!U38</f>
        <v>40542.8524175584</v>
      </c>
      <c r="L33" s="98" t="str">
        <f>[2]BITZER!$W38</f>
        <v>HTC-25</v>
      </c>
      <c r="M33" s="616">
        <f>[2]BITZER!$Z38</f>
        <v>37009.2046571599</v>
      </c>
      <c r="Q33" s="617"/>
      <c r="R33" s="617"/>
      <c r="S33" s="618"/>
      <c r="AI33" s="620"/>
      <c r="AJ33" s="621"/>
      <c r="AK33" s="622"/>
      <c r="AL33" s="620"/>
      <c r="AM33" s="620"/>
      <c r="AN33" s="628"/>
    </row>
    <row r="34" s="84" customFormat="1" ht="12" spans="1:62">
      <c r="A34" s="484" t="str">
        <f>[2]BITZER!$A39</f>
        <v>BIT023</v>
      </c>
      <c r="B34" s="329" t="str">
        <f>[2]BITZER!$B39</f>
        <v>4GE-30(Y)</v>
      </c>
      <c r="C34" s="334" t="str">
        <f>[2]BITZER!$C39</f>
        <v>4G-30.2</v>
      </c>
      <c r="D34" s="307"/>
      <c r="E34" s="319" t="str">
        <f>[2]BITZER!$E39</f>
        <v>OPSS/CH</v>
      </c>
      <c r="F34" s="277" t="str">
        <f>[2]BITZER!$F39</f>
        <v>30 MT</v>
      </c>
      <c r="G34" s="281" t="str">
        <f>[2]BITZER!$G39</f>
        <v>200001btu</v>
      </c>
      <c r="H34" s="613">
        <f>[2]BITZER!$N39</f>
        <v>27420.7792207792</v>
      </c>
      <c r="I34" s="497"/>
      <c r="J34" s="614" t="str">
        <f>[2]BITZER!R39</f>
        <v>CU - 350 QC</v>
      </c>
      <c r="K34" s="615">
        <f>[2]BITZER!U39</f>
        <v>47255.6627758164</v>
      </c>
      <c r="L34" s="98" t="str">
        <f>[2]BITZER!$W39</f>
        <v>HTC-35</v>
      </c>
      <c r="M34" s="616">
        <f>[2]BITZER!$Z39</f>
        <v>42511.1448956835</v>
      </c>
      <c r="Q34" s="617"/>
      <c r="R34" s="617"/>
      <c r="S34" s="618"/>
      <c r="AI34" s="620"/>
      <c r="AJ34" s="621"/>
      <c r="AK34" s="622"/>
      <c r="AL34" s="620"/>
      <c r="AM34" s="620"/>
      <c r="AN34" s="628"/>
    </row>
    <row r="35" s="84" customFormat="1" ht="12" spans="1:62">
      <c r="A35" s="484" t="str">
        <f>[2]BITZER!$A40</f>
        <v>BIT023.1</v>
      </c>
      <c r="B35" s="329" t="str">
        <f>[2]BITZER!$B40</f>
        <v>4FE-28(Y)</v>
      </c>
      <c r="C35" s="334" t="str">
        <f>[2]BITZER!$C40</f>
        <v>6J-22.2</v>
      </c>
      <c r="D35" s="307"/>
      <c r="E35" s="319" t="str">
        <f>[2]BITZER!$E40</f>
        <v>OPSS/CH</v>
      </c>
      <c r="F35" s="277" t="str">
        <f>[2]BITZER!$F40</f>
        <v>22 LT</v>
      </c>
      <c r="G35" s="281" t="str">
        <f>[2]BITZER!$G40</f>
        <v>69795btu</v>
      </c>
      <c r="H35" s="613">
        <f>[2]BITZER!$N40</f>
        <v>25358.4415584416</v>
      </c>
      <c r="I35" s="497"/>
      <c r="J35" s="614" t="str">
        <f>[2]BITZER!R40</f>
        <v>CU - 300 QC</v>
      </c>
      <c r="K35" s="615">
        <f>[2]BITZER!U40</f>
        <v>43552.0264121801</v>
      </c>
      <c r="L35" s="98" t="str">
        <f>[2]BITZER!$W40</f>
        <v>HTC-30</v>
      </c>
      <c r="M35" s="616">
        <f>[2]BITZER!$Z40</f>
        <v>39784.5026081465</v>
      </c>
      <c r="Q35" s="617"/>
      <c r="R35" s="617"/>
      <c r="S35" s="618"/>
      <c r="AI35" s="620"/>
      <c r="AJ35" s="621"/>
      <c r="AK35" s="622"/>
      <c r="AL35" s="620"/>
      <c r="AM35" s="620"/>
      <c r="AN35" s="628"/>
    </row>
    <row r="36" s="84" customFormat="1" ht="12" spans="1:62">
      <c r="A36" s="484" t="str">
        <f>[2]BITZER!$A41</f>
        <v>BIT023.2</v>
      </c>
      <c r="B36" s="329" t="str">
        <f>[2]BITZER!$B41</f>
        <v>4FE-35(Y)</v>
      </c>
      <c r="C36" s="334" t="str">
        <f>[2]BITZER!$C41</f>
        <v>6J-33.2</v>
      </c>
      <c r="D36" s="307"/>
      <c r="E36" s="319" t="str">
        <f>[2]BITZER!$E41</f>
        <v>OPSS/CH</v>
      </c>
      <c r="F36" s="277" t="str">
        <f>[2]BITZER!$F41</f>
        <v>33 MT</v>
      </c>
      <c r="G36" s="281" t="str">
        <f>[2]BITZER!$G41</f>
        <v>226281btu</v>
      </c>
      <c r="H36" s="613">
        <f>[2]BITZER!$N41</f>
        <v>25841.5584415584</v>
      </c>
      <c r="I36" s="497"/>
      <c r="J36" s="614" t="str">
        <f>[2]BITZER!R41</f>
        <v>CU - 400 QC</v>
      </c>
      <c r="K36" s="615">
        <f>[2]BITZER!U41</f>
        <v>46893.9120251328</v>
      </c>
      <c r="L36" s="98" t="str">
        <f>[2]BITZER!$W41</f>
        <v>HTC-40</v>
      </c>
      <c r="M36" s="616">
        <f>[2]BITZER!$Z41</f>
        <v>41133.0006714866</v>
      </c>
      <c r="Q36" s="617"/>
      <c r="R36" s="617"/>
      <c r="S36" s="618"/>
      <c r="AI36" s="620"/>
      <c r="AJ36" s="621"/>
      <c r="AK36" s="622"/>
      <c r="AL36" s="620"/>
      <c r="AM36" s="620"/>
      <c r="AN36" s="628"/>
    </row>
    <row r="37" s="84" customFormat="1" ht="12" spans="1:62">
      <c r="A37" s="484" t="str">
        <f>[2]BITZER!$A42</f>
        <v>BIT024</v>
      </c>
      <c r="B37" s="329" t="str">
        <f>[2]BITZER!$B42</f>
        <v>6HE-28(Y)</v>
      </c>
      <c r="C37" s="334" t="str">
        <f>[2]BITZER!$C42</f>
        <v>6H-25.2</v>
      </c>
      <c r="D37" s="307"/>
      <c r="E37" s="319" t="str">
        <f>[2]BITZER!$E42</f>
        <v>OPSS/CH</v>
      </c>
      <c r="F37" s="277" t="str">
        <f>[2]BITZER!$F42</f>
        <v>25 LT</v>
      </c>
      <c r="G37" s="281" t="str">
        <f>[2]BITZER!$G42</f>
        <v>80888btu</v>
      </c>
      <c r="H37" s="613">
        <f>[2]BITZER!$N42</f>
        <v>27611.6883116883</v>
      </c>
      <c r="I37" s="497"/>
      <c r="J37" s="614" t="str">
        <f>[2]BITZER!R42</f>
        <v>CU - 300 QC</v>
      </c>
      <c r="K37" s="615">
        <f>[2]BITZER!U42</f>
        <v>46030.5978407515</v>
      </c>
      <c r="L37" s="98" t="str">
        <f>[2]BITZER!$W42</f>
        <v>HTC-30</v>
      </c>
      <c r="M37" s="616">
        <f>[2]BITZER!$Z42</f>
        <v>42263.0740367179</v>
      </c>
      <c r="Q37" s="617"/>
      <c r="R37" s="617"/>
      <c r="S37" s="618"/>
      <c r="AI37" s="620"/>
      <c r="AJ37" s="621"/>
      <c r="AK37" s="622"/>
      <c r="AL37" s="620"/>
      <c r="AM37" s="620"/>
      <c r="AN37" s="628"/>
    </row>
    <row r="38" s="84" customFormat="1" ht="12" spans="1:62">
      <c r="A38" s="484" t="str">
        <f>[2]BITZER!$A43</f>
        <v>BIT025</v>
      </c>
      <c r="B38" s="329" t="str">
        <f>[2]BITZER!$B43</f>
        <v>6HE-35(Y)</v>
      </c>
      <c r="C38" s="334" t="str">
        <f>[2]BITZER!$C43</f>
        <v>6H-35.2</v>
      </c>
      <c r="D38" s="307"/>
      <c r="E38" s="319" t="str">
        <f>[2]BITZER!$E43</f>
        <v>OPSS/CH</v>
      </c>
      <c r="F38" s="277" t="str">
        <f>[2]BITZER!$F43</f>
        <v>35 MT</v>
      </c>
      <c r="G38" s="281" t="str">
        <f>[2]BITZER!$G43</f>
        <v>262118btu</v>
      </c>
      <c r="H38" s="613">
        <f>[2]BITZER!$N43</f>
        <v>36031.1688311688</v>
      </c>
      <c r="I38" s="497"/>
      <c r="J38" s="614" t="str">
        <f>[2]BITZER!R43</f>
        <v>CU - 400 QC</v>
      </c>
      <c r="K38" s="615">
        <f>[2]BITZER!U43</f>
        <v>58600.6350444956</v>
      </c>
      <c r="L38" s="98" t="str">
        <f>[2]BITZER!$W43</f>
        <v>HTC-40</v>
      </c>
      <c r="M38" s="616">
        <f>[2]BITZER!$Z43</f>
        <v>52839.7236908494</v>
      </c>
      <c r="Q38" s="617"/>
      <c r="R38" s="617"/>
      <c r="S38" s="618"/>
      <c r="AI38" s="620"/>
      <c r="AJ38" s="621"/>
      <c r="AK38" s="622"/>
      <c r="AL38" s="620"/>
      <c r="AM38" s="620"/>
      <c r="AN38" s="628"/>
    </row>
    <row r="39" s="84" customFormat="1" ht="12" spans="1:62">
      <c r="A39" s="484" t="str">
        <f>[2]BITZER!$A44</f>
        <v>BIT026</v>
      </c>
      <c r="B39" s="329" t="str">
        <f>[2]BITZER!$B44</f>
        <v>6GE-34(Y)</v>
      </c>
      <c r="C39" s="334" t="str">
        <f>[2]BITZER!$C44</f>
        <v>6G-30.2</v>
      </c>
      <c r="D39" s="307"/>
      <c r="E39" s="319" t="str">
        <f>[2]BITZER!$E44</f>
        <v>OPSS/CH</v>
      </c>
      <c r="F39" s="277" t="str">
        <f>[2]BITZER!$F44</f>
        <v>30 LT</v>
      </c>
      <c r="G39" s="281" t="str">
        <f>[2]BITZER!$G44</f>
        <v>93857btu</v>
      </c>
      <c r="H39" s="613">
        <f>[2]BITZER!$N44</f>
        <v>30949.3506493507</v>
      </c>
      <c r="I39" s="497"/>
      <c r="J39" s="614" t="str">
        <f>[2]BITZER!R44</f>
        <v>CU - 350 QC</v>
      </c>
      <c r="K39" s="615">
        <f>[2]BITZER!U44</f>
        <v>51635.2429380364</v>
      </c>
      <c r="L39" s="98" t="str">
        <f>[2]BITZER!$W44</f>
        <v>HTC-35</v>
      </c>
      <c r="M39" s="616">
        <f>[2]BITZER!$Z44</f>
        <v>46890.7250579034</v>
      </c>
      <c r="Q39" s="617"/>
      <c r="R39" s="617"/>
      <c r="S39" s="618"/>
      <c r="AI39" s="620"/>
      <c r="AJ39" s="621"/>
      <c r="AK39" s="622"/>
      <c r="AL39" s="620"/>
      <c r="AM39" s="620"/>
      <c r="AN39" s="628"/>
    </row>
    <row r="40" s="84" customFormat="1" ht="12" spans="1:62">
      <c r="A40" s="484" t="str">
        <f>[2]BITZER!$A45</f>
        <v>BIT027</v>
      </c>
      <c r="B40" s="329" t="str">
        <f>[2]BITZER!$B45</f>
        <v>6GE-40(Y)</v>
      </c>
      <c r="C40" s="334" t="str">
        <f>[2]BITZER!$C45</f>
        <v>6G-40.2</v>
      </c>
      <c r="D40" s="307"/>
      <c r="E40" s="319" t="str">
        <f>[2]BITZER!$E45</f>
        <v>OPSS/CH</v>
      </c>
      <c r="F40" s="277" t="str">
        <f>[2]BITZER!$F45</f>
        <v>40 MT</v>
      </c>
      <c r="G40" s="281" t="str">
        <f>[2]BITZER!$G45</f>
        <v>300344btu</v>
      </c>
      <c r="H40" s="613">
        <f>[2]BITZER!$N45</f>
        <v>36054.5454545455</v>
      </c>
      <c r="I40" s="497"/>
      <c r="J40" s="614" t="str">
        <f>[2]BITZER!R45</f>
        <v>CU - 500 QC</v>
      </c>
      <c r="K40" s="615">
        <f>[2]BITZER!U45</f>
        <v>62110.6224980219</v>
      </c>
      <c r="L40" s="98" t="str">
        <f>[2]BITZER!$W45</f>
        <v>HTC-50</v>
      </c>
      <c r="M40" s="616">
        <f>[2]BITZER!$Z45</f>
        <v>54997.8243169175</v>
      </c>
      <c r="Q40" s="617"/>
      <c r="R40" s="617"/>
      <c r="S40" s="618"/>
      <c r="AI40" s="620"/>
      <c r="AJ40" s="621"/>
      <c r="AK40" s="622"/>
      <c r="AL40" s="620"/>
      <c r="AM40" s="620"/>
      <c r="AN40" s="628"/>
    </row>
    <row r="41" s="84" customFormat="1" ht="12" spans="1:62">
      <c r="A41" s="484" t="str">
        <f>[2]BITZER!$A46</f>
        <v>BIT028</v>
      </c>
      <c r="B41" s="329" t="str">
        <f>[2]BITZER!$B46</f>
        <v>6FE-44(Y)</v>
      </c>
      <c r="C41" s="334" t="str">
        <f>[2]BITZER!$C46</f>
        <v>6F-40.2</v>
      </c>
      <c r="D41" s="307"/>
      <c r="E41" s="319" t="str">
        <f>[2]BITZER!$E46</f>
        <v>OPSS/CH</v>
      </c>
      <c r="F41" s="277" t="str">
        <f>[2]BITZER!$F46</f>
        <v>40 LT</v>
      </c>
      <c r="G41" s="281" t="str">
        <f>[2]BITZER!$G46</f>
        <v>113482btu</v>
      </c>
      <c r="H41" s="613">
        <f>[2]BITZER!$N46</f>
        <v>40793.5064935065</v>
      </c>
      <c r="I41" s="497"/>
      <c r="J41" s="614" t="str">
        <f>[2]BITZER!R46</f>
        <v>CU - 400 QC</v>
      </c>
      <c r="K41" s="615">
        <f>[2]BITZER!U46</f>
        <v>64319.6144584425</v>
      </c>
      <c r="L41" s="98" t="str">
        <f>[2]BITZER!$W46</f>
        <v>HTC-40</v>
      </c>
      <c r="M41" s="616">
        <f>[2]BITZER!$Z46</f>
        <v>58558.7031047963</v>
      </c>
      <c r="Q41" s="617"/>
      <c r="R41" s="617"/>
      <c r="S41" s="618"/>
      <c r="AI41" s="620"/>
      <c r="AJ41" s="621"/>
      <c r="AK41" s="622"/>
      <c r="AL41" s="620"/>
      <c r="AM41" s="620"/>
      <c r="AN41" s="628"/>
    </row>
    <row r="42" s="84" customFormat="1" ht="12" spans="1:62">
      <c r="A42" s="484" t="str">
        <f>[2]BITZER!$A47</f>
        <v>BIT029</v>
      </c>
      <c r="B42" s="329" t="str">
        <f>[2]BITZER!$B47</f>
        <v>6FE-50(Y)</v>
      </c>
      <c r="C42" s="334" t="str">
        <f>[2]BITZER!$C47</f>
        <v>6F-50.2</v>
      </c>
      <c r="D42" s="307"/>
      <c r="E42" s="319" t="str">
        <f>[2]BITZER!$E47</f>
        <v>OPSS/CH</v>
      </c>
      <c r="F42" s="277" t="str">
        <f>[2]BITZER!$F47</f>
        <v>50 MT</v>
      </c>
      <c r="G42" s="281" t="str">
        <f>[2]BITZER!$G47</f>
        <v>355293btu</v>
      </c>
      <c r="H42" s="613">
        <f>[2]BITZER!$N47</f>
        <v>38885.7142857143</v>
      </c>
      <c r="I42" s="497"/>
      <c r="J42" s="614" t="str">
        <f>[2]BITZER!R47</f>
        <v>CU - 500 QC</v>
      </c>
      <c r="K42" s="615">
        <f>[2]BITZER!U47</f>
        <v>65224.9082123076</v>
      </c>
      <c r="L42" s="98" t="str">
        <f>[2]BITZER!$W47</f>
        <v>HTC-55</v>
      </c>
      <c r="M42" s="616">
        <f>[2]BITZER!$Z47</f>
        <v>59425.8979099911</v>
      </c>
      <c r="Q42" s="617"/>
      <c r="R42" s="617"/>
      <c r="S42" s="618"/>
      <c r="AI42" s="620"/>
      <c r="AJ42" s="621"/>
      <c r="AK42" s="622"/>
      <c r="AL42" s="620"/>
      <c r="AM42" s="620"/>
      <c r="AN42" s="628"/>
    </row>
    <row r="43" s="84" customFormat="1" ht="12" spans="1:62">
      <c r="A43" s="484" t="str">
        <f>[2]BITZER!$A48</f>
        <v>BIT029.1</v>
      </c>
      <c r="B43" s="329" t="str">
        <f>[2]BITZER!$B48</f>
        <v>S4G-12.2Y</v>
      </c>
      <c r="C43" s="334">
        <f>[2]BITZER!$C48</f>
        <v>0</v>
      </c>
      <c r="D43" s="307"/>
      <c r="E43" s="319" t="str">
        <f>[2]BITZER!$E48</f>
        <v>OPSS/CH</v>
      </c>
      <c r="F43" s="277">
        <f>[2]BITZER!$F48</f>
        <v>0</v>
      </c>
      <c r="G43" s="281">
        <f>[2]BITZER!$G48</f>
        <v>0</v>
      </c>
      <c r="H43" s="613">
        <f>[2]BITZER!$N48</f>
        <v>33211.6883116883</v>
      </c>
      <c r="I43" s="497"/>
      <c r="J43" s="614" t="str">
        <f>[2]BITZER!R48</f>
        <v>CU - 160 QC</v>
      </c>
      <c r="K43" s="615">
        <f>[2]BITZER!U48</f>
        <v>46062.2849944695</v>
      </c>
      <c r="L43" s="98">
        <f>[2]BITZER!$W48</f>
        <v>0</v>
      </c>
      <c r="M43" s="616">
        <f>[2]BITZER!$Z48</f>
        <v>0</v>
      </c>
      <c r="Q43" s="617"/>
      <c r="R43" s="617"/>
      <c r="S43" s="618"/>
      <c r="AI43" s="620"/>
      <c r="AJ43" s="621"/>
      <c r="AK43" s="622"/>
      <c r="AL43" s="620"/>
      <c r="AM43" s="620"/>
      <c r="AN43" s="628"/>
    </row>
    <row r="44" s="84" customFormat="1" ht="12" spans="1:62">
      <c r="A44" s="484" t="str">
        <f>[2]BITZER!$A49</f>
        <v>BIT029.2</v>
      </c>
      <c r="B44" s="329" t="str">
        <f>[2]BITZER!$B49</f>
        <v>S6J-16.2Y</v>
      </c>
      <c r="C44" s="334">
        <f>[2]BITZER!$C49</f>
        <v>0</v>
      </c>
      <c r="D44" s="307"/>
      <c r="E44" s="319" t="str">
        <f>[2]BITZER!$E49</f>
        <v>OPSS/CH</v>
      </c>
      <c r="F44" s="277">
        <f>[2]BITZER!$F49</f>
        <v>0</v>
      </c>
      <c r="G44" s="281">
        <f>[2]BITZER!$G49</f>
        <v>0</v>
      </c>
      <c r="H44" s="613">
        <f>[2]BITZER!$N49</f>
        <v>38201.2987012987</v>
      </c>
      <c r="I44" s="497"/>
      <c r="J44" s="614" t="str">
        <f>[2]BITZER!R49</f>
        <v>CU - 200 QC</v>
      </c>
      <c r="K44" s="615">
        <f>[2]BITZER!U49</f>
        <v>52876.3283223915</v>
      </c>
      <c r="L44" s="98">
        <f>[2]BITZER!$W49</f>
        <v>0</v>
      </c>
      <c r="M44" s="616">
        <f>[2]BITZER!$Z49</f>
        <v>0</v>
      </c>
      <c r="Q44" s="617"/>
      <c r="R44" s="617"/>
      <c r="S44" s="618"/>
      <c r="AI44" s="620"/>
      <c r="AJ44" s="621"/>
      <c r="AK44" s="622"/>
      <c r="AL44" s="620"/>
      <c r="AM44" s="620"/>
      <c r="AN44" s="628"/>
    </row>
    <row r="45" s="84" customFormat="1" ht="12" spans="1:62">
      <c r="A45" s="484" t="str">
        <f>[2]BITZER!$A50</f>
        <v>BIT029.3</v>
      </c>
      <c r="B45" s="329" t="str">
        <f>[2]BITZER!$B50</f>
        <v>S6H-20.2Y</v>
      </c>
      <c r="C45" s="334">
        <f>[2]BITZER!$C50</f>
        <v>0</v>
      </c>
      <c r="D45" s="307"/>
      <c r="E45" s="319" t="str">
        <f>[2]BITZER!$E50</f>
        <v>OPSS/CH</v>
      </c>
      <c r="F45" s="277">
        <f>[2]BITZER!$F50</f>
        <v>0</v>
      </c>
      <c r="G45" s="281">
        <f>[2]BITZER!$G50</f>
        <v>0</v>
      </c>
      <c r="H45" s="613">
        <f>[2]BITZER!$N50</f>
        <v>39090.9090909091</v>
      </c>
      <c r="I45" s="497"/>
      <c r="J45" s="614" t="str">
        <f>[2]BITZER!R50</f>
        <v>CU - 250 QC</v>
      </c>
      <c r="K45" s="615">
        <f>[2]BITZER!U50</f>
        <v>57558.0637884584</v>
      </c>
      <c r="L45" s="98">
        <f>[2]BITZER!$W50</f>
        <v>0</v>
      </c>
      <c r="M45" s="616">
        <f>[2]BITZER!$Z50</f>
        <v>0</v>
      </c>
      <c r="Q45" s="617"/>
      <c r="R45" s="617"/>
      <c r="S45" s="618"/>
      <c r="AI45" s="620"/>
      <c r="AJ45" s="621"/>
      <c r="AK45" s="622"/>
      <c r="AL45" s="620"/>
      <c r="AM45" s="620"/>
      <c r="AN45" s="628"/>
    </row>
    <row r="46" s="84" customFormat="1" ht="12" spans="1:62">
      <c r="A46" s="484" t="str">
        <f>[2]BITZER!$A51</f>
        <v>BIT029.4</v>
      </c>
      <c r="B46" s="329" t="str">
        <f>[2]BITZER!$B51</f>
        <v>S6G-25.2Y</v>
      </c>
      <c r="C46" s="334" t="str">
        <f>[2]BITZER!$C51</f>
        <v>S6H-20.2</v>
      </c>
      <c r="D46" s="307"/>
      <c r="E46" s="319" t="str">
        <f>[2]BITZER!$E51</f>
        <v>OPSS/CH</v>
      </c>
      <c r="F46" s="277" t="str">
        <f>[2]BITZER!$F51</f>
        <v>20 LT</v>
      </c>
      <c r="G46" s="281">
        <f>[2]BITZER!$G51</f>
        <v>0</v>
      </c>
      <c r="H46" s="613">
        <f>[2]BITZER!$N51</f>
        <v>43392.2077922078</v>
      </c>
      <c r="I46" s="497"/>
      <c r="J46" s="614" t="str">
        <f>[2]BITZER!R51</f>
        <v>CU - 300 QC</v>
      </c>
      <c r="K46" s="615">
        <f>[2]BITZER!U51</f>
        <v>64331.6388925188</v>
      </c>
      <c r="L46" s="98">
        <f>[2]BITZER!$W51</f>
        <v>0</v>
      </c>
      <c r="M46" s="616">
        <f>[2]BITZER!$Z51</f>
        <v>0</v>
      </c>
      <c r="Q46" s="617"/>
      <c r="R46" s="617"/>
      <c r="S46" s="618"/>
      <c r="AI46" s="620"/>
      <c r="AJ46" s="621"/>
      <c r="AK46" s="622"/>
      <c r="AL46" s="620"/>
      <c r="AM46" s="620"/>
      <c r="AN46" s="628"/>
    </row>
    <row r="47" s="84" customFormat="1" ht="12" spans="1:62">
      <c r="A47" s="484" t="str">
        <f>[2]BITZER!$A52</f>
        <v>BIT030</v>
      </c>
      <c r="B47" s="329" t="str">
        <f>[2]BITZER!$B52</f>
        <v>S6F-30.2Y GERMANY</v>
      </c>
      <c r="C47" s="334" t="str">
        <f>[2]BITZER!$C52</f>
        <v>S6F-30.2 GERMANY</v>
      </c>
      <c r="D47" s="308"/>
      <c r="E47" s="319" t="str">
        <f>[2]BITZER!$E52</f>
        <v>OPSS/CH</v>
      </c>
      <c r="F47" s="277" t="str">
        <f>[2]BITZER!$F52</f>
        <v>30 LT</v>
      </c>
      <c r="G47" s="281" t="str">
        <f>[2]BITZER!$G52</f>
        <v>113482btu</v>
      </c>
      <c r="H47" s="613">
        <f>[2]BITZER!$N52</f>
        <v>44638.961038961</v>
      </c>
      <c r="I47" s="505"/>
      <c r="J47" s="614" t="str">
        <f>[2]BITZER!R52</f>
        <v>CU - 350 QC</v>
      </c>
      <c r="K47" s="615">
        <f>[2]BITZER!U52</f>
        <v>67138.1323990123</v>
      </c>
      <c r="L47" s="98" t="str">
        <f>[2]BITZER!$W52</f>
        <v>HTC-35</v>
      </c>
      <c r="M47" s="616">
        <f>[2]BITZER!$Z52</f>
        <v>62393.6145188793</v>
      </c>
      <c r="Q47" s="617"/>
      <c r="R47" s="617"/>
      <c r="S47" s="618"/>
      <c r="AI47" s="620"/>
      <c r="AJ47" s="621"/>
      <c r="AK47" s="622"/>
      <c r="AL47" s="620"/>
      <c r="AM47" s="620"/>
      <c r="AN47" s="628"/>
    </row>
    <row r="48" s="84" customFormat="1" ht="12" spans="1:62">
      <c r="A48" s="2" t="s">
        <v>730</v>
      </c>
      <c r="D48" s="632"/>
      <c r="E48" s="633"/>
      <c r="F48" s="265"/>
      <c r="G48" s="265"/>
      <c r="H48" s="265"/>
      <c r="I48" s="265"/>
      <c r="J48" s="265"/>
      <c r="K48" s="633"/>
      <c r="L48" s="633"/>
      <c r="M48" s="265"/>
      <c r="N48" s="634"/>
      <c r="O48" s="635"/>
      <c r="P48" s="635"/>
      <c r="Q48" s="635"/>
      <c r="R48" s="636"/>
      <c r="S48" s="636"/>
      <c r="T48" s="637"/>
      <c r="U48" s="638"/>
      <c r="V48" s="636"/>
      <c r="W48" s="557"/>
      <c r="Y48" s="2"/>
      <c r="Z48" s="2"/>
      <c r="AA48" s="2"/>
      <c r="AB48" s="2"/>
      <c r="AC48" s="2"/>
      <c r="AD48" s="2"/>
      <c r="AE48" s="2"/>
      <c r="AF48" s="2"/>
      <c r="AG48" s="2"/>
      <c r="AJ48" s="482"/>
      <c r="AK48" s="482"/>
      <c r="AL48" s="482"/>
      <c r="BC48" s="639"/>
      <c r="BD48" s="639"/>
      <c r="BE48" s="639"/>
      <c r="BF48" s="640"/>
      <c r="BG48" s="557"/>
      <c r="BH48" s="636"/>
      <c r="BI48" s="636"/>
      <c r="BJ48" s="636"/>
    </row>
    <row r="49" spans="1:42">
      <c r="A49" s="2" t="s">
        <v>731</v>
      </c>
      <c r="D49" s="641"/>
      <c r="E49" s="641"/>
      <c r="AM49" s="641"/>
      <c r="AN49" s="641"/>
      <c r="AO49" s="641"/>
      <c r="AP49" s="641"/>
    </row>
    <row r="50" spans="1:42">
      <c r="AI50" s="604"/>
      <c r="AL50" s="115"/>
      <c r="AM50" s="115"/>
      <c r="AN50" s="115"/>
      <c r="AO50" s="115"/>
    </row>
    <row r="51" spans="1:42">
      <c r="AI51" s="604"/>
      <c r="AL51" s="115"/>
      <c r="AM51" s="115"/>
      <c r="AN51" s="115"/>
      <c r="AO51" s="115"/>
    </row>
    <row r="52" spans="1:42">
      <c r="AI52" s="604"/>
      <c r="AL52" s="115"/>
      <c r="AM52" s="115"/>
      <c r="AN52" s="115"/>
      <c r="AO52" s="115"/>
    </row>
    <row r="53" spans="1:42">
      <c r="AI53" s="604"/>
      <c r="AL53" s="115"/>
      <c r="AM53" s="115"/>
      <c r="AN53" s="115"/>
      <c r="AO53" s="115"/>
    </row>
  </sheetData>
  <mergeCells count="2">
    <mergeCell ref="D4:D47"/>
    <mergeCell ref="I4:I47"/>
  </mergeCells>
  <pageMargins left="0.708661417322835" right="0.708661417322835" top="0.748031496062992" bottom="0.748031496062992" header="0.31496062992126" footer="0.31496062992126"/>
  <pageSetup paperSize="9" orientation="landscape"/>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9" tint="0.6"/>
  </sheetPr>
  <dimension ref="A1:M132"/>
  <sheetViews>
    <sheetView zoomScale="115" zoomScaleNormal="115" workbookViewId="0">
      <pane xSplit="2" ySplit="3" topLeftCell="C4" activePane="bottomRight" state="frozen"/>
      <selection/>
      <selection pane="topRight"/>
      <selection pane="bottomLeft"/>
      <selection pane="bottomRight" activeCell="A2" sqref="A2"/>
    </sheetView>
  </sheetViews>
  <sheetFormatPr defaultColWidth="17.1428571428571" defaultRowHeight="11.25"/>
  <cols>
    <col min="1" max="1" width="17.1428571428571" style="570"/>
    <col min="2" max="2" width="32.7142857142857" style="571" customWidth="1"/>
    <col min="3" max="3" width="35.1428571428571" style="572" customWidth="1"/>
    <col min="4" max="6" width="17.1428571428571" style="572"/>
    <col min="7" max="7" width="20.7142857142857" style="572" customWidth="1"/>
    <col min="8" max="8" width="18.8571428571429" style="572" customWidth="1"/>
    <col min="9" max="9" width="13.5714285714286" style="572" customWidth="1"/>
    <col min="10" max="11" width="17.1428571428571" style="15"/>
    <col min="12" max="16384" width="17.1428571428571" style="572"/>
  </cols>
  <sheetData>
    <row r="1" customFormat="1" ht="18.75" customHeight="1" spans="1:13">
      <c r="A1" t="str">
        <f>'FLAKE ICE'!A1</f>
        <v>DATE :28.7.26</v>
      </c>
    </row>
    <row r="2" customFormat="1" ht="15" customHeight="1"/>
    <row r="3" ht="34.5" customHeight="1" spans="1:13">
      <c r="A3" s="432" t="str">
        <f>'[2]Heat plate'!A8</f>
        <v>ITEM CODE</v>
      </c>
      <c r="B3" s="432" t="str">
        <f>'[2]Heat plate'!B8</f>
        <v>MODEL</v>
      </c>
      <c r="C3" s="432" t="str">
        <f>'[2]Heat plate'!C8</f>
        <v>DESCRIPTION</v>
      </c>
      <c r="D3" s="432" t="str">
        <f>'[2]Heat plate'!D8</f>
        <v>Power(HP)</v>
      </c>
      <c r="E3" s="432" t="str">
        <f>'[2]Heat plate'!E8</f>
        <v>L*W*T (mm)</v>
      </c>
      <c r="F3" s="432" t="str">
        <f>'[2]Heat plate'!F8</f>
        <v>Water flow rate M3/H</v>
      </c>
      <c r="G3" s="432" t="str">
        <f>'[2]Heat plate'!G8</f>
        <v>CONNECTION</v>
      </c>
      <c r="H3" s="432" t="str">
        <f>'[2]Heat plate'!H8</f>
        <v>Power of pump(kw)</v>
      </c>
      <c r="I3" s="573" t="str">
        <f>'[2]Heat plate'!N8</f>
        <v>RM</v>
      </c>
      <c r="J3" s="574" t="s">
        <v>732</v>
      </c>
      <c r="K3" s="575" t="s">
        <v>97</v>
      </c>
      <c r="L3" s="306" t="s">
        <v>364</v>
      </c>
      <c r="M3" s="576" t="str">
        <f>'[2]Heat plate'!$T$8</f>
        <v>Water chiller with heat plate only(RM)</v>
      </c>
    </row>
    <row r="4" customHeight="1" spans="1:13">
      <c r="A4" s="432" t="str">
        <f>'[2]Heat plate'!A9</f>
        <v>HEAT001</v>
      </c>
      <c r="B4" s="329" t="str">
        <f>'[2]Heat plate'!B9</f>
        <v>EATB15-12</v>
      </c>
      <c r="C4" s="376" t="s">
        <v>733</v>
      </c>
      <c r="D4" s="98">
        <f>'[2]Heat plate'!D9</f>
        <v>0.3</v>
      </c>
      <c r="E4" s="98" t="str">
        <f>'[2]Heat plate'!E9</f>
        <v>220*76*35</v>
      </c>
      <c r="F4" s="98" t="str">
        <f>'[2]Heat plate'!F9</f>
        <v>sub cooler</v>
      </c>
      <c r="G4" s="577" t="str">
        <f>'[2]Heat plate'!G9</f>
        <v>1/2",1/2" </v>
      </c>
      <c r="H4" s="98" t="str">
        <f>'[2]Heat plate'!H9</f>
        <v>ZFI23-36</v>
      </c>
      <c r="I4" s="427">
        <f>'[2]Heat plate'!N9</f>
        <v>423.361711111111</v>
      </c>
      <c r="J4" s="574"/>
      <c r="K4" s="575"/>
      <c r="L4" s="306"/>
      <c r="M4" s="576"/>
    </row>
    <row r="5" spans="1:13">
      <c r="A5" s="432" t="str">
        <f>'[2]Heat plate'!A10</f>
        <v>HEAT002</v>
      </c>
      <c r="B5" s="329" t="str">
        <f>'[2]Heat plate'!B10</f>
        <v>EATB15-16</v>
      </c>
      <c r="C5" s="377"/>
      <c r="D5" s="98">
        <f>'[2]Heat plate'!D10</f>
        <v>0.4</v>
      </c>
      <c r="E5" s="98" t="str">
        <f>'[2]Heat plate'!E10</f>
        <v>220*76*44</v>
      </c>
      <c r="F5" s="98" t="str">
        <f>'[2]Heat plate'!F10</f>
        <v>sub cooler</v>
      </c>
      <c r="G5" s="577" t="str">
        <f>'[2]Heat plate'!G10</f>
        <v>5/8,5/8</v>
      </c>
      <c r="H5" s="98" t="str">
        <f>'[2]Heat plate'!H10</f>
        <v>ZFI23-39 </v>
      </c>
      <c r="I5" s="427">
        <f>'[2]Heat plate'!N10</f>
        <v>469.176030555555</v>
      </c>
      <c r="J5" s="574"/>
      <c r="K5" s="575"/>
      <c r="L5" s="306"/>
      <c r="M5" s="576"/>
    </row>
    <row r="6" spans="1:13">
      <c r="A6" s="432" t="str">
        <f>'[2]Heat plate'!A11</f>
        <v>HEAT003</v>
      </c>
      <c r="B6" s="329" t="str">
        <f>'[2]Heat plate'!B11</f>
        <v>EATB15-20</v>
      </c>
      <c r="C6" s="377"/>
      <c r="D6" s="98">
        <f>'[2]Heat plate'!D11</f>
        <v>0.5</v>
      </c>
      <c r="E6" s="98" t="str">
        <f>'[2]Heat plate'!E11</f>
        <v>220*76*51</v>
      </c>
      <c r="F6" s="98" t="str">
        <f>'[2]Heat plate'!F11</f>
        <v>sub cooler</v>
      </c>
      <c r="G6" s="577" t="str">
        <f>'[2]Heat plate'!G11</f>
        <v>5/8,3/4</v>
      </c>
      <c r="H6" s="98" t="str">
        <f>'[2]Heat plate'!H11</f>
        <v>ZFI50-68</v>
      </c>
      <c r="I6" s="427">
        <f>'[2]Heat plate'!N11</f>
        <v>514.803352777778</v>
      </c>
      <c r="J6" s="469"/>
      <c r="K6" s="27"/>
      <c r="L6" s="27"/>
      <c r="M6" s="474"/>
    </row>
    <row r="7" spans="1:13">
      <c r="A7" s="432" t="str">
        <f>'[2]Heat plate'!A12</f>
        <v>HEAT004</v>
      </c>
      <c r="B7" s="329" t="str">
        <f>'[2]Heat plate'!B12</f>
        <v>EATB25-12</v>
      </c>
      <c r="C7" s="377"/>
      <c r="D7" s="98">
        <f>'[2]Heat plate'!D12</f>
        <v>0.75</v>
      </c>
      <c r="E7" s="98" t="str">
        <f>'[2]Heat plate'!E12</f>
        <v>297*124*41</v>
      </c>
      <c r="F7" s="98" t="str">
        <f>'[2]Heat plate'!F12</f>
        <v>sub cooler</v>
      </c>
      <c r="G7" s="577" t="str">
        <f>'[2]Heat plate'!G12</f>
        <v>5/8,7/8 </v>
      </c>
      <c r="H7" s="98" t="str">
        <f>'[2]Heat plate'!H12</f>
        <v>Bitzer 2 stage no6,zfi81</v>
      </c>
      <c r="I7" s="427">
        <f>'[2]Heat plate'!N12</f>
        <v>857.195266666667</v>
      </c>
      <c r="J7" s="469"/>
      <c r="K7" s="27"/>
      <c r="L7" s="27"/>
      <c r="M7" s="474"/>
    </row>
    <row r="8" ht="22.5" spans="1:13">
      <c r="A8" s="432" t="str">
        <f>'[2]Heat plate'!A13</f>
        <v>HEAT004.01</v>
      </c>
      <c r="B8" s="329" t="str">
        <f>'[2]Heat plate'!B13</f>
        <v>EATB25-D-44</v>
      </c>
      <c r="C8" s="377"/>
      <c r="D8" s="98">
        <f>'[2]Heat plate'!D13</f>
        <v>0</v>
      </c>
      <c r="E8" s="98" t="str">
        <f>'[2]Heat plate'!E13</f>
        <v>297*124*116</v>
      </c>
      <c r="F8" s="98" t="str">
        <f>'[2]Heat plate'!F13</f>
        <v>sub cooler</v>
      </c>
      <c r="G8" s="577" t="str">
        <f>'[2]Heat plate'!G13</f>
        <v>3/4,7/8</v>
      </c>
      <c r="H8" s="98" t="str">
        <f>'[2]Heat plate'!H13</f>
        <v>zfi96-140 scx0445 5/8,7/8</v>
      </c>
      <c r="I8" s="427">
        <f>'[2]Heat plate'!N13</f>
        <v>1532.40208333333</v>
      </c>
      <c r="J8" s="469"/>
      <c r="K8" s="27"/>
      <c r="L8" s="27"/>
      <c r="M8" s="474"/>
    </row>
    <row r="9" spans="1:13">
      <c r="A9" s="432" t="str">
        <f>'[2]Heat plate'!A14</f>
        <v>HEAT004.02</v>
      </c>
      <c r="B9" s="329" t="str">
        <f>'[2]Heat plate'!B14</f>
        <v>EATB52-D-16</v>
      </c>
      <c r="C9" s="377"/>
      <c r="D9" s="98">
        <f>'[2]Heat plate'!D14</f>
        <v>0</v>
      </c>
      <c r="E9" s="98" t="str">
        <f>'[2]Heat plate'!E14</f>
        <v>527*112*50</v>
      </c>
      <c r="F9" s="98" t="str">
        <f>'[2]Heat plate'!F14</f>
        <v>sub cooler</v>
      </c>
      <c r="G9" s="577" t="str">
        <f>'[2]Heat plate'!G14</f>
        <v>30-40HP (3/4",1 1/8")</v>
      </c>
      <c r="H9" s="98" t="str">
        <f>'[2]Heat plate'!H14</f>
        <v>scx4734 / scx0445 </v>
      </c>
      <c r="I9" s="427">
        <f>'[2]Heat plate'!N14</f>
        <v>1075.44052777778</v>
      </c>
      <c r="J9" s="469"/>
      <c r="K9" s="27"/>
      <c r="L9" s="27"/>
      <c r="M9" s="578"/>
    </row>
    <row r="10" spans="1:13">
      <c r="A10" s="432" t="str">
        <f>'[2]Heat plate'!A15</f>
        <v>HEAT004.03</v>
      </c>
      <c r="B10" s="329" t="str">
        <f>'[2]Heat plate'!B15</f>
        <v>EATB52-D-30</v>
      </c>
      <c r="C10" s="377"/>
      <c r="D10" s="98">
        <f>'[2]Heat plate'!D15</f>
        <v>0</v>
      </c>
      <c r="E10" s="98" t="str">
        <f>'[2]Heat plate'!E15</f>
        <v>527*112*83</v>
      </c>
      <c r="F10" s="98" t="str">
        <f>'[2]Heat plate'!F15</f>
        <v>sub cooler</v>
      </c>
      <c r="G10" s="577" t="str">
        <f>'[2]Heat plate'!G15</f>
        <v>50-60HP (7/8",1 1/8")</v>
      </c>
      <c r="H10" s="98" t="str">
        <f>'[2]Heat plate'!H15</f>
        <v>scx0645 / scx0545</v>
      </c>
      <c r="I10" s="427">
        <f>'[2]Heat plate'!N15</f>
        <v>1593.39988888889</v>
      </c>
      <c r="J10" s="469"/>
      <c r="K10" s="27"/>
      <c r="L10" s="27"/>
      <c r="M10" s="578"/>
    </row>
    <row r="11" spans="1:13">
      <c r="A11" s="432" t="str">
        <f>'[2]Heat plate'!A16</f>
        <v>HEAT004.04</v>
      </c>
      <c r="B11" s="329" t="str">
        <f>'[2]Heat plate'!B16</f>
        <v>EATB52-D-40</v>
      </c>
      <c r="C11" s="377"/>
      <c r="D11" s="98">
        <f>'[2]Heat plate'!D16</f>
        <v>0</v>
      </c>
      <c r="E11" s="98" t="str">
        <f>'[2]Heat plate'!E16</f>
        <v>527*112*106</v>
      </c>
      <c r="F11" s="98" t="str">
        <f>'[2]Heat plate'!F16</f>
        <v>sub cooler</v>
      </c>
      <c r="G11" s="577" t="str">
        <f>'[2]Heat plate'!G16</f>
        <v>70-80HP (7/8",1 1/8")</v>
      </c>
      <c r="H11" s="98" t="str">
        <f>'[2]Heat plate'!H16</f>
        <v>scx0845 / scx 0857</v>
      </c>
      <c r="I11" s="427">
        <f>'[2]Heat plate'!N16</f>
        <v>1963.11519444444</v>
      </c>
      <c r="J11" s="469"/>
      <c r="K11" s="27"/>
      <c r="L11" s="27"/>
      <c r="M11" s="578"/>
    </row>
    <row r="12" spans="1:13">
      <c r="A12" s="432" t="str">
        <f>'[2]Heat plate'!A18</f>
        <v>HEAT004.05</v>
      </c>
      <c r="B12" s="329" t="str">
        <f>'[2]Heat plate'!B18</f>
        <v>PLATE HEAT BX4THX14 (ZFI23-ZFI36)</v>
      </c>
      <c r="C12" s="377"/>
      <c r="D12" s="98">
        <f>'[2]Heat plate'!D18</f>
        <v>0</v>
      </c>
      <c r="E12" s="98" t="str">
        <f>'[2]Heat plate'!E18</f>
        <v>197*75*21</v>
      </c>
      <c r="F12" s="98" t="str">
        <f>'[2]Heat plate'!F18</f>
        <v>sub cooler</v>
      </c>
      <c r="G12" s="577" t="str">
        <f>'[2]Heat plate'!G18</f>
        <v>3/8*1/2</v>
      </c>
      <c r="H12" s="98" t="str">
        <f>'[2]Heat plate'!H18</f>
        <v>ZFI23-39</v>
      </c>
      <c r="I12" s="427">
        <f>'[2]Heat plate'!N18</f>
        <v>489.597362514029</v>
      </c>
      <c r="J12" s="469"/>
      <c r="K12" s="27"/>
      <c r="L12" s="27"/>
      <c r="M12" s="578"/>
    </row>
    <row r="13" spans="1:13">
      <c r="A13" s="432" t="str">
        <f>'[2]Heat plate'!A19</f>
        <v>HEAT004.07</v>
      </c>
      <c r="B13" s="329" t="str">
        <f>'[2]Heat plate'!B19</f>
        <v>PLATE HEAT BX4THX20 (ZFI39-ZFI50)</v>
      </c>
      <c r="C13" s="377"/>
      <c r="D13" s="98">
        <f>'[2]Heat plate'!D19</f>
        <v>0</v>
      </c>
      <c r="E13" s="98" t="str">
        <f>'[2]Heat plate'!E19</f>
        <v>197*75*28</v>
      </c>
      <c r="F13" s="98" t="str">
        <f>'[2]Heat plate'!F19</f>
        <v>sub cooler </v>
      </c>
      <c r="G13" s="577" t="str">
        <f>'[2]Heat plate'!G19</f>
        <v>3/8*3/4</v>
      </c>
      <c r="H13" s="98" t="str">
        <f>'[2]Heat plate'!H19</f>
        <v>ZFI36-39</v>
      </c>
      <c r="I13" s="427">
        <f>'[2]Heat plate'!N19</f>
        <v>715.565375982043</v>
      </c>
      <c r="J13" s="469"/>
      <c r="K13" s="27"/>
      <c r="L13" s="27"/>
      <c r="M13" s="578"/>
    </row>
    <row r="14" spans="1:13">
      <c r="A14" s="432" t="str">
        <f>'[2]Heat plate'!A20</f>
        <v>HEAT004.08</v>
      </c>
      <c r="B14" s="329" t="str">
        <f>'[2]Heat plate'!B20</f>
        <v>PLATE HEAT BX4THX24 (ZFI59-ZFI68)</v>
      </c>
      <c r="C14" s="377"/>
      <c r="D14" s="98">
        <f>'[2]Heat plate'!D20</f>
        <v>0</v>
      </c>
      <c r="E14" s="98" t="str">
        <f>'[2]Heat plate'!E20</f>
        <v>197*75*32</v>
      </c>
      <c r="F14" s="98" t="str">
        <f>'[2]Heat plate'!F20</f>
        <v>sub cooler </v>
      </c>
      <c r="G14" s="577" t="str">
        <f>'[2]Heat plate'!G20</f>
        <v>3/8*3/4</v>
      </c>
      <c r="H14" s="98" t="str">
        <f>'[2]Heat plate'!H20</f>
        <v>ZFI50-68</v>
      </c>
      <c r="I14" s="427">
        <f>'[2]Heat plate'!N20</f>
        <v>941.533389450056</v>
      </c>
      <c r="J14" s="469"/>
      <c r="K14" s="27"/>
      <c r="L14" s="27"/>
      <c r="M14" s="578"/>
    </row>
    <row r="15" spans="1:13">
      <c r="A15" s="432" t="str">
        <f>'[2]Heat plate'!A21</f>
        <v>HEAT004.09</v>
      </c>
      <c r="B15" s="329" t="str">
        <f>'[2]Heat plate'!B21</f>
        <v>PLATE HEAT BX4THX30 (ZFI81)</v>
      </c>
      <c r="C15" s="377"/>
      <c r="D15" s="98">
        <f>'[2]Heat plate'!D21</f>
        <v>0</v>
      </c>
      <c r="E15" s="98" t="str">
        <f>'[2]Heat plate'!E21</f>
        <v>197*75*38</v>
      </c>
      <c r="F15" s="98" t="str">
        <f>'[2]Heat plate'!F21</f>
        <v>sub cooler </v>
      </c>
      <c r="G15" s="577" t="str">
        <f>'[2]Heat plate'!G21</f>
        <v>3/8*3/4</v>
      </c>
      <c r="H15" s="98" t="str">
        <f>'[2]Heat plate'!H21</f>
        <v>ZFI81</v>
      </c>
      <c r="I15" s="427">
        <f>'[2]Heat plate'!N21</f>
        <v>1186.33207070707</v>
      </c>
      <c r="J15" s="469"/>
      <c r="K15" s="27"/>
      <c r="L15" s="27"/>
      <c r="M15" s="578"/>
    </row>
    <row r="16" spans="1:13">
      <c r="A16" s="432" t="str">
        <f>'[2]Heat plate'!A22</f>
        <v>HEAT004.10</v>
      </c>
      <c r="B16" s="329" t="str">
        <f>'[2]Heat plate'!B22</f>
        <v>PLATE HEAT BX10THX40 (ZFI96-ZFI140)</v>
      </c>
      <c r="C16" s="377"/>
      <c r="D16" s="98">
        <f>'[2]Heat plate'!D22</f>
        <v>0</v>
      </c>
      <c r="E16" s="98" t="str">
        <f>'[2]Heat plate'!E22</f>
        <v>287*117*103</v>
      </c>
      <c r="F16" s="98" t="str">
        <f>'[2]Heat plate'!F22</f>
        <v>sub cooler </v>
      </c>
      <c r="G16" s="577" t="str">
        <f>'[2]Heat plate'!G22</f>
        <v>3/4*3/4</v>
      </c>
      <c r="H16" s="98" t="str">
        <f>'[2]Heat plate'!H22</f>
        <v>ZFI96-ZFI140</v>
      </c>
      <c r="I16" s="427">
        <f>'[2]Heat plate'!N22</f>
        <v>2259.68013468014</v>
      </c>
      <c r="J16" s="469"/>
      <c r="K16" s="27"/>
      <c r="L16" s="27"/>
      <c r="M16" s="578"/>
    </row>
    <row r="17" spans="1:13">
      <c r="A17" s="432" t="str">
        <f>'[2]Heat plate'!A23</f>
        <v>HEAT005</v>
      </c>
      <c r="B17" s="432" t="str">
        <f>'[2]Heat plate'!B23</f>
        <v>EATB25-24</v>
      </c>
      <c r="C17" s="377"/>
      <c r="D17" s="98">
        <f>'[2]Heat plate'!D23</f>
        <v>2</v>
      </c>
      <c r="E17" s="98" t="str">
        <f>'[2]Heat plate'!E23</f>
        <v>297*124*62</v>
      </c>
      <c r="F17" s="98">
        <f>'[2]Heat plate'!F23</f>
        <v>0.86</v>
      </c>
      <c r="G17" s="577" t="str">
        <f>'[2]Heat plate'!G23</f>
        <v>Freon 5/8,7/8  water 1"</v>
      </c>
      <c r="H17" s="98">
        <f>'[2]Heat plate'!H23</f>
        <v>0.37</v>
      </c>
      <c r="I17" s="427">
        <f>'[2]Heat plate'!N23</f>
        <v>620.234222222222</v>
      </c>
      <c r="J17" s="469"/>
      <c r="K17" s="432"/>
      <c r="L17" s="579"/>
      <c r="M17" s="474"/>
    </row>
    <row r="18" spans="1:13">
      <c r="A18" s="432" t="str">
        <f>'[2]Heat plate'!A24</f>
        <v>HEAT006</v>
      </c>
      <c r="B18" s="432" t="str">
        <f>'[2]Heat plate'!B24</f>
        <v>EATB25-32</v>
      </c>
      <c r="C18" s="377"/>
      <c r="D18" s="98">
        <f>'[2]Heat plate'!D24</f>
        <v>3</v>
      </c>
      <c r="E18" s="98" t="str">
        <f>'[2]Heat plate'!E24</f>
        <v>297*124*81</v>
      </c>
      <c r="F18" s="98">
        <f>'[2]Heat plate'!F24</f>
        <v>1.28</v>
      </c>
      <c r="G18" s="577" t="str">
        <f>'[2]Heat plate'!G24</f>
        <v>Freon 5/8,7/8  water 1"</v>
      </c>
      <c r="H18" s="98">
        <f>'[2]Heat plate'!H24</f>
        <v>0.37</v>
      </c>
      <c r="I18" s="427">
        <f>'[2]Heat plate'!N24</f>
        <v>747.071111111111</v>
      </c>
      <c r="J18" s="20" t="s">
        <v>734</v>
      </c>
      <c r="K18" s="306" t="s">
        <v>735</v>
      </c>
      <c r="L18" s="25">
        <v>3</v>
      </c>
      <c r="M18" s="580">
        <f>'[2]Heat plate'!T24</f>
        <v>12751.6889238751</v>
      </c>
    </row>
    <row r="19" spans="1:13">
      <c r="A19" s="432" t="str">
        <f>'[2]Heat plate'!A25</f>
        <v>HEAT007</v>
      </c>
      <c r="B19" s="432" t="str">
        <f>'[2]Heat plate'!B25</f>
        <v>EATB25-42</v>
      </c>
      <c r="C19" s="377"/>
      <c r="D19" s="98">
        <f>'[2]Heat plate'!D25</f>
        <v>4</v>
      </c>
      <c r="E19" s="98" t="str">
        <f>'[2]Heat plate'!E25</f>
        <v>297*124*104</v>
      </c>
      <c r="F19" s="98">
        <f>'[2]Heat plate'!F25</f>
        <v>1.71</v>
      </c>
      <c r="G19" s="577" t="str">
        <f>'[2]Heat plate'!G25</f>
        <v>Freon 5/8,7/8  water 1"</v>
      </c>
      <c r="H19" s="98">
        <f>'[2]Heat plate'!H25</f>
        <v>0.37</v>
      </c>
      <c r="I19" s="427">
        <f>'[2]Heat plate'!N25</f>
        <v>910.252</v>
      </c>
      <c r="J19" s="20" t="s">
        <v>736</v>
      </c>
      <c r="K19" s="307"/>
      <c r="L19" s="25">
        <v>4</v>
      </c>
      <c r="M19" s="580">
        <f>'[2]Heat plate'!T25</f>
        <v>0</v>
      </c>
    </row>
    <row r="20" ht="22.5" spans="1:13">
      <c r="A20" s="432" t="str">
        <f>'[2]Heat plate'!A26</f>
        <v>HEAT008</v>
      </c>
      <c r="B20" s="432" t="str">
        <f>'[2]Heat plate'!B26</f>
        <v>EATB25-48</v>
      </c>
      <c r="C20" s="377"/>
      <c r="D20" s="98">
        <f>'[2]Heat plate'!D26</f>
        <v>5</v>
      </c>
      <c r="E20" s="98" t="str">
        <f>'[2]Heat plate'!E26</f>
        <v>297*124*119</v>
      </c>
      <c r="F20" s="98">
        <f>'[2]Heat plate'!F26</f>
        <v>2.14</v>
      </c>
      <c r="G20" s="577" t="str">
        <f>'[2]Heat plate'!G26</f>
        <v>Freon 7/8,1 1/8  water 1 1/4"</v>
      </c>
      <c r="H20" s="98">
        <f>'[2]Heat plate'!H26</f>
        <v>0.37</v>
      </c>
      <c r="I20" s="427">
        <f>'[2]Heat plate'!N26</f>
        <v>970.274666666667</v>
      </c>
      <c r="J20" s="20" t="s">
        <v>737</v>
      </c>
      <c r="K20" s="308"/>
      <c r="L20" s="25">
        <v>5</v>
      </c>
      <c r="M20" s="580">
        <f>'[2]Heat plate'!T26</f>
        <v>0</v>
      </c>
    </row>
    <row r="21" ht="22.5" spans="1:13">
      <c r="A21" s="432" t="str">
        <f>'[2]Heat plate'!A27</f>
        <v>HEAT009</v>
      </c>
      <c r="B21" s="432" t="str">
        <f>'[2]Heat plate'!B27</f>
        <v>EATB61-26</v>
      </c>
      <c r="C21" s="377"/>
      <c r="D21" s="98">
        <f>'[2]Heat plate'!D27</f>
        <v>6</v>
      </c>
      <c r="E21" s="98" t="str">
        <f>'[2]Heat plate'!E27</f>
        <v>539*125*68</v>
      </c>
      <c r="F21" s="98">
        <f>'[2]Heat plate'!F27</f>
        <v>2.58</v>
      </c>
      <c r="G21" s="577" t="str">
        <f>'[2]Heat plate'!G27</f>
        <v>Freon 7/8,1 1/8  water 1 1/4"</v>
      </c>
      <c r="H21" s="98">
        <f>'[2]Heat plate'!H27</f>
        <v>0.75</v>
      </c>
      <c r="I21" s="427">
        <f>'[2]Heat plate'!N27</f>
        <v>1122.534</v>
      </c>
      <c r="J21" s="19" t="s">
        <v>738</v>
      </c>
      <c r="K21" s="474" t="s">
        <v>739</v>
      </c>
      <c r="L21" s="173">
        <v>6</v>
      </c>
      <c r="M21" s="580">
        <f>'[2]Heat plate'!T27</f>
        <v>8314.8792730203</v>
      </c>
    </row>
    <row r="22" ht="22.5" spans="1:13">
      <c r="A22" s="432" t="str">
        <f>'[2]Heat plate'!A28</f>
        <v>HEAT010</v>
      </c>
      <c r="B22" s="432" t="str">
        <f>'[2]Heat plate'!B28</f>
        <v>EATB61-30</v>
      </c>
      <c r="C22" s="377"/>
      <c r="D22" s="98">
        <f>'[2]Heat plate'!D28</f>
        <v>7</v>
      </c>
      <c r="E22" s="98" t="str">
        <f>'[2]Heat plate'!E28</f>
        <v>539*125*77</v>
      </c>
      <c r="F22" s="98">
        <f>'[2]Heat plate'!F28</f>
        <v>3</v>
      </c>
      <c r="G22" s="577" t="str">
        <f>'[2]Heat plate'!G28</f>
        <v>Freon 7/8,1 1/8  water 1 1/4"</v>
      </c>
      <c r="H22" s="98">
        <f>'[2]Heat plate'!H28</f>
        <v>0.75</v>
      </c>
      <c r="I22" s="427">
        <f>'[2]Heat plate'!N28</f>
        <v>1234.044</v>
      </c>
      <c r="J22" s="20" t="s">
        <v>740</v>
      </c>
      <c r="K22" s="474" t="s">
        <v>741</v>
      </c>
      <c r="L22" s="173">
        <v>7</v>
      </c>
      <c r="M22" s="580">
        <f>'[2]Heat plate'!T28</f>
        <v>0</v>
      </c>
    </row>
    <row r="23" ht="22.5" spans="1:13">
      <c r="A23" s="432" t="str">
        <f>'[2]Heat plate'!A29</f>
        <v>HEAT010.1</v>
      </c>
      <c r="B23" s="432" t="str">
        <f>'[2]Heat plate'!B29</f>
        <v>EATB61-32</v>
      </c>
      <c r="C23" s="377"/>
      <c r="D23" s="98">
        <f>'[2]Heat plate'!D29</f>
        <v>8</v>
      </c>
      <c r="E23" s="98" t="str">
        <f>'[2]Heat plate'!E29</f>
        <v>539*125*82</v>
      </c>
      <c r="F23" s="98">
        <f>'[2]Heat plate'!F29</f>
        <v>3.43</v>
      </c>
      <c r="G23" s="577" t="str">
        <f>'[2]Heat plate'!G29</f>
        <v>Freon 7/8,1 1/8  water 1 1/4"</v>
      </c>
      <c r="H23" s="98">
        <f>'[2]Heat plate'!H29</f>
        <v>0.75</v>
      </c>
      <c r="I23" s="427">
        <f>'[2]Heat plate'!N29</f>
        <v>1289.66133333333</v>
      </c>
      <c r="J23" s="581" t="s">
        <v>742</v>
      </c>
      <c r="K23" s="474" t="s">
        <v>743</v>
      </c>
      <c r="L23" s="474">
        <v>8</v>
      </c>
      <c r="M23" s="580">
        <f>'[2]Heat plate'!T29</f>
        <v>0</v>
      </c>
    </row>
    <row r="24" ht="22.5" spans="1:13">
      <c r="A24" s="432" t="str">
        <f>'[2]Heat plate'!A30</f>
        <v>HEAT011</v>
      </c>
      <c r="B24" s="432" t="str">
        <f>'[2]Heat plate'!B30</f>
        <v>EATB61-40</v>
      </c>
      <c r="C24" s="377"/>
      <c r="D24" s="98">
        <f>'[2]Heat plate'!D30</f>
        <v>10</v>
      </c>
      <c r="E24" s="98" t="str">
        <f>'[2]Heat plate'!E30</f>
        <v>539*125*100</v>
      </c>
      <c r="F24" s="98">
        <f>'[2]Heat plate'!F30</f>
        <v>4.28</v>
      </c>
      <c r="G24" s="577" t="str">
        <f>'[2]Heat plate'!G30</f>
        <v>Freon 7/8,1 1/8  water 1 1/4"</v>
      </c>
      <c r="H24" s="98">
        <f>'[2]Heat plate'!H30</f>
        <v>0.75</v>
      </c>
      <c r="I24" s="427">
        <f>'[2]Heat plate'!N30</f>
        <v>1512.49777777778</v>
      </c>
      <c r="J24" s="20" t="s">
        <v>744</v>
      </c>
      <c r="K24" s="376" t="s">
        <v>741</v>
      </c>
      <c r="L24" s="173">
        <v>10</v>
      </c>
      <c r="M24" s="580">
        <f>'[2]Heat plate'!T30</f>
        <v>0</v>
      </c>
    </row>
    <row r="25" ht="22.5" spans="1:13">
      <c r="A25" s="432" t="str">
        <f>'[2]Heat plate'!A31</f>
        <v>HEAT012</v>
      </c>
      <c r="B25" s="432" t="str">
        <f>'[2]Heat plate'!B31</f>
        <v>EATB61-50</v>
      </c>
      <c r="C25" s="377"/>
      <c r="D25" s="98">
        <f>'[2]Heat plate'!D31</f>
        <v>12</v>
      </c>
      <c r="E25" s="98" t="str">
        <f>'[2]Heat plate'!E31</f>
        <v>539*125*124</v>
      </c>
      <c r="F25" s="98">
        <f>'[2]Heat plate'!F31</f>
        <v>5.14</v>
      </c>
      <c r="G25" s="577" t="str">
        <f>'[2]Heat plate'!G31</f>
        <v>Freon 7/8,1 1/8  water 1 1/4"</v>
      </c>
      <c r="H25" s="98">
        <f>'[2]Heat plate'!H31</f>
        <v>0.75</v>
      </c>
      <c r="I25" s="427">
        <f>'[2]Heat plate'!N31</f>
        <v>1791.04333333333</v>
      </c>
      <c r="J25" s="20" t="s">
        <v>745</v>
      </c>
      <c r="K25" s="377"/>
      <c r="L25" s="173">
        <v>12</v>
      </c>
      <c r="M25" s="580">
        <f>'[2]Heat plate'!T31</f>
        <v>5923.08625873835</v>
      </c>
    </row>
    <row r="26" spans="1:13">
      <c r="A26" s="432" t="str">
        <f>'[2]Heat plate'!A32</f>
        <v>HEAT013</v>
      </c>
      <c r="B26" s="432" t="str">
        <f>'[2]Heat plate'!B32</f>
        <v>EATB85-44</v>
      </c>
      <c r="C26" s="377"/>
      <c r="D26" s="98">
        <f>'[2]Heat plate'!D32</f>
        <v>15</v>
      </c>
      <c r="E26" s="98" t="str">
        <f>'[2]Heat plate'!E32</f>
        <v>564*188*110</v>
      </c>
      <c r="F26" s="98">
        <f>'[2]Heat plate'!F32</f>
        <v>6.42</v>
      </c>
      <c r="G26" s="577" t="str">
        <f>'[2]Heat plate'!G32</f>
        <v>Freon 7/8,1 3/8  water 2"</v>
      </c>
      <c r="H26" s="98">
        <f>'[2]Heat plate'!H32</f>
        <v>1.5</v>
      </c>
      <c r="I26" s="427">
        <f>'[2]Heat plate'!N32</f>
        <v>2491.30777777778</v>
      </c>
      <c r="J26" s="20" t="s">
        <v>746</v>
      </c>
      <c r="K26" s="377"/>
      <c r="L26" s="173">
        <v>15</v>
      </c>
      <c r="M26" s="580">
        <f>'[2]Heat plate'!T32</f>
        <v>0</v>
      </c>
    </row>
    <row r="27" spans="1:13">
      <c r="A27" s="432" t="str">
        <f>'[2]Heat plate'!A33</f>
        <v>HEAT014</v>
      </c>
      <c r="B27" s="432" t="str">
        <f>'[2]Heat plate'!B33</f>
        <v>EATB85-58</v>
      </c>
      <c r="C27" s="377"/>
      <c r="D27" s="98">
        <f>'[2]Heat plate'!D33</f>
        <v>20</v>
      </c>
      <c r="E27" s="98" t="str">
        <f>'[2]Heat plate'!E33</f>
        <v>564*188*142</v>
      </c>
      <c r="F27" s="98">
        <f>'[2]Heat plate'!F33</f>
        <v>8.56</v>
      </c>
      <c r="G27" s="577" t="str">
        <f>'[2]Heat plate'!G33</f>
        <v>Freon 7/8,1 3/8  water 2"</v>
      </c>
      <c r="H27" s="98">
        <f>'[2]Heat plate'!H33</f>
        <v>1.5</v>
      </c>
      <c r="I27" s="427">
        <f>'[2]Heat plate'!N33</f>
        <v>3123.47311111111</v>
      </c>
      <c r="J27" s="20" t="s">
        <v>747</v>
      </c>
      <c r="K27" s="378"/>
      <c r="L27" s="173">
        <v>20</v>
      </c>
      <c r="M27" s="580">
        <f>'[2]Heat plate'!T33</f>
        <v>0</v>
      </c>
    </row>
    <row r="28" spans="1:13">
      <c r="A28" s="432" t="str">
        <f>'[2]Heat plate'!A34</f>
        <v>HEAT015</v>
      </c>
      <c r="B28" s="432" t="str">
        <f>'[2]Heat plate'!B34</f>
        <v>EATB85-70</v>
      </c>
      <c r="C28" s="377"/>
      <c r="D28" s="98">
        <f>'[2]Heat plate'!D34</f>
        <v>25</v>
      </c>
      <c r="E28" s="98" t="str">
        <f>'[2]Heat plate'!E34</f>
        <v>564*188*170</v>
      </c>
      <c r="F28" s="98">
        <f>'[2]Heat plate'!F34</f>
        <v>10.7</v>
      </c>
      <c r="G28" s="577" t="str">
        <f>'[2]Heat plate'!G34</f>
        <v>Freon 7/8,1 3/8  water 2"</v>
      </c>
      <c r="H28" s="98">
        <f>'[2]Heat plate'!H34</f>
        <v>2.2</v>
      </c>
      <c r="I28" s="427">
        <f>'[2]Heat plate'!N34</f>
        <v>3665.60444444444</v>
      </c>
      <c r="J28" s="27" t="s">
        <v>748</v>
      </c>
      <c r="K28" s="376" t="s">
        <v>749</v>
      </c>
      <c r="L28" s="474">
        <v>25</v>
      </c>
      <c r="M28" s="580">
        <f>'[2]Heat plate'!T34</f>
        <v>0</v>
      </c>
    </row>
    <row r="29" spans="1:13">
      <c r="A29" s="432" t="str">
        <f>'[2]Heat plate'!A35</f>
        <v>HEAT016</v>
      </c>
      <c r="B29" s="432" t="str">
        <f>'[2]Heat plate'!B35</f>
        <v>EATB120-64</v>
      </c>
      <c r="C29" s="377"/>
      <c r="D29" s="98">
        <f>'[2]Heat plate'!D35</f>
        <v>30</v>
      </c>
      <c r="E29" s="98" t="str">
        <f>'[2]Heat plate'!E35</f>
        <v>564*247*164</v>
      </c>
      <c r="F29" s="98">
        <f>'[2]Heat plate'!F35</f>
        <v>12.86</v>
      </c>
      <c r="G29" s="577" t="str">
        <f>'[2]Heat plate'!G35</f>
        <v>Freon 7/8,1 3/8  water 2"</v>
      </c>
      <c r="H29" s="98">
        <f>'[2]Heat plate'!H35</f>
        <v>2.2</v>
      </c>
      <c r="I29" s="427">
        <f>'[2]Heat plate'!N35</f>
        <v>4664.78911111111</v>
      </c>
      <c r="J29" s="581" t="s">
        <v>750</v>
      </c>
      <c r="K29" s="377"/>
      <c r="L29" s="474">
        <v>30</v>
      </c>
      <c r="M29" s="580">
        <f>'[2]Heat plate'!T35</f>
        <v>0</v>
      </c>
    </row>
    <row r="30" spans="1:13">
      <c r="A30" s="432" t="str">
        <f>'[2]Heat plate'!A36</f>
        <v>HEAT017</v>
      </c>
      <c r="B30" s="432" t="str">
        <f>'[2]Heat plate'!B36</f>
        <v>EATB120-76</v>
      </c>
      <c r="C30" s="377"/>
      <c r="D30" s="98">
        <f>'[2]Heat plate'!D36</f>
        <v>35</v>
      </c>
      <c r="E30" s="98" t="str">
        <f>'[2]Heat plate'!E36</f>
        <v>564*247*194</v>
      </c>
      <c r="F30" s="98">
        <f>'[2]Heat plate'!F36</f>
        <v>15</v>
      </c>
      <c r="G30" s="577" t="str">
        <f>'[2]Heat plate'!G36</f>
        <v>Freon 7/8,1 3/8  water 2"</v>
      </c>
      <c r="H30" s="98">
        <f>'[2]Heat plate'!H36</f>
        <v>4</v>
      </c>
      <c r="I30" s="427">
        <f>'[2]Heat plate'!N36</f>
        <v>5375.97511111111</v>
      </c>
      <c r="J30" s="27" t="s">
        <v>751</v>
      </c>
      <c r="K30" s="377"/>
      <c r="L30" s="474">
        <v>35</v>
      </c>
      <c r="M30" s="580">
        <f>'[2]Heat plate'!T36</f>
        <v>0</v>
      </c>
    </row>
    <row r="31" spans="1:13">
      <c r="A31" s="432" t="str">
        <f>'[2]Heat plate'!A37</f>
        <v>HEAT018</v>
      </c>
      <c r="B31" s="432" t="str">
        <f>'[2]Heat plate'!B37</f>
        <v>EATB120-86</v>
      </c>
      <c r="C31" s="377"/>
      <c r="D31" s="98">
        <f>'[2]Heat plate'!D37</f>
        <v>40</v>
      </c>
      <c r="E31" s="98" t="str">
        <f>'[2]Heat plate'!E37</f>
        <v>564*247*218</v>
      </c>
      <c r="F31" s="98">
        <f>'[2]Heat plate'!F37</f>
        <v>17.13</v>
      </c>
      <c r="G31" s="577" t="str">
        <f>'[2]Heat plate'!G37</f>
        <v>Freon 7/8,1 3/8  water 2"</v>
      </c>
      <c r="H31" s="98">
        <f>'[2]Heat plate'!H37</f>
        <v>4</v>
      </c>
      <c r="I31" s="427">
        <f>'[2]Heat plate'!N37</f>
        <v>5966.93222222222</v>
      </c>
      <c r="J31" s="27" t="s">
        <v>752</v>
      </c>
      <c r="K31" s="378"/>
      <c r="L31" s="474">
        <v>40</v>
      </c>
      <c r="M31" s="580">
        <f>'[2]Heat plate'!T37</f>
        <v>0</v>
      </c>
    </row>
    <row r="32" spans="1:13">
      <c r="A32" s="432" t="str">
        <f>'[2]Heat plate'!A38</f>
        <v>HEAT019</v>
      </c>
      <c r="B32" s="432" t="str">
        <f>'[2]Heat plate'!B38</f>
        <v>EATB120-108</v>
      </c>
      <c r="C32" s="377"/>
      <c r="D32" s="98">
        <f>'[2]Heat plate'!D38</f>
        <v>50</v>
      </c>
      <c r="E32" s="98" t="str">
        <f>'[2]Heat plate'!E38</f>
        <v>564*247*272</v>
      </c>
      <c r="F32" s="98">
        <f>'[2]Heat plate'!F38</f>
        <v>21.14</v>
      </c>
      <c r="G32" s="577" t="str">
        <f>'[2]Heat plate'!G38</f>
        <v>Freon 7/8,1 3/8  water 2"</v>
      </c>
      <c r="H32" s="98">
        <f>'[2]Heat plate'!H38</f>
        <v>4</v>
      </c>
      <c r="I32" s="427">
        <f>'[2]Heat plate'!N38</f>
        <v>7268.89177777778</v>
      </c>
      <c r="J32" s="582" t="s">
        <v>753</v>
      </c>
      <c r="K32" s="474" t="s">
        <v>754</v>
      </c>
      <c r="L32" s="474">
        <v>50</v>
      </c>
      <c r="M32" s="580">
        <f>'[2]Heat plate'!T38</f>
        <v>0</v>
      </c>
    </row>
    <row r="33" ht="22.5" spans="1:13">
      <c r="A33" s="432" t="str">
        <f>'[2]Heat plate'!A39</f>
        <v>HEAT020</v>
      </c>
      <c r="B33" s="432" t="str">
        <f>'[2]Heat plate'!B39</f>
        <v>EATB61-24+24-2M</v>
      </c>
      <c r="C33" s="377"/>
      <c r="D33" s="98" t="str">
        <f>'[2]Heat plate'!D39</f>
        <v>5+5HP</v>
      </c>
      <c r="E33" s="98" t="str">
        <f>'[2]Heat plate'!E39</f>
        <v>539*125*121</v>
      </c>
      <c r="F33" s="98">
        <f>'[2]Heat plate'!F39</f>
        <v>4.28</v>
      </c>
      <c r="G33" s="577" t="str">
        <f>'[2]Heat plate'!G39</f>
        <v>Freon 7/8,1 1/8  water 1 1/4"</v>
      </c>
      <c r="H33" s="98">
        <f>'[2]Heat plate'!H39</f>
        <v>0.75</v>
      </c>
      <c r="I33" s="427">
        <f>'[2]Heat plate'!N39</f>
        <v>1810.592</v>
      </c>
      <c r="J33" s="582"/>
      <c r="K33" s="474"/>
      <c r="L33" s="474"/>
      <c r="M33" s="580">
        <f>'[2]Heat plate'!T39</f>
        <v>0</v>
      </c>
    </row>
    <row r="34" spans="1:13">
      <c r="A34" s="432" t="str">
        <f>'[2]Heat plate'!A40</f>
        <v>HEAT021</v>
      </c>
      <c r="B34" s="432" t="str">
        <f>'[2]Heat plate'!B40</f>
        <v>EATB85-24+24-2M</v>
      </c>
      <c r="C34" s="377"/>
      <c r="D34" s="98" t="str">
        <f>'[2]Heat plate'!D40</f>
        <v>7.5+7.5HP</v>
      </c>
      <c r="E34" s="98" t="str">
        <f>'[2]Heat plate'!E40</f>
        <v>564*188*121</v>
      </c>
      <c r="F34" s="98">
        <f>'[2]Heat plate'!F40</f>
        <v>6.42</v>
      </c>
      <c r="G34" s="577" t="str">
        <f>'[2]Heat plate'!G40</f>
        <v>Freon 7/8,1 3/8  water 2"</v>
      </c>
      <c r="H34" s="98">
        <f>'[2]Heat plate'!H40</f>
        <v>1.5</v>
      </c>
      <c r="I34" s="427">
        <f>'[2]Heat plate'!N40</f>
        <v>2747.276</v>
      </c>
      <c r="J34" s="582"/>
      <c r="K34" s="474"/>
      <c r="L34" s="474"/>
      <c r="M34" s="580">
        <f>'[2]Heat plate'!T40</f>
        <v>0</v>
      </c>
    </row>
    <row r="35" s="423" customFormat="1" spans="1:13">
      <c r="A35" s="432" t="str">
        <f>'[2]Heat plate'!A41</f>
        <v>HEAT022</v>
      </c>
      <c r="B35" s="432" t="str">
        <f>'[2]Heat plate'!B41</f>
        <v>EATB85-30+30-2M</v>
      </c>
      <c r="C35" s="377"/>
      <c r="D35" s="98" t="str">
        <f>'[2]Heat plate'!D41</f>
        <v>10+10HP</v>
      </c>
      <c r="E35" s="98" t="str">
        <f>'[2]Heat plate'!E41</f>
        <v>564*188*171</v>
      </c>
      <c r="F35" s="98">
        <f>'[2]Heat plate'!F41</f>
        <v>8.56</v>
      </c>
      <c r="G35" s="577" t="str">
        <f>'[2]Heat plate'!G41</f>
        <v>Freon 7/8,1 3/8  water 2"</v>
      </c>
      <c r="H35" s="98">
        <f>'[2]Heat plate'!H41</f>
        <v>1.5</v>
      </c>
      <c r="I35" s="427">
        <f>'[2]Heat plate'!N41</f>
        <v>3298.40155555556</v>
      </c>
      <c r="J35" s="582"/>
      <c r="K35" s="474"/>
      <c r="L35" s="474"/>
      <c r="M35" s="580">
        <f>'[2]Heat plate'!T41</f>
        <v>0</v>
      </c>
    </row>
    <row r="36" spans="1:13">
      <c r="A36" s="432" t="str">
        <f>'[2]Heat plate'!A42</f>
        <v>HEAT023</v>
      </c>
      <c r="B36" s="432" t="str">
        <f>'[2]Heat plate'!B42</f>
        <v>EATB85-38+38-2M</v>
      </c>
      <c r="C36" s="377"/>
      <c r="D36" s="98" t="str">
        <f>'[2]Heat plate'!D42</f>
        <v>12.5+12.5HP</v>
      </c>
      <c r="E36" s="98" t="str">
        <f>'[2]Heat plate'!E42</f>
        <v>564*188*187</v>
      </c>
      <c r="F36" s="98">
        <f>'[2]Heat plate'!F42</f>
        <v>10.7</v>
      </c>
      <c r="G36" s="577" t="str">
        <f>'[2]Heat plate'!G42</f>
        <v>Freon 7/8,1 3/8  water 2"</v>
      </c>
      <c r="H36" s="98">
        <f>'[2]Heat plate'!H42</f>
        <v>2.2</v>
      </c>
      <c r="I36" s="427">
        <f>'[2]Heat plate'!N42</f>
        <v>4012.06555555556</v>
      </c>
      <c r="J36" s="582"/>
      <c r="K36" s="474"/>
      <c r="L36" s="474"/>
      <c r="M36" s="580">
        <f>'[2]Heat plate'!T42</f>
        <v>0</v>
      </c>
    </row>
    <row r="37" spans="1:13">
      <c r="A37" s="432" t="str">
        <f>'[2]Heat plate'!A43</f>
        <v>HEAT024</v>
      </c>
      <c r="B37" s="432" t="str">
        <f>'[2]Heat plate'!B43</f>
        <v>EATB85-46+46-2M</v>
      </c>
      <c r="C37" s="377"/>
      <c r="D37" s="98" t="str">
        <f>'[2]Heat plate'!D43</f>
        <v>15+15HP</v>
      </c>
      <c r="E37" s="98" t="str">
        <f>'[2]Heat plate'!E43</f>
        <v>564*188*225</v>
      </c>
      <c r="F37" s="98">
        <f>'[2]Heat plate'!F43</f>
        <v>12.86</v>
      </c>
      <c r="G37" s="577" t="str">
        <f>'[2]Heat plate'!G43</f>
        <v>Freon 7/8,1 3/8  water 2"</v>
      </c>
      <c r="H37" s="98">
        <f>'[2]Heat plate'!H43</f>
        <v>2.2</v>
      </c>
      <c r="I37" s="427">
        <f>'[2]Heat plate'!N43</f>
        <v>4734.72377777778</v>
      </c>
      <c r="J37" s="582"/>
      <c r="K37" s="474"/>
      <c r="L37" s="474"/>
      <c r="M37" s="580">
        <f>'[2]Heat plate'!T43</f>
        <v>0</v>
      </c>
    </row>
    <row r="38" ht="22.5" spans="1:13">
      <c r="A38" s="432" t="str">
        <f>'[2]Heat plate'!A44</f>
        <v>HEAT025</v>
      </c>
      <c r="B38" s="432" t="str">
        <f>'[2]Heat plate'!B44</f>
        <v>EATB25-48-2</v>
      </c>
      <c r="C38" s="377"/>
      <c r="D38" s="98">
        <f>'[2]Heat plate'!D44</f>
        <v>5</v>
      </c>
      <c r="E38" s="98" t="str">
        <f>'[2]Heat plate'!E44</f>
        <v>297*124*119</v>
      </c>
      <c r="F38" s="98">
        <f>'[2]Heat plate'!F44</f>
        <v>2.14</v>
      </c>
      <c r="G38" s="577" t="str">
        <f>'[2]Heat plate'!G44</f>
        <v>Freon 7/8,1 1/8  water 1 1/4"</v>
      </c>
      <c r="H38" s="98">
        <f>'[2]Heat plate'!H44</f>
        <v>0.37</v>
      </c>
      <c r="I38" s="427">
        <f>'[2]Heat plate'!N44</f>
        <v>917.777777777778</v>
      </c>
      <c r="J38" s="582"/>
      <c r="K38" s="474"/>
      <c r="L38" s="474"/>
      <c r="M38" s="580">
        <f>'[2]Heat plate'!T44</f>
        <v>0</v>
      </c>
    </row>
    <row r="39" ht="22.5" spans="1:13">
      <c r="A39" s="432" t="str">
        <f>'[2]Heat plate'!A45</f>
        <v>HEAT026</v>
      </c>
      <c r="B39" s="432" t="str">
        <f>'[2]Heat plate'!B45</f>
        <v>EATB61-26-2</v>
      </c>
      <c r="C39" s="377"/>
      <c r="D39" s="98">
        <f>'[2]Heat plate'!D45</f>
        <v>6</v>
      </c>
      <c r="E39" s="98" t="str">
        <f>'[2]Heat plate'!E45</f>
        <v>539*125*68</v>
      </c>
      <c r="F39" s="98">
        <f>'[2]Heat plate'!F45</f>
        <v>2.58</v>
      </c>
      <c r="G39" s="577" t="str">
        <f>'[2]Heat plate'!G45</f>
        <v>Freon 7/8,1 1/8  water 1 1/4"</v>
      </c>
      <c r="H39" s="98">
        <f>'[2]Heat plate'!H45</f>
        <v>0.75</v>
      </c>
      <c r="I39" s="427">
        <f>'[2]Heat plate'!N45</f>
        <v>1022.95511111111</v>
      </c>
      <c r="J39" s="582"/>
      <c r="K39" s="474"/>
      <c r="L39" s="474"/>
      <c r="M39" s="580">
        <f>'[2]Heat plate'!T45</f>
        <v>0</v>
      </c>
    </row>
    <row r="40" ht="22.5" spans="1:13">
      <c r="A40" s="432" t="str">
        <f>'[2]Heat plate'!A46</f>
        <v>HEAT027</v>
      </c>
      <c r="B40" s="432" t="str">
        <f>'[2]Heat plate'!B46</f>
        <v>EATB61-40-2</v>
      </c>
      <c r="C40" s="377"/>
      <c r="D40" s="98">
        <f>'[2]Heat plate'!D46</f>
        <v>10</v>
      </c>
      <c r="E40" s="98" t="str">
        <f>'[2]Heat plate'!E46</f>
        <v>539*125*100</v>
      </c>
      <c r="F40" s="98">
        <f>'[2]Heat plate'!F46</f>
        <v>4.28</v>
      </c>
      <c r="G40" s="577" t="str">
        <f>'[2]Heat plate'!G46</f>
        <v>Freon 7/8,1 1/8  water 1 1/4"</v>
      </c>
      <c r="H40" s="98">
        <f>'[2]Heat plate'!H46</f>
        <v>0.75</v>
      </c>
      <c r="I40" s="427">
        <f>'[2]Heat plate'!N46</f>
        <v>1512.49777777778</v>
      </c>
      <c r="J40" s="582"/>
      <c r="K40" s="474"/>
      <c r="L40" s="474"/>
      <c r="M40" s="580">
        <f>'[2]Heat plate'!T46</f>
        <v>0</v>
      </c>
    </row>
    <row r="41" ht="22.5" spans="1:13">
      <c r="A41" s="432" t="str">
        <f>'[2]Heat plate'!A47</f>
        <v>HEAT028</v>
      </c>
      <c r="B41" s="432" t="str">
        <f>'[2]Heat plate'!B47</f>
        <v>EATB61-50-2</v>
      </c>
      <c r="C41" s="377"/>
      <c r="D41" s="98">
        <f>'[2]Heat plate'!D47</f>
        <v>12</v>
      </c>
      <c r="E41" s="98" t="str">
        <f>'[2]Heat plate'!E47</f>
        <v>539*125*124</v>
      </c>
      <c r="F41" s="98">
        <f>'[2]Heat plate'!F47</f>
        <v>5.14</v>
      </c>
      <c r="G41" s="577" t="str">
        <f>'[2]Heat plate'!G47</f>
        <v>Freon 7/8,1 1/8  water 1 1/4"</v>
      </c>
      <c r="H41" s="98">
        <f>'[2]Heat plate'!H47</f>
        <v>0.75</v>
      </c>
      <c r="I41" s="427">
        <f>'[2]Heat plate'!N47</f>
        <v>1791.04333333333</v>
      </c>
      <c r="J41" s="582"/>
      <c r="K41" s="474"/>
      <c r="L41" s="474"/>
      <c r="M41" s="580">
        <f>'[2]Heat plate'!T47</f>
        <v>0</v>
      </c>
    </row>
    <row r="42" spans="1:13">
      <c r="A42" s="432" t="str">
        <f>'[2]Heat plate'!A48</f>
        <v>HEAT029</v>
      </c>
      <c r="B42" s="432" t="str">
        <f>'[2]Heat plate'!B48</f>
        <v>EATB85-44-2</v>
      </c>
      <c r="C42" s="377"/>
      <c r="D42" s="98">
        <f>'[2]Heat plate'!D48</f>
        <v>15</v>
      </c>
      <c r="E42" s="98" t="str">
        <f>'[2]Heat plate'!E48</f>
        <v>564*188*110</v>
      </c>
      <c r="F42" s="98">
        <f>'[2]Heat plate'!F48</f>
        <v>6.42</v>
      </c>
      <c r="G42" s="577" t="str">
        <f>'[2]Heat plate'!G48</f>
        <v>Freon 7/8,1 3/8  water 2"</v>
      </c>
      <c r="H42" s="98">
        <f>'[2]Heat plate'!H48</f>
        <v>1.5</v>
      </c>
      <c r="I42" s="427">
        <f>'[2]Heat plate'!N48</f>
        <v>2498.74177777778</v>
      </c>
      <c r="J42" s="582"/>
      <c r="K42" s="474"/>
      <c r="L42" s="474"/>
      <c r="M42" s="580">
        <f>'[2]Heat plate'!T48</f>
        <v>0</v>
      </c>
    </row>
    <row r="43" spans="1:13">
      <c r="A43" s="432" t="str">
        <f>'[2]Heat plate'!A49</f>
        <v>HEAT030</v>
      </c>
      <c r="B43" s="432" t="str">
        <f>'[2]Heat plate'!B49</f>
        <v>EATB85-58-2</v>
      </c>
      <c r="C43" s="377"/>
      <c r="D43" s="98">
        <f>'[2]Heat plate'!D49</f>
        <v>20</v>
      </c>
      <c r="E43" s="98" t="str">
        <f>'[2]Heat plate'!E49</f>
        <v>564*188*142</v>
      </c>
      <c r="F43" s="98">
        <f>'[2]Heat plate'!F49</f>
        <v>8.56</v>
      </c>
      <c r="G43" s="577" t="str">
        <f>'[2]Heat plate'!G49</f>
        <v>Freon 7/8,1 3/8  water 2"</v>
      </c>
      <c r="H43" s="98">
        <f>'[2]Heat plate'!H49</f>
        <v>1.5</v>
      </c>
      <c r="I43" s="427">
        <f>'[2]Heat plate'!N49</f>
        <v>3161.928</v>
      </c>
      <c r="J43" s="582"/>
      <c r="K43" s="474"/>
      <c r="L43" s="474"/>
      <c r="M43" s="580">
        <f>'[2]Heat plate'!T49</f>
        <v>0</v>
      </c>
    </row>
    <row r="44" spans="1:13">
      <c r="A44" s="432" t="str">
        <f>'[2]Heat plate'!A50</f>
        <v>HEAT031</v>
      </c>
      <c r="B44" s="432" t="str">
        <f>'[2]Heat plate'!B50</f>
        <v>EATB120-64-2</v>
      </c>
      <c r="C44" s="378"/>
      <c r="D44" s="98">
        <f>'[2]Heat plate'!D50</f>
        <v>30</v>
      </c>
      <c r="E44" s="98" t="str">
        <f>'[2]Heat plate'!E50</f>
        <v>564*247*164</v>
      </c>
      <c r="F44" s="98">
        <f>'[2]Heat plate'!F50</f>
        <v>12.86</v>
      </c>
      <c r="G44" s="577" t="str">
        <f>'[2]Heat plate'!G50</f>
        <v>Freon 7/8,1 3/8  water 2"</v>
      </c>
      <c r="H44" s="98">
        <f>'[2]Heat plate'!H50</f>
        <v>2.2</v>
      </c>
      <c r="I44" s="427">
        <f>'[2]Heat plate'!N50</f>
        <v>4664.78911111111</v>
      </c>
      <c r="J44" s="582"/>
      <c r="K44" s="474"/>
      <c r="L44" s="474"/>
      <c r="M44" s="580">
        <f>'[2]Heat plate'!T50</f>
        <v>0</v>
      </c>
    </row>
    <row r="45" spans="1:13">
      <c r="A45" s="432" t="str">
        <f>'[2]Heat plate'!A51</f>
        <v>HEAT031.1</v>
      </c>
      <c r="B45" s="432" t="str">
        <f>'[2]Heat plate'!B51</f>
        <v>CB10+10 (2*10HP C.BARREL)</v>
      </c>
      <c r="C45" s="306" t="s">
        <v>755</v>
      </c>
      <c r="D45" s="98" t="str">
        <f>'[2]Heat plate'!D51</f>
        <v>10+10HP</v>
      </c>
      <c r="E45" s="98">
        <f>'[2]Heat plate'!E51</f>
        <v>0</v>
      </c>
      <c r="F45" s="98">
        <f>'[2]Heat plate'!F51</f>
        <v>0</v>
      </c>
      <c r="G45" s="577">
        <f>'[2]Heat plate'!G51</f>
        <v>0</v>
      </c>
      <c r="H45" s="380"/>
      <c r="I45" s="492">
        <f>'[2]Heat plate'!N51</f>
        <v>6074.38016528926</v>
      </c>
      <c r="J45" s="581"/>
      <c r="K45" s="474"/>
      <c r="L45" s="474"/>
      <c r="M45" s="580">
        <f>'[2]Heat plate'!T51</f>
        <v>0</v>
      </c>
    </row>
    <row r="46" spans="1:13">
      <c r="A46" s="432" t="str">
        <f>'[2]Heat plate'!A52</f>
        <v>HEAT031.2</v>
      </c>
      <c r="B46" s="432" t="str">
        <f>'[2]Heat plate'!B52</f>
        <v>CB12+12 (2*12HP C.BARREL)</v>
      </c>
      <c r="C46" s="307"/>
      <c r="D46" s="98" t="str">
        <f>'[2]Heat plate'!D52</f>
        <v>12+12HP</v>
      </c>
      <c r="E46" s="98">
        <f>'[2]Heat plate'!E52</f>
        <v>0</v>
      </c>
      <c r="F46" s="98">
        <f>'[2]Heat plate'!F52</f>
        <v>0</v>
      </c>
      <c r="G46" s="577">
        <f>'[2]Heat plate'!G52</f>
        <v>0</v>
      </c>
      <c r="H46" s="380"/>
      <c r="I46" s="492">
        <f>'[2]Heat plate'!N52</f>
        <v>6721.76308539945</v>
      </c>
      <c r="J46" s="581"/>
      <c r="K46" s="474"/>
      <c r="L46" s="474"/>
      <c r="M46" s="580">
        <f>'[2]Heat plate'!T52</f>
        <v>0</v>
      </c>
    </row>
    <row r="47" spans="1:13">
      <c r="A47" s="432" t="str">
        <f>'[2]Heat plate'!A53</f>
        <v>HEAT031.3</v>
      </c>
      <c r="B47" s="432" t="str">
        <f>'[2]Heat plate'!B53</f>
        <v>CB15+15 (2*15HP C.BARREL)</v>
      </c>
      <c r="C47" s="307"/>
      <c r="D47" s="98" t="str">
        <f>'[2]Heat plate'!D53</f>
        <v>15+15HP</v>
      </c>
      <c r="E47" s="98">
        <f>'[2]Heat plate'!E53</f>
        <v>0</v>
      </c>
      <c r="F47" s="98">
        <f>'[2]Heat plate'!F53</f>
        <v>0</v>
      </c>
      <c r="G47" s="577">
        <f>'[2]Heat plate'!G53</f>
        <v>0</v>
      </c>
      <c r="H47" s="380"/>
      <c r="I47" s="492">
        <f>'[2]Heat plate'!N53</f>
        <v>8526.17079889807</v>
      </c>
      <c r="J47" s="581"/>
      <c r="K47" s="474"/>
      <c r="L47" s="474"/>
      <c r="M47" s="580">
        <f>'[2]Heat plate'!T53</f>
        <v>0</v>
      </c>
    </row>
    <row r="48" spans="1:13">
      <c r="A48" s="432" t="str">
        <f>'[2]Heat plate'!A54</f>
        <v>HEAT031.4</v>
      </c>
      <c r="B48" s="432" t="str">
        <f>'[2]Heat plate'!B54</f>
        <v>CB20+20 (2*20HP C.BARREL)</v>
      </c>
      <c r="C48" s="307"/>
      <c r="D48" s="98" t="str">
        <f>'[2]Heat plate'!D54</f>
        <v>20+20HP</v>
      </c>
      <c r="E48" s="98">
        <f>'[2]Heat plate'!E54</f>
        <v>0</v>
      </c>
      <c r="F48" s="98">
        <f>'[2]Heat plate'!F54</f>
        <v>0</v>
      </c>
      <c r="G48" s="577">
        <f>'[2]Heat plate'!G54</f>
        <v>0</v>
      </c>
      <c r="H48" s="380"/>
      <c r="I48" s="492">
        <f>'[2]Heat plate'!N54</f>
        <v>10123.9669421488</v>
      </c>
      <c r="J48" s="581"/>
      <c r="K48" s="474"/>
      <c r="L48" s="474"/>
      <c r="M48" s="580">
        <f>'[2]Heat plate'!T54</f>
        <v>0</v>
      </c>
    </row>
    <row r="49" spans="1:13">
      <c r="A49" s="432" t="str">
        <f>'[2]Heat plate'!A55</f>
        <v>HEAT031.5</v>
      </c>
      <c r="B49" s="432" t="str">
        <f>'[2]Heat plate'!B55</f>
        <v>CB25+25 (2*25HP C.BARREL)</v>
      </c>
      <c r="C49" s="307"/>
      <c r="D49" s="98" t="str">
        <f>'[2]Heat plate'!D55</f>
        <v>25+25HP</v>
      </c>
      <c r="E49" s="98">
        <f>'[2]Heat plate'!E55</f>
        <v>0</v>
      </c>
      <c r="F49" s="98">
        <f>'[2]Heat plate'!F55</f>
        <v>0</v>
      </c>
      <c r="G49" s="577">
        <f>'[2]Heat plate'!G55</f>
        <v>0</v>
      </c>
      <c r="H49" s="380"/>
      <c r="I49" s="492">
        <f>'[2]Heat plate'!N55</f>
        <v>12796.1432506887</v>
      </c>
      <c r="J49" s="581"/>
      <c r="K49" s="474"/>
      <c r="L49" s="474"/>
      <c r="M49" s="580">
        <f>'[2]Heat plate'!T55</f>
        <v>0</v>
      </c>
    </row>
    <row r="50" ht="12.75" customHeight="1" spans="1:13">
      <c r="A50" s="432" t="str">
        <f>'[2]Heat plate'!A57</f>
        <v>HEAT032</v>
      </c>
      <c r="B50" s="432" t="str">
        <f>'[2]Heat plate'!B57</f>
        <v>CB5 (5hp chiller barrel)</v>
      </c>
      <c r="C50" s="307"/>
      <c r="D50" s="98">
        <f>'[2]Heat plate'!D57</f>
        <v>5</v>
      </c>
      <c r="E50" s="98" t="str">
        <f>'[2]Heat plate'!E57</f>
        <v>906*180</v>
      </c>
      <c r="F50" s="98" t="str">
        <f>'[2]Heat plate'!F57</f>
        <v>18KW</v>
      </c>
      <c r="G50" s="577">
        <f>'[2]Heat plate'!G57</f>
        <v>0</v>
      </c>
      <c r="H50" s="432"/>
      <c r="I50" s="427">
        <f>'[2]Heat plate'!N57</f>
        <v>2159.09090909091</v>
      </c>
      <c r="J50" s="20" t="s">
        <v>737</v>
      </c>
      <c r="K50" s="321" t="s">
        <v>735</v>
      </c>
      <c r="L50" s="474">
        <v>5</v>
      </c>
      <c r="M50" s="580" t="e">
        <f>'[2]Heat plate'!T57</f>
        <v>#REF!</v>
      </c>
    </row>
    <row r="51" ht="12.75" customHeight="1" spans="1:13">
      <c r="A51" s="432" t="str">
        <f>'[2]Heat plate'!A58</f>
        <v>HEAT032.1</v>
      </c>
      <c r="B51" s="432" t="str">
        <f>'[2]Heat plate'!B58</f>
        <v>CB6 (6hp chiller barrel</v>
      </c>
      <c r="C51" s="307"/>
      <c r="D51" s="98">
        <f>'[2]Heat plate'!D58</f>
        <v>6</v>
      </c>
      <c r="E51" s="98" t="str">
        <f>'[2]Heat plate'!E58</f>
        <v>986*180</v>
      </c>
      <c r="F51" s="98">
        <f>'[2]Heat plate'!F58</f>
        <v>0</v>
      </c>
      <c r="G51" s="577">
        <f>'[2]Heat plate'!G58</f>
        <v>0</v>
      </c>
      <c r="H51" s="432"/>
      <c r="I51" s="427">
        <f>'[2]Heat plate'!N58</f>
        <v>2348.48484848485</v>
      </c>
      <c r="J51" s="20"/>
      <c r="K51" s="321"/>
      <c r="L51" s="474"/>
      <c r="M51" s="580">
        <f>'[2]Heat plate'!T58</f>
        <v>0</v>
      </c>
    </row>
    <row r="52" spans="1:13">
      <c r="A52" s="432" t="str">
        <f>'[2]Heat plate'!A59</f>
        <v>HEAT033</v>
      </c>
      <c r="B52" s="432" t="str">
        <f>'[2]Heat plate'!B59</f>
        <v>CB8 (8hp chiller barrel)</v>
      </c>
      <c r="C52" s="307"/>
      <c r="D52" s="98">
        <f>'[2]Heat plate'!D59</f>
        <v>8</v>
      </c>
      <c r="E52" s="98" t="str">
        <f>'[2]Heat plate'!E59</f>
        <v>1086*219</v>
      </c>
      <c r="F52" s="98" t="str">
        <f>'[2]Heat plate'!F59</f>
        <v>28KW</v>
      </c>
      <c r="G52" s="577">
        <f>'[2]Heat plate'!G59</f>
        <v>0</v>
      </c>
      <c r="H52" s="432"/>
      <c r="I52" s="427">
        <f>'[2]Heat plate'!N59</f>
        <v>3061.86868686869</v>
      </c>
      <c r="J52" s="581" t="s">
        <v>742</v>
      </c>
      <c r="K52" s="474" t="s">
        <v>743</v>
      </c>
      <c r="L52" s="474">
        <v>8</v>
      </c>
      <c r="M52" s="580">
        <f>'[2]Heat plate'!T59</f>
        <v>0</v>
      </c>
    </row>
    <row r="53" s="423" customFormat="1" spans="1:13">
      <c r="A53" s="432" t="str">
        <f>'[2]Heat plate'!A60</f>
        <v>HEAT034</v>
      </c>
      <c r="B53" s="432" t="str">
        <f>'[2]Heat plate'!B60</f>
        <v>CB10 (10hp chiller barrel)</v>
      </c>
      <c r="C53" s="307"/>
      <c r="D53" s="98">
        <f>'[2]Heat plate'!D60</f>
        <v>10</v>
      </c>
      <c r="E53" s="98" t="str">
        <f>'[2]Heat plate'!E60</f>
        <v>1206*219</v>
      </c>
      <c r="F53" s="98" t="str">
        <f>'[2]Heat plate'!F60</f>
        <v>35KW</v>
      </c>
      <c r="G53" s="577">
        <f>'[2]Heat plate'!G60</f>
        <v>0</v>
      </c>
      <c r="H53" s="432"/>
      <c r="I53" s="427">
        <f>'[2]Heat plate'!N60</f>
        <v>3535.35353535354</v>
      </c>
      <c r="J53" s="93" t="s">
        <v>744</v>
      </c>
      <c r="K53" s="376" t="s">
        <v>741</v>
      </c>
      <c r="L53" s="319">
        <v>10</v>
      </c>
      <c r="M53" s="580">
        <f>'[2]Heat plate'!T60</f>
        <v>0</v>
      </c>
    </row>
    <row r="54" s="423" customFormat="1" spans="1:13">
      <c r="A54" s="432" t="str">
        <f>'[2]Heat plate'!A61</f>
        <v>HEAT035</v>
      </c>
      <c r="B54" s="432" t="str">
        <f>'[2]Heat plate'!B61</f>
        <v>CB12 (12hp chiller barrel)</v>
      </c>
      <c r="C54" s="307"/>
      <c r="D54" s="98">
        <f>'[2]Heat plate'!D61</f>
        <v>12</v>
      </c>
      <c r="E54" s="98" t="str">
        <f>'[2]Heat plate'!E61</f>
        <v>1406*219</v>
      </c>
      <c r="F54" s="98">
        <f>'[2]Heat plate'!F61</f>
        <v>0</v>
      </c>
      <c r="G54" s="577">
        <f>'[2]Heat plate'!G61</f>
        <v>0</v>
      </c>
      <c r="H54" s="432"/>
      <c r="I54" s="427">
        <f>'[2]Heat plate'!N61</f>
        <v>3977.27272727273</v>
      </c>
      <c r="J54" s="93"/>
      <c r="K54" s="377"/>
      <c r="L54" s="319"/>
      <c r="M54" s="580">
        <f>'[2]Heat plate'!T61</f>
        <v>0</v>
      </c>
    </row>
    <row r="55" s="423" customFormat="1" spans="1:13">
      <c r="A55" s="432" t="str">
        <f>'[2]Heat plate'!A62</f>
        <v>HEAT036</v>
      </c>
      <c r="B55" s="432" t="str">
        <f>'[2]Heat plate'!B62</f>
        <v>CB15 (15hp chiller barrel)</v>
      </c>
      <c r="C55" s="307"/>
      <c r="D55" s="98">
        <f>'[2]Heat plate'!D62</f>
        <v>15</v>
      </c>
      <c r="E55" s="98" t="str">
        <f>'[2]Heat plate'!E62</f>
        <v>1406*219</v>
      </c>
      <c r="F55" s="98" t="str">
        <f>'[2]Heat plate'!F62</f>
        <v>47KW</v>
      </c>
      <c r="G55" s="577">
        <f>'[2]Heat plate'!G62</f>
        <v>0</v>
      </c>
      <c r="H55" s="432"/>
      <c r="I55" s="427">
        <f>'[2]Heat plate'!N62</f>
        <v>4166.66666666667</v>
      </c>
      <c r="J55" s="20" t="s">
        <v>746</v>
      </c>
      <c r="K55" s="377"/>
      <c r="L55" s="474">
        <v>15</v>
      </c>
      <c r="M55" s="580">
        <f>'[2]Heat plate'!T62</f>
        <v>0</v>
      </c>
    </row>
    <row r="56" spans="1:13">
      <c r="A56" s="432" t="str">
        <f>'[2]Heat plate'!A63</f>
        <v>HEAT037</v>
      </c>
      <c r="B56" s="432" t="str">
        <f>'[2]Heat plate'!B63</f>
        <v>CB20 (20hp chiller barrel)</v>
      </c>
      <c r="C56" s="307"/>
      <c r="D56" s="98">
        <f>'[2]Heat plate'!D63</f>
        <v>20</v>
      </c>
      <c r="E56" s="98" t="str">
        <f>'[2]Heat plate'!E63</f>
        <v>1606*219</v>
      </c>
      <c r="F56" s="98" t="str">
        <f>'[2]Heat plate'!F63</f>
        <v>56KW</v>
      </c>
      <c r="G56" s="577">
        <f>'[2]Heat plate'!G63</f>
        <v>0</v>
      </c>
      <c r="H56" s="432"/>
      <c r="I56" s="427">
        <f>'[2]Heat plate'!N63</f>
        <v>4949.49494949495</v>
      </c>
      <c r="J56" s="20" t="s">
        <v>747</v>
      </c>
      <c r="K56" s="378"/>
      <c r="L56" s="474">
        <v>20</v>
      </c>
      <c r="M56" s="580">
        <f>'[2]Heat plate'!T63</f>
        <v>16843.5815620942</v>
      </c>
    </row>
    <row r="57" spans="1:13">
      <c r="A57" s="432" t="str">
        <f>'[2]Heat plate'!A64</f>
        <v>HEAT038</v>
      </c>
      <c r="B57" s="432" t="str">
        <f>'[2]Heat plate'!B64</f>
        <v>CB25 (25hp chiller barrel)</v>
      </c>
      <c r="C57" s="307"/>
      <c r="D57" s="98">
        <f>'[2]Heat plate'!D64</f>
        <v>25</v>
      </c>
      <c r="E57" s="98" t="str">
        <f>'[2]Heat plate'!E64</f>
        <v>1706*219</v>
      </c>
      <c r="F57" s="98" t="str">
        <f>'[2]Heat plate'!F64</f>
        <v>65KW</v>
      </c>
      <c r="G57" s="577">
        <f>'[2]Heat plate'!G64</f>
        <v>0</v>
      </c>
      <c r="H57" s="432"/>
      <c r="I57" s="427">
        <f>'[2]Heat plate'!N64</f>
        <v>5517.67676767677</v>
      </c>
      <c r="J57" s="27" t="s">
        <v>748</v>
      </c>
      <c r="K57" s="376" t="s">
        <v>749</v>
      </c>
      <c r="L57" s="474">
        <v>25</v>
      </c>
      <c r="M57" s="580">
        <f>'[2]Heat plate'!T64</f>
        <v>0</v>
      </c>
    </row>
    <row r="58" spans="1:13">
      <c r="A58" s="432" t="str">
        <f>'[2]Heat plate'!A65</f>
        <v>HEAT039</v>
      </c>
      <c r="B58" s="432" t="str">
        <f>'[2]Heat plate'!B65</f>
        <v>CB30 (30hp chiller barrel)</v>
      </c>
      <c r="C58" s="307"/>
      <c r="D58" s="98">
        <f>'[2]Heat plate'!D65</f>
        <v>30</v>
      </c>
      <c r="E58" s="98" t="str">
        <f>'[2]Heat plate'!E65</f>
        <v>1716*273</v>
      </c>
      <c r="F58" s="98" t="str">
        <f>'[2]Heat plate'!F65</f>
        <v>80KW</v>
      </c>
      <c r="G58" s="577">
        <f>'[2]Heat plate'!G65</f>
        <v>0</v>
      </c>
      <c r="H58" s="432"/>
      <c r="I58" s="427">
        <f>'[2]Heat plate'!N65</f>
        <v>7209.59595959596</v>
      </c>
      <c r="J58" s="334" t="s">
        <v>750</v>
      </c>
      <c r="K58" s="377"/>
      <c r="L58" s="319">
        <v>30</v>
      </c>
      <c r="M58" s="580">
        <f>'[2]Heat plate'!T65</f>
        <v>0</v>
      </c>
    </row>
    <row r="59" spans="1:13">
      <c r="A59" s="432" t="str">
        <f>'[2]Heat plate'!A66</f>
        <v>HEAT040</v>
      </c>
      <c r="B59" s="432" t="str">
        <f>'[2]Heat plate'!B66</f>
        <v>CB35 (35hp chiller barrel)</v>
      </c>
      <c r="C59" s="307"/>
      <c r="D59" s="98">
        <f>'[2]Heat plate'!D66</f>
        <v>35</v>
      </c>
      <c r="E59" s="98" t="str">
        <f>'[2]Heat plate'!E66</f>
        <v>1916*273</v>
      </c>
      <c r="F59" s="98" t="str">
        <f>'[2]Heat plate'!F66</f>
        <v>95KW</v>
      </c>
      <c r="G59" s="577">
        <f>'[2]Heat plate'!G66</f>
        <v>0</v>
      </c>
      <c r="H59" s="432"/>
      <c r="I59" s="427">
        <f>'[2]Heat plate'!N66</f>
        <v>8080.80808080808</v>
      </c>
      <c r="J59" s="581"/>
      <c r="K59" s="377"/>
      <c r="L59" s="474">
        <v>35</v>
      </c>
      <c r="M59" s="580">
        <f>'[2]Heat plate'!T66</f>
        <v>0</v>
      </c>
    </row>
    <row r="60" ht="16.5" customHeight="1" spans="1:13">
      <c r="A60" s="432" t="str">
        <f>'[2]Heat plate'!A67</f>
        <v>HEAT041</v>
      </c>
      <c r="B60" s="432" t="str">
        <f>'[2]Heat plate'!B67</f>
        <v>CB40 (40hp chiller barrel)</v>
      </c>
      <c r="C60" s="307"/>
      <c r="D60" s="98">
        <f>'[2]Heat plate'!D67</f>
        <v>40</v>
      </c>
      <c r="E60" s="98" t="str">
        <f>'[2]Heat plate'!E67</f>
        <v>1916*273</v>
      </c>
      <c r="F60" s="98" t="str">
        <f>'[2]Heat plate'!F67</f>
        <v>120KW</v>
      </c>
      <c r="G60" s="577">
        <f>'[2]Heat plate'!G67</f>
        <v>0</v>
      </c>
      <c r="H60" s="432"/>
      <c r="I60" s="427">
        <f>'[2]Heat plate'!N67</f>
        <v>9873.73737373737</v>
      </c>
      <c r="J60" s="331" t="s">
        <v>752</v>
      </c>
      <c r="K60" s="378"/>
      <c r="L60" s="319">
        <v>40</v>
      </c>
      <c r="M60" s="580">
        <f>'[2]Heat plate'!T67</f>
        <v>0</v>
      </c>
    </row>
    <row r="61" spans="1:13">
      <c r="A61" s="432" t="str">
        <f>'[2]Heat plate'!A68</f>
        <v>HEAT042</v>
      </c>
      <c r="B61" s="432" t="str">
        <f>'[2]Heat plate'!B68</f>
        <v>CB50</v>
      </c>
      <c r="C61" s="307"/>
      <c r="D61" s="98">
        <f>'[2]Heat plate'!D68</f>
        <v>50</v>
      </c>
      <c r="E61" s="98">
        <f>'[2]Heat plate'!E68</f>
        <v>0</v>
      </c>
      <c r="F61" s="98" t="str">
        <f>'[2]Heat plate'!F68</f>
        <v>135KW</v>
      </c>
      <c r="G61" s="577">
        <f>'[2]Heat plate'!G68</f>
        <v>0</v>
      </c>
      <c r="H61" s="432"/>
      <c r="I61" s="427">
        <f>'[2]Heat plate'!N68</f>
        <v>10732.3232323232</v>
      </c>
      <c r="J61" s="582" t="s">
        <v>753</v>
      </c>
      <c r="K61" s="474" t="s">
        <v>754</v>
      </c>
      <c r="L61" s="474">
        <v>50</v>
      </c>
      <c r="M61" s="580">
        <f>'[2]Heat plate'!T68</f>
        <v>0</v>
      </c>
    </row>
    <row r="62" spans="1:13">
      <c r="A62" s="432" t="str">
        <f>'[2]Heat plate'!A69</f>
        <v>HEAT043</v>
      </c>
      <c r="B62" s="432" t="str">
        <f>'[2]Heat plate'!B69</f>
        <v>CB60</v>
      </c>
      <c r="C62" s="307"/>
      <c r="D62" s="98">
        <f>'[2]Heat plate'!D69</f>
        <v>60</v>
      </c>
      <c r="E62" s="98">
        <f>'[2]Heat plate'!E69</f>
        <v>0</v>
      </c>
      <c r="F62" s="98" t="str">
        <f>'[2]Heat plate'!F69</f>
        <v>155KW</v>
      </c>
      <c r="G62" s="577">
        <f>'[2]Heat plate'!G69</f>
        <v>0</v>
      </c>
      <c r="H62" s="432"/>
      <c r="I62" s="427" t="str">
        <f>'[2]Heat plate'!N69</f>
        <v>~</v>
      </c>
      <c r="J62" s="582"/>
      <c r="K62" s="474"/>
      <c r="L62" s="474"/>
      <c r="M62" s="580">
        <f>'[2]Heat plate'!T69</f>
        <v>0</v>
      </c>
    </row>
    <row r="63" spans="1:13">
      <c r="A63" s="432" t="str">
        <f>'[2]Heat plate'!A70</f>
        <v>HEAT043.1</v>
      </c>
      <c r="B63" s="432" t="str">
        <f>'[2]Heat plate'!B70</f>
        <v>CB70</v>
      </c>
      <c r="C63" s="307"/>
      <c r="D63" s="98">
        <f>'[2]Heat plate'!D70</f>
        <v>70</v>
      </c>
      <c r="E63" s="98">
        <f>'[2]Heat plate'!E70</f>
        <v>0</v>
      </c>
      <c r="F63" s="98">
        <f>'[2]Heat plate'!F70</f>
        <v>0</v>
      </c>
      <c r="G63" s="577">
        <f>'[2]Heat plate'!G70</f>
        <v>0</v>
      </c>
      <c r="H63" s="432"/>
      <c r="I63" s="427" t="str">
        <f>'[2]Heat plate'!N70</f>
        <v>~</v>
      </c>
      <c r="J63" s="582"/>
      <c r="K63" s="474"/>
      <c r="L63" s="474"/>
      <c r="M63" s="580">
        <f>'[2]Heat plate'!T70</f>
        <v>0</v>
      </c>
    </row>
    <row r="64" spans="1:13">
      <c r="A64" s="432" t="str">
        <f>'[2]Heat plate'!A71</f>
        <v>HEAT043.2</v>
      </c>
      <c r="B64" s="432" t="str">
        <f>'[2]Heat plate'!B71</f>
        <v>CB80</v>
      </c>
      <c r="C64" s="307"/>
      <c r="D64" s="98">
        <f>'[2]Heat plate'!D71</f>
        <v>80</v>
      </c>
      <c r="E64" s="98">
        <f>'[2]Heat plate'!E71</f>
        <v>0</v>
      </c>
      <c r="F64" s="98">
        <f>'[2]Heat plate'!F71</f>
        <v>0</v>
      </c>
      <c r="G64" s="577">
        <f>'[2]Heat plate'!G71</f>
        <v>0</v>
      </c>
      <c r="H64" s="432"/>
      <c r="I64" s="427" t="str">
        <f>'[2]Heat plate'!N71</f>
        <v>~</v>
      </c>
      <c r="J64" s="582"/>
      <c r="K64" s="474"/>
      <c r="L64" s="474"/>
      <c r="M64" s="580">
        <f>'[2]Heat plate'!T71</f>
        <v>0</v>
      </c>
    </row>
    <row r="65" spans="1:13">
      <c r="A65" s="432" t="str">
        <f>'[2]Heat plate'!A72</f>
        <v>HEAT043.3</v>
      </c>
      <c r="B65" s="432" t="str">
        <f>'[2]Heat plate'!B72</f>
        <v>CB90</v>
      </c>
      <c r="C65" s="307"/>
      <c r="D65" s="98">
        <f>'[2]Heat plate'!D72</f>
        <v>90</v>
      </c>
      <c r="E65" s="98">
        <f>'[2]Heat plate'!E72</f>
        <v>0</v>
      </c>
      <c r="F65" s="98">
        <f>'[2]Heat plate'!F72</f>
        <v>0</v>
      </c>
      <c r="G65" s="577">
        <f>'[2]Heat plate'!G72</f>
        <v>0</v>
      </c>
      <c r="H65" s="432"/>
      <c r="I65" s="427" t="str">
        <f>'[2]Heat plate'!N72</f>
        <v>~</v>
      </c>
      <c r="J65" s="582"/>
      <c r="K65" s="474"/>
      <c r="L65" s="474"/>
      <c r="M65" s="580">
        <f>'[2]Heat plate'!T72</f>
        <v>0</v>
      </c>
    </row>
    <row r="66" spans="1:13">
      <c r="A66" s="432" t="str">
        <f>'[2]Heat plate'!A73</f>
        <v>HEAT043.4</v>
      </c>
      <c r="B66" s="432" t="str">
        <f>'[2]Heat plate'!B73</f>
        <v>CB100</v>
      </c>
      <c r="C66" s="307"/>
      <c r="D66" s="98">
        <f>'[2]Heat plate'!D73</f>
        <v>100</v>
      </c>
      <c r="E66" s="98">
        <f>'[2]Heat plate'!E73</f>
        <v>0</v>
      </c>
      <c r="F66" s="98">
        <f>'[2]Heat plate'!F73</f>
        <v>0</v>
      </c>
      <c r="G66" s="577">
        <f>'[2]Heat plate'!G73</f>
        <v>0</v>
      </c>
      <c r="H66" s="432"/>
      <c r="I66" s="427" t="str">
        <f>'[2]Heat plate'!N73</f>
        <v>~</v>
      </c>
      <c r="J66" s="582"/>
      <c r="K66" s="474"/>
      <c r="L66" s="474"/>
      <c r="M66" s="580">
        <f>'[2]Heat plate'!T73</f>
        <v>0</v>
      </c>
    </row>
    <row r="67" spans="1:13">
      <c r="A67" s="432" t="str">
        <f>'[2]Heat plate'!A74</f>
        <v>HEAT043.5</v>
      </c>
      <c r="B67" s="432" t="str">
        <f>'[2]Heat plate'!B74</f>
        <v>CB110</v>
      </c>
      <c r="C67" s="307"/>
      <c r="D67" s="98">
        <f>'[2]Heat plate'!D74</f>
        <v>110</v>
      </c>
      <c r="E67" s="98">
        <f>'[2]Heat plate'!E74</f>
        <v>0</v>
      </c>
      <c r="F67" s="98">
        <f>'[2]Heat plate'!F74</f>
        <v>0</v>
      </c>
      <c r="G67" s="577">
        <f>'[2]Heat plate'!G74</f>
        <v>0</v>
      </c>
      <c r="H67" s="432"/>
      <c r="I67" s="427" t="str">
        <f>'[2]Heat plate'!N74</f>
        <v>~</v>
      </c>
      <c r="J67" s="582"/>
      <c r="K67" s="474"/>
      <c r="L67" s="474"/>
      <c r="M67" s="580">
        <f>'[2]Heat plate'!T74</f>
        <v>0</v>
      </c>
    </row>
    <row r="68" spans="1:13">
      <c r="A68" s="432" t="str">
        <f>'[2]Heat plate'!A75</f>
        <v>HEAT043.6</v>
      </c>
      <c r="B68" s="432" t="str">
        <f>'[2]Heat plate'!B75</f>
        <v>CB120</v>
      </c>
      <c r="C68" s="308"/>
      <c r="D68" s="98">
        <f>'[2]Heat plate'!D75</f>
        <v>120</v>
      </c>
      <c r="E68" s="98">
        <f>'[2]Heat plate'!E75</f>
        <v>0</v>
      </c>
      <c r="F68" s="98">
        <f>'[2]Heat plate'!F75</f>
        <v>0</v>
      </c>
      <c r="G68" s="577">
        <f>'[2]Heat plate'!G75</f>
        <v>0</v>
      </c>
      <c r="H68" s="432"/>
      <c r="I68" s="427" t="str">
        <f>'[2]Heat plate'!N75</f>
        <v>~</v>
      </c>
      <c r="J68" s="582"/>
      <c r="K68" s="474"/>
      <c r="L68" s="474"/>
      <c r="M68" s="580">
        <f>'[2]Heat plate'!T75</f>
        <v>0</v>
      </c>
    </row>
    <row r="69" spans="1:13">
      <c r="A69" s="432" t="str">
        <f>'[2]Heat plate'!A76</f>
        <v>HEAT044</v>
      </c>
      <c r="B69" s="432" t="str">
        <f>'[2]Heat plate'!B76</f>
        <v>T1HP titanium barrel 16c</v>
      </c>
      <c r="C69" s="583" t="s">
        <v>756</v>
      </c>
      <c r="D69" s="98" t="str">
        <f>'[2]Heat plate'!D76</f>
        <v>1hp</v>
      </c>
      <c r="E69" s="98" t="str">
        <f>'[2]Heat plate'!E76</f>
        <v>330*220*280(W) </v>
      </c>
      <c r="F69" s="98" t="str">
        <f>'[2]Heat plate'!F76</f>
        <v>0.064 * 3ft</v>
      </c>
      <c r="G69" s="577" t="str">
        <f>'[2]Heat plate'!G76</f>
        <v> 1 1/4" water inlet</v>
      </c>
      <c r="H69" s="432"/>
      <c r="I69" s="427">
        <f>'[2]Heat plate'!N76</f>
        <v>353.535353535354</v>
      </c>
      <c r="J69" s="93"/>
      <c r="K69" s="331"/>
      <c r="L69" s="93"/>
      <c r="M69" s="580">
        <f>'[2]Heat plate'!T76</f>
        <v>2259.39704512244</v>
      </c>
    </row>
    <row r="70" spans="1:13">
      <c r="A70" s="432" t="str">
        <f>'[2]Heat plate'!A77</f>
        <v>HEAT045</v>
      </c>
      <c r="B70" s="432" t="str">
        <f>'[2]Heat plate'!B77</f>
        <v>T1.5HP titanium barrel 16c</v>
      </c>
      <c r="C70" s="584"/>
      <c r="D70" s="98" t="str">
        <f>'[2]Heat plate'!D77</f>
        <v>1.5hp</v>
      </c>
      <c r="E70" s="98" t="str">
        <f>'[2]Heat plate'!E77</f>
        <v>330*220*280(W) </v>
      </c>
      <c r="F70" s="98" t="str">
        <f>'[2]Heat plate'!F77</f>
        <v>0.064 * 2.5ft</v>
      </c>
      <c r="G70" s="577" t="str">
        <f>'[2]Heat plate'!G77</f>
        <v> 1 1/4" water inlet</v>
      </c>
      <c r="H70" s="432"/>
      <c r="I70" s="427">
        <f>'[2]Heat plate'!N77</f>
        <v>448.232323232323</v>
      </c>
      <c r="J70" s="93"/>
      <c r="K70" s="331"/>
      <c r="L70" s="93"/>
      <c r="M70" s="580">
        <f>'[2]Heat plate'!T77</f>
        <v>2556.45563098103</v>
      </c>
    </row>
    <row r="71" spans="1:13">
      <c r="A71" s="432" t="str">
        <f>'[2]Heat plate'!A78</f>
        <v>HEAT046</v>
      </c>
      <c r="B71" s="432" t="str">
        <f>'[2]Heat plate'!B78</f>
        <v>T2HP titanium barrel 16c</v>
      </c>
      <c r="C71" s="584"/>
      <c r="D71" s="98" t="str">
        <f>'[2]Heat plate'!D78</f>
        <v>2hp</v>
      </c>
      <c r="E71" s="98" t="str">
        <f>'[2]Heat plate'!E78</f>
        <v>330*220*280(W) </v>
      </c>
      <c r="F71" s="98" t="str">
        <f>'[2]Heat plate'!F78</f>
        <v>0.075 * 1.5ft</v>
      </c>
      <c r="G71" s="577" t="str">
        <f>'[2]Heat plate'!G78</f>
        <v> 1 1/4" water inlet</v>
      </c>
      <c r="H71" s="432"/>
      <c r="I71" s="427">
        <f>'[2]Heat plate'!N78</f>
        <v>505.050505050505</v>
      </c>
      <c r="J71" s="585"/>
      <c r="K71" s="586"/>
      <c r="L71" s="587"/>
      <c r="M71" s="580">
        <f>'[2]Heat plate'!T78</f>
        <v>3002.67835825375</v>
      </c>
    </row>
    <row r="72" spans="1:13">
      <c r="A72" s="432" t="str">
        <f>'[2]Heat plate'!A79</f>
        <v>HEAT047</v>
      </c>
      <c r="B72" s="432" t="str">
        <f>'[2]Heat plate'!B79</f>
        <v>T3HP titanium barrel 16c</v>
      </c>
      <c r="C72" s="584"/>
      <c r="D72" s="98" t="str">
        <f>'[2]Heat plate'!D79</f>
        <v>3hp</v>
      </c>
      <c r="E72" s="98" t="str">
        <f>'[2]Heat plate'!E79</f>
        <v>430*220*280(W) </v>
      </c>
      <c r="F72" s="98" t="str">
        <f>'[2]Heat plate'!F79</f>
        <v>0.09 * 1.5ft</v>
      </c>
      <c r="G72" s="577" t="str">
        <f>'[2]Heat plate'!G79</f>
        <v> 1 1/2" water inlet</v>
      </c>
      <c r="H72" s="432"/>
      <c r="I72" s="427">
        <f>'[2]Heat plate'!N79</f>
        <v>617.424242424242</v>
      </c>
      <c r="J72" s="585"/>
      <c r="K72" s="586"/>
      <c r="L72" s="587"/>
      <c r="M72" s="580">
        <f>'[2]Heat plate'!T79</f>
        <v>4235.54773884124</v>
      </c>
    </row>
    <row r="73" spans="1:13">
      <c r="A73" s="432" t="str">
        <f>'[2]Heat plate'!A80</f>
        <v>HEAT048</v>
      </c>
      <c r="B73" s="432" t="str">
        <f>'[2]Heat plate'!B80</f>
        <v>T4HP titanium barrel 16c </v>
      </c>
      <c r="C73" s="584"/>
      <c r="D73" s="98">
        <f>'[2]Heat plate'!D80</f>
        <v>4</v>
      </c>
      <c r="E73" s="98" t="str">
        <f>'[2]Heat plate'!E80</f>
        <v>490*230*290(W) </v>
      </c>
      <c r="F73" s="98" t="str">
        <f>'[2]Heat plate'!F80</f>
        <v>0.075 * 12" *2</v>
      </c>
      <c r="G73" s="577" t="str">
        <f>'[2]Heat plate'!G80</f>
        <v> 1 1/2" water inlet</v>
      </c>
      <c r="H73" s="432"/>
      <c r="I73" s="427">
        <f>'[2]Heat plate'!N80</f>
        <v>734.848484848485</v>
      </c>
      <c r="J73" s="585"/>
      <c r="K73" s="586"/>
      <c r="L73" s="587"/>
      <c r="M73" s="580">
        <f>'[2]Heat plate'!T80</f>
        <v>0</v>
      </c>
    </row>
    <row r="74" spans="1:13">
      <c r="A74" s="432" t="str">
        <f>'[2]Heat plate'!A81</f>
        <v>HEAT049</v>
      </c>
      <c r="B74" s="432" t="str">
        <f>'[2]Heat plate'!B81</f>
        <v>T5HP titanium barrel 16c</v>
      </c>
      <c r="C74" s="588"/>
      <c r="D74" s="98">
        <f>'[2]Heat plate'!D81</f>
        <v>5</v>
      </c>
      <c r="E74" s="98" t="str">
        <f>'[2]Heat plate'!E81</f>
        <v>560*230*290(W) </v>
      </c>
      <c r="F74" s="98" t="str">
        <f>'[2]Heat plate'!F81</f>
        <v>0.09*15"*2</v>
      </c>
      <c r="G74" s="577" t="str">
        <f>'[2]Heat plate'!G81</f>
        <v> 1 1/2" water inlet</v>
      </c>
      <c r="H74" s="432"/>
      <c r="I74" s="427">
        <f>'[2]Heat plate'!N81</f>
        <v>772.727272727273</v>
      </c>
      <c r="J74" s="585"/>
      <c r="K74" s="586"/>
      <c r="L74" s="587"/>
      <c r="M74" s="580">
        <f>'[2]Heat plate'!T81</f>
        <v>0</v>
      </c>
    </row>
    <row r="75" spans="1:13">
      <c r="A75" s="432" t="str">
        <f>'[2]Heat plate'!A82</f>
        <v>HEAT050</v>
      </c>
      <c r="B75" s="432" t="str">
        <f>'[2]Heat plate'!B82</f>
        <v>T1hpS-RC (100mm) Titanium coil</v>
      </c>
      <c r="C75" s="468" t="s">
        <v>757</v>
      </c>
      <c r="D75" s="98">
        <f>'[2]Heat plate'!D82</f>
        <v>1</v>
      </c>
      <c r="E75" s="98" t="str">
        <f>'[2]Heat plate'!E82</f>
        <v>200*430H*100mmd</v>
      </c>
      <c r="F75" s="98" t="str">
        <f>'[2]Heat plate'!F82</f>
        <v>1/2" * 1/2"</v>
      </c>
      <c r="G75" s="577">
        <f>'[2]Heat plate'!G82</f>
        <v>0</v>
      </c>
      <c r="H75" s="432"/>
      <c r="I75" s="427" t="str">
        <f>'[2]Heat plate'!N82</f>
        <v>~</v>
      </c>
      <c r="J75" s="585"/>
      <c r="K75" s="586"/>
      <c r="L75" s="587"/>
      <c r="M75" s="580">
        <f>'[2]Heat plate'!T82</f>
        <v>0</v>
      </c>
    </row>
    <row r="76" ht="15.75" customHeight="1" spans="1:13">
      <c r="A76" s="432" t="str">
        <f>'[2]Heat plate'!A83</f>
        <v>HEAT051</v>
      </c>
      <c r="B76" s="432" t="str">
        <f>'[2]Heat plate'!B83</f>
        <v>T1.5hpS-RC (100mm) Titanium coil</v>
      </c>
      <c r="C76" s="477"/>
      <c r="D76" s="98">
        <f>'[2]Heat plate'!D83</f>
        <v>1.5</v>
      </c>
      <c r="E76" s="98" t="str">
        <f>'[2]Heat plate'!E83</f>
        <v>280*480H*100mmd</v>
      </c>
      <c r="F76" s="98" t="str">
        <f>'[2]Heat plate'!F83</f>
        <v>1/2" * 1/2"</v>
      </c>
      <c r="G76" s="577">
        <f>'[2]Heat plate'!G83</f>
        <v>0</v>
      </c>
      <c r="H76" s="432"/>
      <c r="I76" s="427" t="str">
        <f>'[2]Heat plate'!N83</f>
        <v>~</v>
      </c>
      <c r="J76" s="585"/>
      <c r="K76" s="586"/>
      <c r="L76" s="587"/>
      <c r="M76" s="580">
        <f>'[2]Heat plate'!T83</f>
        <v>0</v>
      </c>
    </row>
    <row r="77" spans="1:13">
      <c r="A77" s="432" t="str">
        <f>'[2]Heat plate'!A84</f>
        <v>HEAT052</v>
      </c>
      <c r="B77" s="432" t="str">
        <f>'[2]Heat plate'!B84</f>
        <v>T2hpS-RC (100mm) Titanium coil</v>
      </c>
      <c r="C77" s="477"/>
      <c r="D77" s="98">
        <f>'[2]Heat plate'!D84</f>
        <v>2</v>
      </c>
      <c r="E77" s="98" t="str">
        <f>'[2]Heat plate'!E84</f>
        <v>400*500H*100mmd</v>
      </c>
      <c r="F77" s="98" t="str">
        <f>'[2]Heat plate'!F84</f>
        <v>1/2" * 1/2"</v>
      </c>
      <c r="G77" s="577">
        <f>'[2]Heat plate'!G84</f>
        <v>0</v>
      </c>
      <c r="H77" s="432"/>
      <c r="I77" s="427" t="str">
        <f>'[2]Heat plate'!N84</f>
        <v>~</v>
      </c>
      <c r="J77" s="585"/>
      <c r="K77" s="586"/>
      <c r="L77" s="587"/>
      <c r="M77" s="580">
        <f>'[2]Heat plate'!T84</f>
        <v>0</v>
      </c>
    </row>
    <row r="78" spans="1:13">
      <c r="A78" s="432" t="str">
        <f>'[2]Heat plate'!A85</f>
        <v>HEAT053</v>
      </c>
      <c r="B78" s="432" t="str">
        <f>'[2]Heat plate'!B85</f>
        <v>T1hp-RC Titanium coil</v>
      </c>
      <c r="C78" s="477"/>
      <c r="D78" s="98">
        <f>'[2]Heat plate'!D85</f>
        <v>1</v>
      </c>
      <c r="E78" s="98" t="str">
        <f>'[2]Heat plate'!E85</f>
        <v>200*430H*150mmd</v>
      </c>
      <c r="F78" s="98" t="str">
        <f>'[2]Heat plate'!F85</f>
        <v>1/2" * 1/2"</v>
      </c>
      <c r="G78" s="577" t="str">
        <f>'[2]Heat plate'!G85</f>
        <v>0.064 * 3ft</v>
      </c>
      <c r="H78" s="432"/>
      <c r="I78" s="427">
        <f>'[2]Heat plate'!N85</f>
        <v>176.767676767677</v>
      </c>
      <c r="J78" s="585"/>
      <c r="K78" s="589"/>
      <c r="L78" s="590"/>
      <c r="M78" s="580">
        <f>'[2]Heat plate'!T85</f>
        <v>0</v>
      </c>
    </row>
    <row r="79" spans="1:13">
      <c r="A79" s="432" t="str">
        <f>'[2]Heat plate'!A86</f>
        <v>HEAT054</v>
      </c>
      <c r="B79" s="432" t="str">
        <f>'[2]Heat plate'!B86</f>
        <v>T1.5hp-RC Titanium coil</v>
      </c>
      <c r="C79" s="477"/>
      <c r="D79" s="98">
        <f>'[2]Heat plate'!D86</f>
        <v>1.5</v>
      </c>
      <c r="E79" s="98" t="str">
        <f>'[2]Heat plate'!E86</f>
        <v>280*480H*150mmd</v>
      </c>
      <c r="F79" s="98" t="str">
        <f>'[2]Heat plate'!F86</f>
        <v>1/2" * 1/2"</v>
      </c>
      <c r="G79" s="577" t="str">
        <f>'[2]Heat plate'!G86</f>
        <v>0.064 * 2.5ft</v>
      </c>
      <c r="H79" s="432"/>
      <c r="I79" s="427">
        <f>'[2]Heat plate'!N86</f>
        <v>244.949494949495</v>
      </c>
      <c r="J79" s="585"/>
      <c r="K79" s="589"/>
      <c r="L79" s="590"/>
      <c r="M79" s="580">
        <f>'[2]Heat plate'!T86</f>
        <v>0</v>
      </c>
    </row>
    <row r="80" spans="1:13">
      <c r="A80" s="432" t="str">
        <f>'[2]Heat plate'!A87</f>
        <v>HEAT055</v>
      </c>
      <c r="B80" s="432" t="str">
        <f>'[2]Heat plate'!B87</f>
        <v>T2hp-RC Titanium coil</v>
      </c>
      <c r="C80" s="477"/>
      <c r="D80" s="98">
        <f>'[2]Heat plate'!D87</f>
        <v>2</v>
      </c>
      <c r="E80" s="98" t="str">
        <f>'[2]Heat plate'!E87</f>
        <v>400*500H*150mmd</v>
      </c>
      <c r="F80" s="98" t="str">
        <f>'[2]Heat plate'!F87</f>
        <v>1/2" * 1/2"</v>
      </c>
      <c r="G80" s="577" t="str">
        <f>'[2]Heat plate'!G87</f>
        <v>0.075 * 1.5ft</v>
      </c>
      <c r="H80" s="432"/>
      <c r="I80" s="427">
        <f>'[2]Heat plate'!N87</f>
        <v>313.131313131313</v>
      </c>
      <c r="J80" s="585"/>
      <c r="K80" s="589"/>
      <c r="L80" s="590"/>
      <c r="M80" s="580">
        <f>'[2]Heat plate'!T87</f>
        <v>0</v>
      </c>
    </row>
    <row r="81" spans="1:13">
      <c r="A81" s="432" t="str">
        <f>'[2]Heat plate'!A88</f>
        <v>HEAT056</v>
      </c>
      <c r="B81" s="432" t="str">
        <f>'[2]Heat plate'!B88</f>
        <v>T3hp-RC Titanium coil</v>
      </c>
      <c r="C81" s="477"/>
      <c r="D81" s="98">
        <f>'[2]Heat plate'!D88</f>
        <v>3</v>
      </c>
      <c r="E81" s="98" t="str">
        <f>'[2]Heat plate'!E88</f>
        <v>340*520H*150mmd</v>
      </c>
      <c r="F81" s="98" t="str">
        <f>'[2]Heat plate'!F88</f>
        <v>1/2" * 3/4"</v>
      </c>
      <c r="G81" s="577" t="str">
        <f>'[2]Heat plate'!G88</f>
        <v>0.09 * 1.5ft</v>
      </c>
      <c r="H81" s="432"/>
      <c r="I81" s="427">
        <f>'[2]Heat plate'!N88</f>
        <v>435.606060606061</v>
      </c>
      <c r="J81" s="585"/>
      <c r="K81" s="589"/>
      <c r="L81" s="590"/>
      <c r="M81" s="580">
        <f>'[2]Heat plate'!T88</f>
        <v>0</v>
      </c>
    </row>
    <row r="82" spans="1:13">
      <c r="A82" s="432" t="str">
        <f>'[2]Heat plate'!A89</f>
        <v>HEAT057</v>
      </c>
      <c r="B82" s="432" t="str">
        <f>'[2]Heat plate'!B89</f>
        <v>T4hp-RC Titanium coil</v>
      </c>
      <c r="C82" s="477"/>
      <c r="D82" s="98">
        <f>'[2]Heat plate'!D89</f>
        <v>4</v>
      </c>
      <c r="E82" s="98" t="str">
        <f>'[2]Heat plate'!E89</f>
        <v>390*520H*150mmd</v>
      </c>
      <c r="F82" s="98" t="str">
        <f>'[2]Heat plate'!F89</f>
        <v>1/2" * 3/4"</v>
      </c>
      <c r="G82" s="577" t="str">
        <f>'[2]Heat plate'!G89</f>
        <v>0.075 * 12" *2</v>
      </c>
      <c r="H82" s="432"/>
      <c r="I82" s="427">
        <f>'[2]Heat plate'!N89</f>
        <v>498.737373737374</v>
      </c>
      <c r="J82" s="585"/>
      <c r="K82" s="589"/>
      <c r="L82" s="590"/>
      <c r="M82" s="580">
        <f>'[2]Heat plate'!T89</f>
        <v>0</v>
      </c>
    </row>
    <row r="83" spans="1:13">
      <c r="A83" s="432" t="str">
        <f>'[2]Heat plate'!A90</f>
        <v>HEAT058</v>
      </c>
      <c r="B83" s="432" t="str">
        <f>'[2]Heat plate'!B90</f>
        <v>T5hp-RC Titanium coil</v>
      </c>
      <c r="C83" s="471"/>
      <c r="D83" s="98">
        <f>'[2]Heat plate'!D90</f>
        <v>5</v>
      </c>
      <c r="E83" s="98" t="str">
        <f>'[2]Heat plate'!E90</f>
        <v>450*520H*150mmd</v>
      </c>
      <c r="F83" s="98" t="str">
        <f>'[2]Heat plate'!F90</f>
        <v>1/2" * 3/4"</v>
      </c>
      <c r="G83" s="577" t="str">
        <f>'[2]Heat plate'!G90</f>
        <v>0.09*15"*2</v>
      </c>
      <c r="H83" s="432"/>
      <c r="I83" s="427">
        <f>'[2]Heat plate'!N90</f>
        <v>561.868686868687</v>
      </c>
      <c r="J83" s="585"/>
      <c r="K83" s="589"/>
      <c r="L83" s="590"/>
      <c r="M83" s="580">
        <f>'[2]Heat plate'!T90</f>
        <v>0</v>
      </c>
    </row>
    <row r="84" ht="12" customHeight="1" spans="1:13">
      <c r="A84" s="432" t="str">
        <f>'[2]Heat plate'!A91</f>
        <v>HEAT059</v>
      </c>
      <c r="B84" s="432" t="str">
        <f>'[2]Heat plate'!B91</f>
        <v>TS1hp Titanium barrel 2c</v>
      </c>
      <c r="C84" s="591" t="s">
        <v>758</v>
      </c>
      <c r="D84" s="98">
        <f>'[2]Heat plate'!D91</f>
        <v>1</v>
      </c>
      <c r="E84" s="98" t="str">
        <f>'[2]Heat plate'!E91</f>
        <v>405h*215d</v>
      </c>
      <c r="F84" s="98">
        <f>'[2]Heat plate'!F91</f>
        <v>0</v>
      </c>
      <c r="G84" s="577" t="str">
        <f>'[2]Heat plate'!G91</f>
        <v>0.055 * 800mm</v>
      </c>
      <c r="H84" s="432"/>
      <c r="I84" s="427">
        <f>'[2]Heat plate'!N91</f>
        <v>429.292929292929</v>
      </c>
      <c r="J84" s="585"/>
      <c r="K84" s="589"/>
      <c r="L84" s="590"/>
      <c r="M84" s="580">
        <f>'[2]Heat plate'!T91</f>
        <v>2335.15462088002</v>
      </c>
    </row>
    <row r="85" spans="1:13">
      <c r="A85" s="432" t="str">
        <f>'[2]Heat plate'!A92</f>
        <v>HEAT060</v>
      </c>
      <c r="B85" s="432" t="str">
        <f>'[2]Heat plate'!B92</f>
        <v>TS1.5hp Titanium barrel 2c</v>
      </c>
      <c r="C85" s="592"/>
      <c r="D85" s="98">
        <f>'[2]Heat plate'!D92</f>
        <v>1.5</v>
      </c>
      <c r="E85" s="98" t="str">
        <f>'[2]Heat plate'!E92</f>
        <v>455h*215d</v>
      </c>
      <c r="F85" s="98">
        <f>'[2]Heat plate'!F92</f>
        <v>0</v>
      </c>
      <c r="G85" s="577" t="str">
        <f>'[2]Heat plate'!G92</f>
        <v>0.064 * 800mm</v>
      </c>
      <c r="H85" s="432"/>
      <c r="I85" s="427">
        <f>'[2]Heat plate'!N92</f>
        <v>656.565656565657</v>
      </c>
      <c r="J85" s="585"/>
      <c r="K85" s="589"/>
      <c r="L85" s="590"/>
      <c r="M85" s="580">
        <f>'[2]Heat plate'!T92</f>
        <v>2764.78896431436</v>
      </c>
    </row>
    <row r="86" spans="1:13">
      <c r="A86" s="432" t="str">
        <f>'[2]Heat plate'!A93</f>
        <v>HEAT061</v>
      </c>
      <c r="B86" s="432" t="str">
        <f>'[2]Heat plate'!B93</f>
        <v>TS2hp Titanium barrel 2c</v>
      </c>
      <c r="C86" s="592"/>
      <c r="D86" s="98">
        <f>'[2]Heat plate'!D93</f>
        <v>2</v>
      </c>
      <c r="E86" s="98" t="str">
        <f>'[2]Heat plate'!E93</f>
        <v>475h*215d</v>
      </c>
      <c r="F86" s="98">
        <f>'[2]Heat plate'!F93</f>
        <v>0</v>
      </c>
      <c r="G86" s="577" t="str">
        <f>'[2]Heat plate'!G93</f>
        <v>0.070 * 650mm</v>
      </c>
      <c r="H86" s="432"/>
      <c r="I86" s="427">
        <f>'[2]Heat plate'!N93</f>
        <v>828.282828282828</v>
      </c>
      <c r="J86" s="585"/>
      <c r="K86" s="589"/>
      <c r="L86" s="590"/>
      <c r="M86" s="580">
        <f>'[2]Heat plate'!T93</f>
        <v>4297.26743581094</v>
      </c>
    </row>
    <row r="87" spans="1:13">
      <c r="A87" s="432" t="str">
        <f>'[2]Heat plate'!A94</f>
        <v>HEAT062</v>
      </c>
      <c r="B87" s="432" t="str">
        <f>'[2]Heat plate'!B94</f>
        <v>TS3hp Titanium barrel 2c</v>
      </c>
      <c r="C87" s="592"/>
      <c r="D87" s="98">
        <f>'[2]Heat plate'!D94</f>
        <v>3</v>
      </c>
      <c r="E87" s="98" t="str">
        <f>'[2]Heat plate'!E94</f>
        <v>575h*215d</v>
      </c>
      <c r="F87" s="98">
        <f>'[2]Heat plate'!F94</f>
        <v>0</v>
      </c>
      <c r="G87" s="577" t="str">
        <f>'[2]Heat plate'!G94</f>
        <v>0.08 *600mm</v>
      </c>
      <c r="H87" s="432"/>
      <c r="I87" s="427">
        <f>'[2]Heat plate'!N94</f>
        <v>1111.11111111111</v>
      </c>
      <c r="J87" s="585"/>
      <c r="K87" s="589"/>
      <c r="L87" s="590"/>
      <c r="M87" s="580">
        <f>'[2]Heat plate'!T94</f>
        <v>4729.23460752811</v>
      </c>
    </row>
    <row r="88" spans="1:13">
      <c r="A88" s="432" t="str">
        <f>'[2]Heat plate'!A95</f>
        <v>HEAT063</v>
      </c>
      <c r="B88" s="432" t="str">
        <f>'[2]Heat plate'!B95</f>
        <v>TS4hp Titanium barrel 2c</v>
      </c>
      <c r="C88" s="592"/>
      <c r="D88" s="98">
        <f>'[2]Heat plate'!D95</f>
        <v>4</v>
      </c>
      <c r="E88" s="98" t="str">
        <f>'[2]Heat plate'!E95</f>
        <v>675h*215d</v>
      </c>
      <c r="F88" s="98">
        <f>'[2]Heat plate'!F95</f>
        <v>0</v>
      </c>
      <c r="G88" s="577" t="str">
        <f>'[2]Heat plate'!G95</f>
        <v>0.075 * 200mm</v>
      </c>
      <c r="H88" s="432"/>
      <c r="I88" s="427">
        <f>'[2]Heat plate'!N95</f>
        <v>1578.28282828283</v>
      </c>
      <c r="J88" s="585"/>
      <c r="K88" s="589"/>
      <c r="L88" s="590"/>
      <c r="M88" s="580">
        <f>'[2]Heat plate'!T95</f>
        <v>0</v>
      </c>
    </row>
    <row r="89" spans="1:13">
      <c r="A89" s="432" t="str">
        <f>'[2]Heat plate'!A96</f>
        <v>HEAT064</v>
      </c>
      <c r="B89" s="432" t="str">
        <f>'[2]Heat plate'!B96</f>
        <v>TS5hp Titanium barrel 2c</v>
      </c>
      <c r="C89" s="593"/>
      <c r="D89" s="98">
        <f>'[2]Heat plate'!D96</f>
        <v>5</v>
      </c>
      <c r="E89" s="98" t="str">
        <f>'[2]Heat plate'!E96</f>
        <v>675h*265d</v>
      </c>
      <c r="F89" s="98">
        <f>'[2]Heat plate'!F96</f>
        <v>0</v>
      </c>
      <c r="G89" s="577" t="str">
        <f>'[2]Heat plate'!G96</f>
        <v>0.09*250mm</v>
      </c>
      <c r="H89" s="432"/>
      <c r="I89" s="427">
        <f>'[2]Heat plate'!N96</f>
        <v>1881.31313131313</v>
      </c>
      <c r="J89" s="585"/>
      <c r="K89" s="589"/>
      <c r="L89" s="590"/>
      <c r="M89" s="580">
        <f>'[2]Heat plate'!T96</f>
        <v>0</v>
      </c>
    </row>
    <row r="90" ht="15" customHeight="1" spans="1:13">
      <c r="A90" s="432" t="str">
        <f>'[2]Heat plate'!A97</f>
        <v>HEAT065</v>
      </c>
      <c r="B90" s="432" t="str">
        <f>'[2]Heat plate'!B97</f>
        <v>T5hp-2c Titanium barrel</v>
      </c>
      <c r="C90" s="591" t="s">
        <v>759</v>
      </c>
      <c r="D90" s="98">
        <f>'[2]Heat plate'!D97</f>
        <v>5</v>
      </c>
      <c r="E90" s="98" t="str">
        <f>'[2]Heat plate'!E97</f>
        <v>660*250*402</v>
      </c>
      <c r="F90" s="98" t="str">
        <f>'[2]Heat plate'!F97</f>
        <v>18KW</v>
      </c>
      <c r="G90" s="594"/>
      <c r="H90" s="432"/>
      <c r="I90" s="427">
        <f>'[2]Heat plate'!N97</f>
        <v>1893.93939393939</v>
      </c>
      <c r="J90" s="20" t="s">
        <v>737</v>
      </c>
      <c r="K90" s="432" t="s">
        <v>735</v>
      </c>
      <c r="L90" s="590"/>
      <c r="M90" s="580">
        <f>'[2]Heat plate'!T97</f>
        <v>0</v>
      </c>
    </row>
    <row r="91" spans="1:13">
      <c r="A91" s="432" t="str">
        <f>'[2]Heat plate'!A98</f>
        <v>HEAT067</v>
      </c>
      <c r="B91" s="432" t="str">
        <f>'[2]Heat plate'!B98</f>
        <v>T8hp-2C Titanium barrel</v>
      </c>
      <c r="C91" s="592"/>
      <c r="D91" s="98">
        <f>'[2]Heat plate'!D98</f>
        <v>8</v>
      </c>
      <c r="E91" s="98" t="str">
        <f>'[2]Heat plate'!E98</f>
        <v>880*250*402</v>
      </c>
      <c r="F91" s="98" t="str">
        <f>'[2]Heat plate'!F98</f>
        <v>28KW</v>
      </c>
      <c r="G91" s="594"/>
      <c r="H91" s="432"/>
      <c r="I91" s="427">
        <f>'[2]Heat plate'!N98</f>
        <v>3016.41414141414</v>
      </c>
      <c r="J91" s="331" t="s">
        <v>760</v>
      </c>
      <c r="K91" s="484" t="s">
        <v>741</v>
      </c>
      <c r="L91" s="590"/>
      <c r="M91" s="580">
        <f>'[2]Heat plate'!T98</f>
        <v>0</v>
      </c>
    </row>
    <row r="92" spans="1:13">
      <c r="A92" s="432" t="str">
        <f>'[2]Heat plate'!A99</f>
        <v>HEAT068</v>
      </c>
      <c r="B92" s="432" t="str">
        <f>'[2]Heat plate'!B99</f>
        <v>T10hp-2cC Titanium barrel</v>
      </c>
      <c r="C92" s="592"/>
      <c r="D92" s="98">
        <f>'[2]Heat plate'!D99</f>
        <v>10</v>
      </c>
      <c r="E92" s="98" t="str">
        <f>'[2]Heat plate'!E99</f>
        <v>1020*250*402</v>
      </c>
      <c r="F92" s="98" t="str">
        <f>'[2]Heat plate'!F99</f>
        <v>35KW</v>
      </c>
      <c r="G92" s="594"/>
      <c r="H92" s="432"/>
      <c r="I92" s="427">
        <f>'[2]Heat plate'!N99</f>
        <v>3409.09090909091</v>
      </c>
      <c r="J92" s="331"/>
      <c r="K92" s="595"/>
      <c r="L92" s="590"/>
      <c r="M92" s="580">
        <f>'[2]Heat plate'!T99</f>
        <v>0</v>
      </c>
    </row>
    <row r="93" spans="1:13">
      <c r="A93" s="432" t="str">
        <f>'[2]Heat plate'!A100</f>
        <v>HEAT069</v>
      </c>
      <c r="B93" s="432" t="str">
        <f>'[2]Heat plate'!B100</f>
        <v>T12hp-2cC Titanium barrel</v>
      </c>
      <c r="C93" s="592"/>
      <c r="D93" s="98">
        <f>'[2]Heat plate'!D100</f>
        <v>12</v>
      </c>
      <c r="E93" s="98" t="str">
        <f>'[2]Heat plate'!E100</f>
        <v>1200*250*402</v>
      </c>
      <c r="F93" s="98" t="str">
        <f>'[2]Heat plate'!F100</f>
        <v>36KW</v>
      </c>
      <c r="G93" s="594"/>
      <c r="H93" s="432"/>
      <c r="I93" s="427">
        <f>'[2]Heat plate'!N100</f>
        <v>3535.35353535354</v>
      </c>
      <c r="J93" s="20" t="s">
        <v>744</v>
      </c>
      <c r="K93" s="595"/>
      <c r="L93" s="590"/>
      <c r="M93" s="580">
        <f>'[2]Heat plate'!T100</f>
        <v>0</v>
      </c>
    </row>
    <row r="94" spans="1:13">
      <c r="A94" s="432" t="str">
        <f>'[2]Heat plate'!A101</f>
        <v>HEAT070</v>
      </c>
      <c r="B94" s="432" t="str">
        <f>'[2]Heat plate'!B101</f>
        <v>T15hp-2cC Titanium barrel</v>
      </c>
      <c r="C94" s="592"/>
      <c r="D94" s="98">
        <f>'[2]Heat plate'!D101</f>
        <v>15</v>
      </c>
      <c r="E94" s="98" t="str">
        <f>'[2]Heat plate'!E101</f>
        <v>1500*250*402</v>
      </c>
      <c r="F94" s="98" t="str">
        <f>'[2]Heat plate'!F101</f>
        <v>47KW</v>
      </c>
      <c r="G94" s="173"/>
      <c r="H94" s="432"/>
      <c r="I94" s="427" t="str">
        <f>'[2]Heat plate'!N101</f>
        <v>~</v>
      </c>
      <c r="J94" s="93" t="s">
        <v>745</v>
      </c>
      <c r="K94" s="595"/>
      <c r="L94" s="590"/>
      <c r="M94" s="580">
        <f>'[2]Heat plate'!T101</f>
        <v>0</v>
      </c>
    </row>
    <row r="95" spans="1:13">
      <c r="A95" s="432" t="str">
        <f>'[2]Heat plate'!A102</f>
        <v>HEAT071</v>
      </c>
      <c r="B95" s="432" t="str">
        <f>'[2]Heat plate'!B102</f>
        <v>T20hp-2cC Titanium barrel</v>
      </c>
      <c r="C95" s="592"/>
      <c r="D95" s="98">
        <f>'[2]Heat plate'!D102</f>
        <v>20</v>
      </c>
      <c r="E95" s="98" t="str">
        <f>'[2]Heat plate'!E102</f>
        <v>1150*355*513</v>
      </c>
      <c r="F95" s="98" t="str">
        <f>'[2]Heat plate'!F102</f>
        <v>56KW</v>
      </c>
      <c r="G95" s="594"/>
      <c r="H95" s="432"/>
      <c r="I95" s="427" t="str">
        <f>'[2]Heat plate'!N102</f>
        <v>~</v>
      </c>
      <c r="J95" s="20" t="s">
        <v>746</v>
      </c>
      <c r="K95" s="595"/>
      <c r="L95" s="590"/>
      <c r="M95" s="580">
        <f>'[2]Heat plate'!T102</f>
        <v>0</v>
      </c>
    </row>
    <row r="96" spans="1:13">
      <c r="A96" s="432" t="str">
        <f>'[2]Heat plate'!A103</f>
        <v>HEAT082</v>
      </c>
      <c r="B96" s="432" t="str">
        <f>'[2]Heat plate'!B103</f>
        <v>T5SSCB Titanium barrel (5HP) +2C</v>
      </c>
      <c r="C96" s="591" t="s">
        <v>761</v>
      </c>
      <c r="D96" s="98">
        <f>'[2]Heat plate'!D103</f>
        <v>5</v>
      </c>
      <c r="E96" s="98">
        <f>'[2]Heat plate'!E103</f>
        <v>0</v>
      </c>
      <c r="F96" s="98">
        <f>'[2]Heat plate'!F103</f>
        <v>0</v>
      </c>
      <c r="G96" s="596"/>
      <c r="H96" s="432"/>
      <c r="I96" s="427">
        <f>'[2]Heat plate'!N103</f>
        <v>1742.42424242424</v>
      </c>
      <c r="J96" s="27"/>
      <c r="K96" s="313"/>
      <c r="L96" s="590"/>
      <c r="M96" s="580">
        <f>'[2]Heat plate'!T103</f>
        <v>0</v>
      </c>
    </row>
    <row r="97" spans="1:13">
      <c r="A97" s="432" t="str">
        <f>'[2]Heat plate'!A104</f>
        <v>HEAT083</v>
      </c>
      <c r="B97" s="432" t="str">
        <f>'[2]Heat plate'!B104</f>
        <v>T6SSCB Titanium barrel</v>
      </c>
      <c r="C97" s="592"/>
      <c r="D97" s="98">
        <f>'[2]Heat plate'!D104</f>
        <v>6</v>
      </c>
      <c r="E97" s="98">
        <f>'[2]Heat plate'!E104</f>
        <v>0</v>
      </c>
      <c r="F97" s="98">
        <f>'[2]Heat plate'!F104</f>
        <v>0</v>
      </c>
      <c r="G97" s="596"/>
      <c r="H97" s="432"/>
      <c r="I97" s="427">
        <f>'[2]Heat plate'!N104</f>
        <v>1969.69696969697</v>
      </c>
      <c r="J97" s="27"/>
      <c r="K97" s="313"/>
      <c r="L97" s="590"/>
      <c r="M97" s="580">
        <f>'[2]Heat plate'!T104</f>
        <v>0</v>
      </c>
    </row>
    <row r="98" spans="1:13">
      <c r="A98" s="432" t="str">
        <f>'[2]Heat plate'!A105</f>
        <v>HEAT084</v>
      </c>
      <c r="B98" s="432" t="str">
        <f>'[2]Heat plate'!B105</f>
        <v>T8SSCB Titanium barrel</v>
      </c>
      <c r="C98" s="592"/>
      <c r="D98" s="98">
        <f>'[2]Heat plate'!D105</f>
        <v>8</v>
      </c>
      <c r="E98" s="98">
        <f>'[2]Heat plate'!E105</f>
        <v>0</v>
      </c>
      <c r="F98" s="98">
        <f>'[2]Heat plate'!F105</f>
        <v>0</v>
      </c>
      <c r="G98" s="596"/>
      <c r="H98" s="432"/>
      <c r="I98" s="427">
        <f>'[2]Heat plate'!N105</f>
        <v>2424.24242424242</v>
      </c>
      <c r="J98" s="27"/>
      <c r="K98" s="313"/>
      <c r="L98" s="590"/>
      <c r="M98" s="580">
        <f>'[2]Heat plate'!T105</f>
        <v>0</v>
      </c>
    </row>
    <row r="99" spans="1:13">
      <c r="A99" s="432" t="str">
        <f>'[2]Heat plate'!A106</f>
        <v>HEAT085</v>
      </c>
      <c r="B99" s="432" t="str">
        <f>'[2]Heat plate'!B106</f>
        <v>T10SSCB Titanium barrel</v>
      </c>
      <c r="C99" s="592"/>
      <c r="D99" s="98">
        <f>'[2]Heat plate'!D106</f>
        <v>10</v>
      </c>
      <c r="E99" s="98">
        <f>'[2]Heat plate'!E106</f>
        <v>0</v>
      </c>
      <c r="F99" s="98">
        <f>'[2]Heat plate'!F106</f>
        <v>0</v>
      </c>
      <c r="G99" s="596"/>
      <c r="H99" s="432"/>
      <c r="I99" s="427">
        <f>'[2]Heat plate'!N106</f>
        <v>3535.35353535354</v>
      </c>
      <c r="J99" s="27"/>
      <c r="K99" s="313"/>
      <c r="L99" s="590"/>
      <c r="M99" s="580">
        <f>'[2]Heat plate'!T106</f>
        <v>0</v>
      </c>
    </row>
    <row r="100" spans="1:13">
      <c r="A100" s="432" t="str">
        <f>'[2]Heat plate'!A107</f>
        <v>HEAT086</v>
      </c>
      <c r="B100" s="432" t="str">
        <f>'[2]Heat plate'!B107</f>
        <v>T12SSCB Titanium barrel</v>
      </c>
      <c r="C100" s="592"/>
      <c r="D100" s="98">
        <f>'[2]Heat plate'!D107</f>
        <v>12</v>
      </c>
      <c r="E100" s="98">
        <f>'[2]Heat plate'!E107</f>
        <v>0</v>
      </c>
      <c r="F100" s="98">
        <f>'[2]Heat plate'!F107</f>
        <v>0</v>
      </c>
      <c r="G100" s="596"/>
      <c r="H100" s="432"/>
      <c r="I100" s="427">
        <f>'[2]Heat plate'!N107</f>
        <v>4040.40404040404</v>
      </c>
      <c r="J100" s="27"/>
      <c r="K100" s="313"/>
      <c r="L100" s="590"/>
      <c r="M100" s="580">
        <f>'[2]Heat plate'!T107</f>
        <v>0</v>
      </c>
    </row>
    <row r="101" spans="1:13">
      <c r="A101" s="432" t="str">
        <f>'[2]Heat plate'!A108</f>
        <v>HEAT087</v>
      </c>
      <c r="B101" s="432" t="str">
        <f>'[2]Heat plate'!B108</f>
        <v>T15SSCB Titanium barrel</v>
      </c>
      <c r="C101" s="592"/>
      <c r="D101" s="98">
        <f>'[2]Heat plate'!D108</f>
        <v>15</v>
      </c>
      <c r="E101" s="98">
        <f>'[2]Heat plate'!E108</f>
        <v>0</v>
      </c>
      <c r="F101" s="98">
        <f>'[2]Heat plate'!F108</f>
        <v>0</v>
      </c>
      <c r="G101" s="596"/>
      <c r="H101" s="432"/>
      <c r="I101" s="427">
        <f>'[2]Heat plate'!N108</f>
        <v>5050.50505050505</v>
      </c>
      <c r="J101" s="27"/>
      <c r="K101" s="313"/>
      <c r="L101" s="590"/>
      <c r="M101" s="580">
        <f>'[2]Heat plate'!T108</f>
        <v>0</v>
      </c>
    </row>
    <row r="102" spans="1:13">
      <c r="A102" s="432" t="str">
        <f>'[2]Heat plate'!A109</f>
        <v>HEAT088</v>
      </c>
      <c r="B102" s="432" t="str">
        <f>'[2]Heat plate'!B109</f>
        <v>T20SSCB Titanium barrel</v>
      </c>
      <c r="C102" s="592"/>
      <c r="D102" s="98">
        <f>'[2]Heat plate'!D109</f>
        <v>20</v>
      </c>
      <c r="E102" s="98">
        <f>'[2]Heat plate'!E109</f>
        <v>0</v>
      </c>
      <c r="F102" s="98">
        <f>'[2]Heat plate'!F109</f>
        <v>0</v>
      </c>
      <c r="G102" s="596"/>
      <c r="H102" s="432"/>
      <c r="I102" s="427">
        <f>'[2]Heat plate'!N109</f>
        <v>6540.40404040404</v>
      </c>
      <c r="J102" s="27"/>
      <c r="K102" s="313"/>
      <c r="L102" s="590"/>
      <c r="M102" s="580">
        <f>'[2]Heat plate'!T109</f>
        <v>0</v>
      </c>
    </row>
    <row r="103" spans="1:13">
      <c r="A103" s="432" t="str">
        <f>'[2]Heat plate'!A110</f>
        <v>HEAT089</v>
      </c>
      <c r="B103" s="432" t="str">
        <f>'[2]Heat plate'!B110</f>
        <v>T25SSCB Titanium barrel 2in1</v>
      </c>
      <c r="C103" s="592"/>
      <c r="D103" s="98">
        <f>'[2]Heat plate'!D110</f>
        <v>25</v>
      </c>
      <c r="E103" s="98">
        <f>'[2]Heat plate'!E110</f>
        <v>0</v>
      </c>
      <c r="F103" s="98">
        <f>'[2]Heat plate'!F110</f>
        <v>0</v>
      </c>
      <c r="G103" s="596"/>
      <c r="H103" s="432"/>
      <c r="I103" s="427">
        <f>'[2]Heat plate'!N110</f>
        <v>7361.11111111111</v>
      </c>
      <c r="J103" s="27"/>
      <c r="K103" s="313"/>
      <c r="L103" s="590"/>
      <c r="M103" s="580">
        <f>'[2]Heat plate'!T110</f>
        <v>0</v>
      </c>
    </row>
    <row r="104" spans="1:13">
      <c r="A104" s="432" t="str">
        <f>'[2]Heat plate'!A111</f>
        <v>HEAT090</v>
      </c>
      <c r="B104" s="432" t="str">
        <f>'[2]Heat plate'!B111</f>
        <v>T30SSCB 2in1 Titanium barrel</v>
      </c>
      <c r="C104" s="592"/>
      <c r="D104" s="98">
        <f>'[2]Heat plate'!D111</f>
        <v>30</v>
      </c>
      <c r="E104" s="98">
        <f>'[2]Heat plate'!E111</f>
        <v>0</v>
      </c>
      <c r="F104" s="98">
        <f>'[2]Heat plate'!F111</f>
        <v>0</v>
      </c>
      <c r="G104" s="596"/>
      <c r="H104" s="432"/>
      <c r="I104" s="427">
        <f>'[2]Heat plate'!N111</f>
        <v>8522.72727272727</v>
      </c>
      <c r="J104" s="27"/>
      <c r="K104" s="313"/>
      <c r="L104" s="590"/>
      <c r="M104" s="580">
        <f>'[2]Heat plate'!T111</f>
        <v>0</v>
      </c>
    </row>
    <row r="105" spans="1:13">
      <c r="A105" s="432" t="str">
        <f>'[2]Heat plate'!A112</f>
        <v>HEAT091</v>
      </c>
      <c r="B105" s="432" t="str">
        <f>'[2]Heat plate'!B112</f>
        <v>T40SSCB 2in1 Titanium barrel cw flange</v>
      </c>
      <c r="C105" s="592"/>
      <c r="D105" s="98">
        <f>'[2]Heat plate'!D112</f>
        <v>40</v>
      </c>
      <c r="E105" s="98">
        <f>'[2]Heat plate'!E112</f>
        <v>0</v>
      </c>
      <c r="F105" s="98">
        <f>'[2]Heat plate'!F112</f>
        <v>0</v>
      </c>
      <c r="G105" s="596"/>
      <c r="H105" s="432"/>
      <c r="I105" s="427">
        <f>'[2]Heat plate'!N112</f>
        <v>12373.7373737374</v>
      </c>
      <c r="J105" s="27"/>
      <c r="K105" s="313"/>
      <c r="L105" s="590"/>
      <c r="M105" s="580">
        <f>'[2]Heat plate'!T112</f>
        <v>0</v>
      </c>
    </row>
    <row r="106" spans="1:13">
      <c r="A106" s="432" t="str">
        <f>'[2]Heat plate'!A113</f>
        <v>HEAT092</v>
      </c>
      <c r="B106" s="432" t="str">
        <f>'[2]Heat plate'!B113</f>
        <v>T50SSCB Titanium barrel</v>
      </c>
      <c r="C106" s="593"/>
      <c r="D106" s="98">
        <f>'[2]Heat plate'!D113</f>
        <v>50</v>
      </c>
      <c r="E106" s="98">
        <f>'[2]Heat plate'!E113</f>
        <v>0</v>
      </c>
      <c r="F106" s="98">
        <f>'[2]Heat plate'!F113</f>
        <v>0</v>
      </c>
      <c r="G106" s="596"/>
      <c r="H106" s="432"/>
      <c r="I106" s="427" t="str">
        <f>'[2]Heat plate'!N113</f>
        <v>~</v>
      </c>
      <c r="J106" s="27"/>
      <c r="K106" s="313"/>
      <c r="L106" s="590"/>
      <c r="M106" s="580">
        <f>'[2]Heat plate'!T113</f>
        <v>0</v>
      </c>
    </row>
    <row r="107" spans="1:13">
      <c r="A107" s="432" t="str">
        <f>'[2]Heat plate'!A114</f>
        <v>HEAT093</v>
      </c>
      <c r="B107" s="432" t="str">
        <f>'[2]Heat plate'!B114</f>
        <v>TIT-1hp</v>
      </c>
      <c r="C107" s="500" t="s">
        <v>762</v>
      </c>
      <c r="D107" s="98" t="str">
        <f>'[2]Heat plate'!D114</f>
        <v>1hp</v>
      </c>
      <c r="E107" s="98">
        <f>'[2]Heat plate'!E114</f>
        <v>0</v>
      </c>
      <c r="F107" s="98">
        <f>'[2]Heat plate'!F114</f>
        <v>0</v>
      </c>
      <c r="G107" s="281"/>
      <c r="H107" s="432"/>
      <c r="I107" s="427">
        <f>'[2]Heat plate'!N114</f>
        <v>530.30303030303</v>
      </c>
      <c r="J107" s="27"/>
      <c r="K107" s="313"/>
      <c r="L107" s="590"/>
      <c r="M107" s="580">
        <f>'[2]Heat plate'!T114</f>
        <v>0</v>
      </c>
    </row>
    <row r="108" spans="1:13">
      <c r="A108" s="432" t="str">
        <f>'[2]Heat plate'!A115</f>
        <v>HEAT094</v>
      </c>
      <c r="B108" s="432" t="str">
        <f>'[2]Heat plate'!B115</f>
        <v>TIT-1.5hp</v>
      </c>
      <c r="C108" s="500"/>
      <c r="D108" s="98" t="str">
        <f>'[2]Heat plate'!D115</f>
        <v>1.5hp</v>
      </c>
      <c r="E108" s="98">
        <f>'[2]Heat plate'!E115</f>
        <v>0</v>
      </c>
      <c r="F108" s="98">
        <f>'[2]Heat plate'!F115</f>
        <v>0</v>
      </c>
      <c r="G108" s="281"/>
      <c r="H108" s="432"/>
      <c r="I108" s="427">
        <f>'[2]Heat plate'!N115</f>
        <v>669.191919191919</v>
      </c>
      <c r="J108" s="27"/>
      <c r="K108" s="313"/>
      <c r="L108" s="590"/>
      <c r="M108" s="580">
        <f>'[2]Heat plate'!T115</f>
        <v>0</v>
      </c>
    </row>
    <row r="109" ht="15" customHeight="1" spans="1:13">
      <c r="A109" s="432" t="str">
        <f>'[2]Heat plate'!A116</f>
        <v>HEAT095</v>
      </c>
      <c r="B109" s="432" t="str">
        <f>'[2]Heat plate'!B116</f>
        <v>TIT-2hp</v>
      </c>
      <c r="C109" s="500"/>
      <c r="D109" s="98" t="str">
        <f>'[2]Heat plate'!D116</f>
        <v>2hp</v>
      </c>
      <c r="E109" s="98">
        <f>'[2]Heat plate'!E116</f>
        <v>0</v>
      </c>
      <c r="F109" s="98">
        <f>'[2]Heat plate'!F116</f>
        <v>0</v>
      </c>
      <c r="G109" s="281"/>
      <c r="H109" s="432"/>
      <c r="I109" s="427">
        <f>'[2]Heat plate'!N116</f>
        <v>773.989898989899</v>
      </c>
      <c r="J109" s="27"/>
      <c r="K109" s="313"/>
      <c r="L109" s="590"/>
      <c r="M109" s="580">
        <f>'[2]Heat plate'!T116</f>
        <v>0</v>
      </c>
    </row>
    <row r="110" spans="1:13">
      <c r="A110" s="432" t="str">
        <f>'[2]Heat plate'!A117</f>
        <v>HEAT096</v>
      </c>
      <c r="B110" s="432" t="str">
        <f>'[2]Heat plate'!B117</f>
        <v>TIT-3hp</v>
      </c>
      <c r="C110" s="500"/>
      <c r="D110" s="98" t="str">
        <f>'[2]Heat plate'!D117</f>
        <v>3hp</v>
      </c>
      <c r="E110" s="98">
        <f>'[2]Heat plate'!E117</f>
        <v>0</v>
      </c>
      <c r="F110" s="98">
        <f>'[2]Heat plate'!F117</f>
        <v>0</v>
      </c>
      <c r="G110" s="281"/>
      <c r="H110" s="432"/>
      <c r="I110" s="427">
        <f>'[2]Heat plate'!N117</f>
        <v>902.777777777778</v>
      </c>
      <c r="J110" s="27"/>
      <c r="K110" s="313"/>
      <c r="L110" s="590"/>
      <c r="M110" s="580">
        <f>'[2]Heat plate'!T117</f>
        <v>0</v>
      </c>
    </row>
    <row r="111" spans="1:13">
      <c r="A111" s="432" t="str">
        <f>'[2]Heat plate'!A118</f>
        <v>HEAT097</v>
      </c>
      <c r="B111" s="432" t="str">
        <f>'[2]Heat plate'!B118</f>
        <v>TIT-4hp</v>
      </c>
      <c r="C111" s="500"/>
      <c r="D111" s="98" t="str">
        <f>'[2]Heat plate'!D118</f>
        <v>4hp</v>
      </c>
      <c r="E111" s="98">
        <f>'[2]Heat plate'!E118</f>
        <v>0</v>
      </c>
      <c r="F111" s="98">
        <f>'[2]Heat plate'!F118</f>
        <v>0</v>
      </c>
      <c r="G111" s="281"/>
      <c r="H111" s="432"/>
      <c r="I111" s="427">
        <f>'[2]Heat plate'!N118</f>
        <v>1047.9797979798</v>
      </c>
      <c r="J111" s="27"/>
      <c r="K111" s="313"/>
      <c r="L111" s="590"/>
      <c r="M111" s="580">
        <f>'[2]Heat plate'!T118</f>
        <v>0</v>
      </c>
    </row>
    <row r="112" spans="1:13">
      <c r="A112" s="432" t="str">
        <f>'[2]Heat plate'!A119</f>
        <v>HEAT098</v>
      </c>
      <c r="B112" s="432" t="str">
        <f>'[2]Heat plate'!B119</f>
        <v>TIT-5hp</v>
      </c>
      <c r="C112" s="500"/>
      <c r="D112" s="98" t="str">
        <f>'[2]Heat plate'!D119</f>
        <v>5hp</v>
      </c>
      <c r="E112" s="98">
        <f>'[2]Heat plate'!E119</f>
        <v>0</v>
      </c>
      <c r="F112" s="98">
        <f>'[2]Heat plate'!F119</f>
        <v>0</v>
      </c>
      <c r="G112" s="281"/>
      <c r="H112" s="432"/>
      <c r="I112" s="427">
        <f>'[2]Heat plate'!N119</f>
        <v>1212.12121212121</v>
      </c>
      <c r="J112" s="27"/>
      <c r="K112" s="313"/>
      <c r="L112" s="590"/>
      <c r="M112" s="580">
        <f>'[2]Heat plate'!T119</f>
        <v>0</v>
      </c>
    </row>
    <row r="113" spans="1:13">
      <c r="A113" s="432" t="str">
        <f>'[2]Heat plate'!A120</f>
        <v>HEAT099</v>
      </c>
      <c r="B113" s="432" t="str">
        <f>'[2]Heat plate'!B120</f>
        <v>TIT-8hp</v>
      </c>
      <c r="C113" s="500"/>
      <c r="D113" s="98" t="str">
        <f>'[2]Heat plate'!D120</f>
        <v>7hp</v>
      </c>
      <c r="E113" s="98">
        <f>'[2]Heat plate'!E120</f>
        <v>0</v>
      </c>
      <c r="F113" s="98">
        <f>'[2]Heat plate'!F120</f>
        <v>0</v>
      </c>
      <c r="G113" s="281"/>
      <c r="H113" s="432"/>
      <c r="I113" s="427" t="str">
        <f>'[2]Heat plate'!N120</f>
        <v>~</v>
      </c>
      <c r="J113" s="27"/>
      <c r="K113" s="313"/>
      <c r="L113" s="590"/>
      <c r="M113" s="580">
        <f>'[2]Heat plate'!T120</f>
        <v>0</v>
      </c>
    </row>
    <row r="114" spans="1:13">
      <c r="A114" s="432" t="str">
        <f>'[2]Heat plate'!A121</f>
        <v>HEAT100</v>
      </c>
      <c r="B114" s="432" t="str">
        <f>'[2]Heat plate'!B121</f>
        <v>TIT-10hp</v>
      </c>
      <c r="C114" s="500"/>
      <c r="D114" s="98" t="str">
        <f>'[2]Heat plate'!D121</f>
        <v>10hp</v>
      </c>
      <c r="E114" s="98">
        <f>'[2]Heat plate'!E121</f>
        <v>0</v>
      </c>
      <c r="F114" s="98">
        <f>'[2]Heat plate'!F121</f>
        <v>0</v>
      </c>
      <c r="G114" s="281"/>
      <c r="H114" s="432"/>
      <c r="I114" s="427" t="str">
        <f>'[2]Heat plate'!N121</f>
        <v>~</v>
      </c>
      <c r="J114" s="27"/>
      <c r="K114" s="313"/>
      <c r="L114" s="590"/>
      <c r="M114" s="580">
        <f>'[2]Heat plate'!T121</f>
        <v>0</v>
      </c>
    </row>
    <row r="115" spans="1:13">
      <c r="A115" s="432" t="str">
        <f>'[2]Heat plate'!A122</f>
        <v>HEAT101</v>
      </c>
      <c r="B115" s="432" t="str">
        <f>'[2]Heat plate'!B122</f>
        <v>TIT-12hp</v>
      </c>
      <c r="C115" s="500"/>
      <c r="D115" s="98" t="str">
        <f>'[2]Heat plate'!D122</f>
        <v>12hp</v>
      </c>
      <c r="E115" s="98">
        <f>'[2]Heat plate'!E122</f>
        <v>0</v>
      </c>
      <c r="F115" s="98">
        <f>'[2]Heat plate'!F122</f>
        <v>0</v>
      </c>
      <c r="G115" s="281"/>
      <c r="H115" s="432"/>
      <c r="I115" s="427" t="str">
        <f>'[2]Heat plate'!N122</f>
        <v>~</v>
      </c>
      <c r="J115" s="27"/>
      <c r="K115" s="313"/>
      <c r="L115" s="590"/>
      <c r="M115" s="580">
        <f>'[2]Heat plate'!T122</f>
        <v>0</v>
      </c>
    </row>
    <row r="116" spans="1:13">
      <c r="A116" s="432" t="str">
        <f>'[2]Heat plate'!A123</f>
        <v>HEAT102</v>
      </c>
      <c r="B116" s="432" t="str">
        <f>'[2]Heat plate'!B123</f>
        <v>TIT-15hp</v>
      </c>
      <c r="C116" s="500"/>
      <c r="D116" s="98" t="str">
        <f>'[2]Heat plate'!D123</f>
        <v>15hp</v>
      </c>
      <c r="E116" s="98">
        <f>'[2]Heat plate'!E123</f>
        <v>0</v>
      </c>
      <c r="F116" s="98">
        <f>'[2]Heat plate'!F123</f>
        <v>0</v>
      </c>
      <c r="G116" s="585"/>
      <c r="H116" s="585"/>
      <c r="I116" s="427" t="str">
        <f>'[2]Heat plate'!N123</f>
        <v>~</v>
      </c>
      <c r="J116" s="20"/>
      <c r="K116" s="20"/>
      <c r="L116" s="585"/>
      <c r="M116" s="580">
        <f>'[2]Heat plate'!T123</f>
        <v>0</v>
      </c>
    </row>
    <row r="117" ht="15" customHeight="1" spans="1:13">
      <c r="A117" s="432" t="str">
        <f>'[2]Heat plate'!A124</f>
        <v>HEAT102.01</v>
      </c>
      <c r="B117" s="597" t="str">
        <f>'[2]Heat plate'!B124</f>
        <v>1hp Tube in tube water cooled condenser</v>
      </c>
      <c r="C117" s="598" t="s">
        <v>763</v>
      </c>
      <c r="D117" s="599">
        <f>'[2]Heat plate'!D124</f>
        <v>1</v>
      </c>
      <c r="E117" s="98" t="s">
        <v>764</v>
      </c>
      <c r="F117" s="98"/>
      <c r="G117" s="585"/>
      <c r="H117" s="585"/>
      <c r="I117" s="427">
        <f>'[2]Heat plate'!N124</f>
        <v>187.878787878788</v>
      </c>
      <c r="J117" s="20"/>
      <c r="K117" s="20"/>
      <c r="L117" s="585"/>
      <c r="M117" s="580"/>
    </row>
    <row r="118" spans="1:13">
      <c r="A118" s="432" t="str">
        <f>'[2]Heat plate'!A125</f>
        <v>HEAT102.02</v>
      </c>
      <c r="B118" s="597" t="str">
        <f>'[2]Heat plate'!B125</f>
        <v>1.5hp Tube in tube water cooled condenser</v>
      </c>
      <c r="C118" s="598"/>
      <c r="D118" s="599">
        <f>'[2]Heat plate'!D125</f>
        <v>1.5</v>
      </c>
      <c r="E118" s="98" t="s">
        <v>765</v>
      </c>
      <c r="F118" s="98"/>
      <c r="G118" s="585"/>
      <c r="H118" s="585"/>
      <c r="I118" s="427">
        <f>'[2]Heat plate'!N125</f>
        <v>272.727272727273</v>
      </c>
      <c r="J118" s="20"/>
      <c r="K118" s="20"/>
      <c r="L118" s="585"/>
      <c r="M118" s="580"/>
    </row>
    <row r="119" spans="1:13">
      <c r="A119" s="432" t="str">
        <f>'[2]Heat plate'!A126</f>
        <v>HEAT102.03</v>
      </c>
      <c r="B119" s="597" t="str">
        <f>'[2]Heat plate'!B126</f>
        <v>2hp Tube in tube water cooled condenser</v>
      </c>
      <c r="C119" s="598"/>
      <c r="D119" s="599">
        <f>'[2]Heat plate'!D126</f>
        <v>2</v>
      </c>
      <c r="E119" s="98" t="s">
        <v>766</v>
      </c>
      <c r="F119" s="98"/>
      <c r="G119" s="585"/>
      <c r="H119" s="585"/>
      <c r="I119" s="427">
        <f>'[2]Heat plate'!N126</f>
        <v>409.090909090909</v>
      </c>
      <c r="J119" s="20"/>
      <c r="K119" s="20"/>
      <c r="L119" s="585"/>
      <c r="M119" s="580"/>
    </row>
    <row r="120" spans="1:13">
      <c r="A120" s="432" t="str">
        <f>'[2]Heat plate'!A127</f>
        <v>HEAT102.04</v>
      </c>
      <c r="B120" s="597" t="str">
        <f>'[2]Heat plate'!B127</f>
        <v>2.5hp Tube in tube water cooled condenser</v>
      </c>
      <c r="C120" s="598"/>
      <c r="D120" s="599">
        <f>'[2]Heat plate'!D127</f>
        <v>2.5</v>
      </c>
      <c r="E120" s="98" t="s">
        <v>767</v>
      </c>
      <c r="F120" s="98"/>
      <c r="G120" s="585"/>
      <c r="H120" s="585"/>
      <c r="I120" s="427">
        <f>'[2]Heat plate'!N127</f>
        <v>484.848484848485</v>
      </c>
      <c r="J120" s="20"/>
      <c r="K120" s="20"/>
      <c r="L120" s="585"/>
      <c r="M120" s="580"/>
    </row>
    <row r="121" spans="1:13">
      <c r="A121" s="432" t="str">
        <f>'[2]Heat plate'!A128</f>
        <v>HEAT102.05</v>
      </c>
      <c r="B121" s="597" t="str">
        <f>'[2]Heat plate'!B128</f>
        <v>3hp Tube in tube water cooled condenser</v>
      </c>
      <c r="C121" s="598"/>
      <c r="D121" s="599">
        <f>'[2]Heat plate'!D128</f>
        <v>3</v>
      </c>
      <c r="E121" s="98" t="s">
        <v>768</v>
      </c>
      <c r="F121" s="98"/>
      <c r="G121" s="585"/>
      <c r="H121" s="585"/>
      <c r="I121" s="427">
        <f>'[2]Heat plate'!N128</f>
        <v>515.151515151515</v>
      </c>
      <c r="J121" s="20"/>
      <c r="K121" s="20"/>
      <c r="L121" s="585"/>
      <c r="M121" s="580"/>
    </row>
    <row r="122" spans="1:13">
      <c r="A122" s="432" t="str">
        <f>'[2]Heat plate'!A129</f>
        <v>HEAT102.07</v>
      </c>
      <c r="B122" s="597" t="str">
        <f>'[2]Heat plate'!B129</f>
        <v>5hp Tube in tube water cooled condenser</v>
      </c>
      <c r="C122" s="598"/>
      <c r="D122" s="599">
        <f>'[2]Heat plate'!D129</f>
        <v>5</v>
      </c>
      <c r="E122" s="98" t="s">
        <v>769</v>
      </c>
      <c r="F122" s="98"/>
      <c r="G122" s="585"/>
      <c r="H122" s="585"/>
      <c r="I122" s="427">
        <f>'[2]Heat plate'!N129</f>
        <v>824.242424242424</v>
      </c>
      <c r="J122" s="20"/>
      <c r="K122" s="20"/>
      <c r="L122" s="585"/>
      <c r="M122" s="580"/>
    </row>
    <row r="123" spans="1:13">
      <c r="A123" s="600"/>
      <c r="B123" s="600"/>
      <c r="C123" s="601"/>
      <c r="D123" s="279"/>
      <c r="I123" s="453"/>
    </row>
    <row r="130" spans="1:8">
      <c r="A130" s="602"/>
      <c r="H130" s="15"/>
    </row>
    <row r="132" spans="1:8">
      <c r="A132" s="602"/>
      <c r="D132" s="15"/>
    </row>
  </sheetData>
  <mergeCells count="15">
    <mergeCell ref="C4:C44"/>
    <mergeCell ref="C45:C68"/>
    <mergeCell ref="C69:C74"/>
    <mergeCell ref="C75:C83"/>
    <mergeCell ref="C84:C89"/>
    <mergeCell ref="C90:C95"/>
    <mergeCell ref="C96:C106"/>
    <mergeCell ref="C107:C116"/>
    <mergeCell ref="C117:C122"/>
    <mergeCell ref="K18:K20"/>
    <mergeCell ref="K24:K27"/>
    <mergeCell ref="K28:K31"/>
    <mergeCell ref="K53:K56"/>
    <mergeCell ref="K57:K60"/>
    <mergeCell ref="K91:K95"/>
  </mergeCells>
  <pageMargins left="0.708661417322835" right="0.708661417322835" top="0.748031496062992" bottom="0.748031496062992" header="0.31496062992126" footer="0.31496062992126"/>
  <pageSetup paperSize="9" orientation="landscape"/>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9" tint="0.6"/>
  </sheetPr>
  <dimension ref="A1:AN203"/>
  <sheetViews>
    <sheetView workbookViewId="0">
      <pane xSplit="2" ySplit="8" topLeftCell="C9" activePane="bottomRight" state="frozen"/>
      <selection/>
      <selection pane="topRight"/>
      <selection pane="bottomLeft"/>
      <selection pane="bottomRight" activeCell="A2" sqref="A2"/>
    </sheetView>
  </sheetViews>
  <sheetFormatPr defaultColWidth="9" defaultRowHeight="12"/>
  <cols>
    <col min="1" max="1" width="17.1428571428571" style="510" customWidth="1"/>
    <col min="2" max="2" width="17.4285714285714" style="291" customWidth="1"/>
    <col min="3" max="3" width="14.5714285714286" style="291" customWidth="1"/>
    <col min="4" max="4" width="17.4285714285714" style="291" customWidth="1"/>
    <col min="5" max="5" width="11.1428571428571" style="291" customWidth="1"/>
    <col min="6" max="6" width="13.4285714285714" style="510" customWidth="1"/>
    <col min="7" max="7" width="18.4285714285714" style="510" customWidth="1"/>
    <col min="8" max="8" width="12.7142857142857" style="291" customWidth="1"/>
    <col min="9" max="9" width="11.8571428571429" style="291" customWidth="1"/>
    <col min="10" max="10" width="26.7142857142857" style="291" customWidth="1"/>
    <col min="11" max="11" width="11.1428571428571" style="291" customWidth="1"/>
    <col min="12" max="12" width="10.7142857142857" style="511" customWidth="1"/>
    <col min="13" max="13" width="10.8571428571429" style="511" customWidth="1"/>
    <col min="14" max="15" width="10.4285714285714" style="511" customWidth="1"/>
    <col min="16" max="16" width="9.57142857142857" style="511" customWidth="1"/>
    <col min="17" max="17" width="18.2857142857143" style="511" customWidth="1"/>
    <col min="18" max="18" width="12" style="511" customWidth="1"/>
    <col min="19" max="19" width="20.1428571428571" style="511" customWidth="1"/>
    <col min="20" max="20" width="5.42857142857143" style="511" customWidth="1"/>
    <col min="21" max="21" width="11" style="511" customWidth="1"/>
    <col min="22" max="22" width="28.1428571428571" style="511" customWidth="1"/>
    <col min="23" max="23" width="7" style="511" customWidth="1"/>
    <col min="24" max="24" width="6" style="511" customWidth="1"/>
    <col min="25" max="25" width="7" style="511" customWidth="1"/>
    <col min="26" max="26" width="11" style="511" customWidth="1"/>
    <col min="27" max="27" width="11" style="291" customWidth="1"/>
    <col min="28" max="28" width="27.5714285714286" style="291" customWidth="1"/>
    <col min="29" max="32" width="11" style="291" customWidth="1"/>
    <col min="33" max="33" width="35.8571428571429" style="291" customWidth="1"/>
    <col min="34" max="34" width="19" style="291" customWidth="1"/>
    <col min="35" max="35" width="32.1428571428571" style="291" customWidth="1"/>
    <col min="36" max="36" width="28.7142857142857" style="291" customWidth="1"/>
    <col min="37" max="37" width="19" style="291" customWidth="1"/>
    <col min="38" max="38" width="10.4285714285714" style="291" customWidth="1"/>
    <col min="39" max="41" width="9.14285714285714" style="291" customWidth="1"/>
    <col min="42" max="16372" width="9.14285714285714" style="291"/>
    <col min="16373" max="16384" width="9" style="291"/>
  </cols>
  <sheetData>
    <row r="1" customFormat="1" ht="15" spans="1:40">
      <c r="A1" t="str">
        <f>'FLAKE ICE'!A1</f>
        <v>DATE :28.7.26</v>
      </c>
    </row>
    <row r="2" customFormat="1" ht="15"/>
    <row r="3" customFormat="1" ht="15"/>
    <row r="4" customFormat="1" ht="15"/>
    <row r="5" customFormat="1" ht="15"/>
    <row r="6" customFormat="1" ht="15"/>
    <row r="7" customFormat="1" ht="15"/>
    <row r="8" s="399" customFormat="1" ht="42.75" customHeight="1" spans="1:40">
      <c r="A8" s="293" t="str">
        <f>'[2]RECOND COMP'!A8</f>
        <v>ITEM CODE</v>
      </c>
      <c r="B8" s="293" t="str">
        <f>'[2]RECOND COMP'!B8</f>
        <v>MODEL</v>
      </c>
      <c r="C8" s="293" t="str">
        <f>'[2]RECOND COMP'!C8</f>
        <v>BRAND</v>
      </c>
      <c r="D8" s="293" t="str">
        <f>'[2]RECOND COMP'!D8</f>
        <v>HP</v>
      </c>
      <c r="E8" s="512" t="str">
        <f>'[2]RECOND COMP'!J8</f>
        <v>(RM) </v>
      </c>
      <c r="F8" s="513" t="str">
        <f>'[2]RECOND COMP'!$M8</f>
        <v>Evaporating Btu at ~25c</v>
      </c>
      <c r="G8" s="514" t="s">
        <v>770</v>
      </c>
      <c r="H8" s="515" t="str">
        <f>'[2]RECOND COMP'!$P8</f>
        <v>CU QC MODEL</v>
      </c>
      <c r="I8" s="516" t="str">
        <f>'[2]RECOND COMP'!$S8</f>
        <v>Cond QC (RM)</v>
      </c>
      <c r="J8" s="143" t="s">
        <v>99</v>
      </c>
      <c r="K8" s="490"/>
      <c r="L8" s="405"/>
      <c r="AI8" s="517"/>
      <c r="AJ8" s="517"/>
      <c r="AK8" s="518"/>
      <c r="AL8" s="518"/>
      <c r="AM8" s="517"/>
      <c r="AN8" s="517"/>
    </row>
    <row r="9" customHeight="1" spans="1:40">
      <c r="A9" s="130" t="str">
        <f>'[2]RECOND COMP'!$A9</f>
        <v>REC001</v>
      </c>
      <c r="B9" s="519" t="str">
        <f>'[2]RECOND COMP'!B9</f>
        <v>LCU-32PJ</v>
      </c>
      <c r="C9" s="520" t="s">
        <v>771</v>
      </c>
      <c r="D9" s="22">
        <f>'[2]RECOND COMP'!D9</f>
        <v>3</v>
      </c>
      <c r="E9" s="521">
        <f>'[2]RECOND COMP'!J9</f>
        <v>1752.56072578285</v>
      </c>
      <c r="F9" s="513" t="str">
        <f>'[2]RECOND COMP'!$M9</f>
        <v>8052 btu</v>
      </c>
      <c r="G9" s="522" t="s">
        <v>772</v>
      </c>
      <c r="H9" s="515" t="str">
        <f>'[2]RECOND COMP'!$P9</f>
        <v>CU - 40  QC</v>
      </c>
      <c r="I9" s="523">
        <f>'[2]RECOND COMP'!$S9</f>
        <v>4962.92084724741</v>
      </c>
      <c r="J9" s="407"/>
      <c r="L9" s="405"/>
      <c r="N9" s="291"/>
      <c r="O9" s="291"/>
      <c r="P9" s="291"/>
      <c r="Q9" s="291"/>
      <c r="R9" s="291"/>
      <c r="S9" s="291"/>
      <c r="T9" s="291"/>
      <c r="U9" s="291"/>
      <c r="V9" s="291"/>
      <c r="W9" s="291"/>
      <c r="X9" s="291"/>
      <c r="Y9" s="291"/>
      <c r="Z9" s="291"/>
      <c r="AI9" s="524"/>
      <c r="AJ9" s="524"/>
      <c r="AK9" s="525"/>
      <c r="AL9" s="525"/>
      <c r="AM9" s="524"/>
      <c r="AN9" s="524"/>
    </row>
    <row r="10" spans="1:40">
      <c r="A10" s="130" t="str">
        <f>'[2]RECOND COMP'!$A10</f>
        <v>REC002</v>
      </c>
      <c r="B10" s="519" t="str">
        <f>'[2]RECOND COMP'!B10</f>
        <v>LCU-42PJ</v>
      </c>
      <c r="C10" s="526"/>
      <c r="D10" s="527">
        <v>4</v>
      </c>
      <c r="E10" s="521">
        <f>'[2]RECOND COMP'!J10</f>
        <v>2296.45888206029</v>
      </c>
      <c r="F10" s="513" t="str">
        <f>'[2]RECOND COMP'!$M10</f>
        <v>9830 btu</v>
      </c>
      <c r="G10" s="528"/>
      <c r="H10" s="515" t="str">
        <f>'[2]RECOND COMP'!$P10</f>
        <v>CU - 50  QC</v>
      </c>
      <c r="I10" s="523">
        <f>'[2]RECOND COMP'!$S10</f>
        <v>5985.17604095871</v>
      </c>
      <c r="J10" s="408"/>
      <c r="L10" s="405"/>
      <c r="N10" s="291"/>
      <c r="O10" s="291"/>
      <c r="P10" s="291"/>
      <c r="Q10" s="291"/>
      <c r="R10" s="291"/>
      <c r="S10" s="291"/>
      <c r="T10" s="291"/>
      <c r="U10" s="291"/>
      <c r="V10" s="291"/>
      <c r="W10" s="291"/>
      <c r="X10" s="291"/>
      <c r="Y10" s="291"/>
      <c r="Z10" s="291"/>
      <c r="AI10" s="524"/>
      <c r="AJ10" s="524"/>
      <c r="AK10" s="525"/>
      <c r="AL10" s="525"/>
      <c r="AM10" s="524"/>
      <c r="AN10" s="524"/>
    </row>
    <row r="11" spans="1:40">
      <c r="A11" s="130" t="str">
        <f>'[2]RECOND COMP'!$A11</f>
        <v>REC003</v>
      </c>
      <c r="B11" s="519" t="str">
        <f>'[2]RECOND COMP'!B11</f>
        <v>LCU-52PJ</v>
      </c>
      <c r="C11" s="526"/>
      <c r="D11" s="527">
        <v>5</v>
      </c>
      <c r="E11" s="521">
        <f>'[2]RECOND COMP'!J11</f>
        <v>2417.32513901083</v>
      </c>
      <c r="F11" s="513" t="str">
        <f>'[2]RECOND COMP'!$M11</f>
        <v>15990 btu</v>
      </c>
      <c r="G11" s="528"/>
      <c r="H11" s="515" t="str">
        <f>'[2]RECOND COMP'!$P11</f>
        <v>CU - 72 QC</v>
      </c>
      <c r="I11" s="523">
        <f>'[2]RECOND COMP'!$S11</f>
        <v>7129.46787366201</v>
      </c>
      <c r="J11" s="408"/>
      <c r="L11" s="15"/>
      <c r="N11" s="291"/>
      <c r="O11" s="291"/>
      <c r="P11" s="291"/>
      <c r="Q11" s="291"/>
      <c r="R11" s="291"/>
      <c r="S11" s="291"/>
      <c r="T11" s="291"/>
      <c r="U11" s="291"/>
      <c r="V11" s="291"/>
      <c r="W11" s="291"/>
      <c r="X11" s="291"/>
      <c r="Y11" s="291"/>
      <c r="Z11" s="291"/>
      <c r="AI11" s="524"/>
      <c r="AJ11" s="524"/>
      <c r="AK11" s="525"/>
      <c r="AL11" s="525"/>
      <c r="AM11" s="524"/>
      <c r="AN11" s="524"/>
    </row>
    <row r="12" spans="1:40">
      <c r="A12" s="130" t="str">
        <f>'[2]RECOND COMP'!$A12</f>
        <v>REC004</v>
      </c>
      <c r="B12" s="519" t="str">
        <f>'[2]RECOND COMP'!B12</f>
        <v>LCU-62PJ</v>
      </c>
      <c r="C12" s="526"/>
      <c r="D12" s="527">
        <v>6</v>
      </c>
      <c r="E12" s="521">
        <f>'[2]RECOND COMP'!J12</f>
        <v>2659.05765291191</v>
      </c>
      <c r="F12" s="513" t="str">
        <f>'[2]RECOND COMP'!$M12</f>
        <v>22150 btu</v>
      </c>
      <c r="G12" s="528"/>
      <c r="H12" s="515" t="str">
        <f>'[2]RECOND COMP'!$P12</f>
        <v>CU - 90 QC</v>
      </c>
      <c r="I12" s="523">
        <f>'[2]RECOND COMP'!$S12</f>
        <v>7680.44898037981</v>
      </c>
      <c r="J12" s="408"/>
      <c r="L12" s="291"/>
      <c r="N12" s="291"/>
      <c r="O12" s="291"/>
      <c r="P12" s="291"/>
      <c r="Q12" s="291"/>
      <c r="R12" s="291"/>
      <c r="S12" s="291"/>
      <c r="T12" s="291"/>
      <c r="U12" s="291"/>
      <c r="V12" s="291"/>
      <c r="W12" s="291"/>
      <c r="X12" s="291"/>
      <c r="Y12" s="291"/>
      <c r="Z12" s="291"/>
      <c r="AI12" s="524"/>
      <c r="AJ12" s="524"/>
      <c r="AK12" s="525"/>
      <c r="AL12" s="525"/>
      <c r="AM12" s="524"/>
      <c r="AN12" s="524"/>
    </row>
    <row r="13" spans="1:40">
      <c r="A13" s="130" t="str">
        <f>'[2]RECOND COMP'!$A13</f>
        <v>REC005</v>
      </c>
      <c r="B13" s="519" t="str">
        <f>'[2]RECOND COMP'!B13</f>
        <v>LCU-72PJ</v>
      </c>
      <c r="C13" s="526"/>
      <c r="D13" s="527">
        <v>7.5</v>
      </c>
      <c r="E13" s="521">
        <f>'[2]RECOND COMP'!J13</f>
        <v>2792.01053555751</v>
      </c>
      <c r="F13" s="513" t="str">
        <f>'[2]RECOND COMP'!$M13</f>
        <v>25600 btu</v>
      </c>
      <c r="G13" s="528"/>
      <c r="H13" s="515" t="str">
        <f>'[2]RECOND COMP'!$P13</f>
        <v>CU - 100 QC</v>
      </c>
      <c r="I13" s="523">
        <f>'[2]RECOND COMP'!$S13</f>
        <v>7922.40548743727</v>
      </c>
      <c r="J13" s="408"/>
      <c r="L13" s="291"/>
      <c r="N13" s="291"/>
      <c r="O13" s="291"/>
      <c r="P13" s="291"/>
      <c r="Q13" s="291"/>
      <c r="R13" s="291"/>
      <c r="S13" s="291"/>
      <c r="T13" s="291"/>
      <c r="U13" s="291"/>
      <c r="V13" s="291"/>
      <c r="W13" s="291"/>
      <c r="X13" s="291"/>
      <c r="Y13" s="291"/>
      <c r="Z13" s="291"/>
      <c r="AI13" s="524"/>
      <c r="AJ13" s="524"/>
      <c r="AK13" s="525"/>
      <c r="AL13" s="525"/>
      <c r="AM13" s="524"/>
      <c r="AN13" s="524"/>
    </row>
    <row r="14" spans="1:40">
      <c r="A14" s="130" t="str">
        <f>'[2]RECOND COMP'!$A14</f>
        <v>REC006</v>
      </c>
      <c r="B14" s="519" t="str">
        <f>'[2]RECOND COMP'!B14</f>
        <v>LCU-100PJ</v>
      </c>
      <c r="C14" s="526"/>
      <c r="D14" s="474">
        <v>10</v>
      </c>
      <c r="E14" s="521">
        <f>'[2]RECOND COMP'!J14</f>
        <v>3625.98770851624</v>
      </c>
      <c r="F14" s="513" t="str">
        <f>'[2]RECOND COMP'!$M14</f>
        <v>38500 btu</v>
      </c>
      <c r="G14" s="528"/>
      <c r="H14" s="515" t="str">
        <f>'[2]RECOND COMP'!$P14</f>
        <v>CU - 144 QC</v>
      </c>
      <c r="I14" s="523">
        <f>'[2]RECOND COMP'!$S14</f>
        <v>11074.9453547642</v>
      </c>
      <c r="J14" s="408"/>
      <c r="L14" s="291"/>
      <c r="N14" s="291"/>
      <c r="O14" s="291"/>
      <c r="P14" s="291"/>
      <c r="Q14" s="291"/>
      <c r="R14" s="291"/>
      <c r="S14" s="291"/>
      <c r="T14" s="291"/>
      <c r="U14" s="291"/>
      <c r="V14" s="291"/>
      <c r="W14" s="291"/>
      <c r="X14" s="291"/>
      <c r="Y14" s="291"/>
      <c r="Z14" s="291"/>
      <c r="AI14" s="524"/>
      <c r="AJ14" s="524"/>
      <c r="AK14" s="525"/>
      <c r="AL14" s="525"/>
      <c r="AM14" s="524"/>
      <c r="AN14" s="524"/>
    </row>
    <row r="15" spans="1:40">
      <c r="A15" s="130" t="str">
        <f>'[2]RECOND COMP'!$A15</f>
        <v>REC007</v>
      </c>
      <c r="B15" s="519" t="str">
        <f>'[2]RECOND COMP'!B15</f>
        <v>LCU-150PJ</v>
      </c>
      <c r="C15" s="529"/>
      <c r="D15" s="474">
        <v>15</v>
      </c>
      <c r="E15" s="521">
        <f>'[2]RECOND COMP'!J15</f>
        <v>4834.65027802166</v>
      </c>
      <c r="F15" s="513" t="str">
        <f>'[2]RECOND COMP'!$M15</f>
        <v>45700 btu</v>
      </c>
      <c r="G15" s="530"/>
      <c r="H15" s="515" t="str">
        <f>'[2]RECOND COMP'!$P15</f>
        <v>CU - 200 QC</v>
      </c>
      <c r="I15" s="523">
        <f>'[2]RECOND COMP'!$S15</f>
        <v>15493.3540054769</v>
      </c>
      <c r="J15" s="410"/>
      <c r="L15" s="291"/>
      <c r="N15" s="291"/>
      <c r="O15" s="291"/>
      <c r="P15" s="291"/>
      <c r="Q15" s="291"/>
      <c r="R15" s="291"/>
      <c r="S15" s="291"/>
      <c r="T15" s="291"/>
      <c r="U15" s="291"/>
      <c r="V15" s="291"/>
      <c r="W15" s="291"/>
      <c r="X15" s="291"/>
      <c r="Y15" s="291"/>
      <c r="Z15" s="291"/>
      <c r="AI15" s="524"/>
      <c r="AJ15" s="524"/>
      <c r="AK15" s="525"/>
      <c r="AL15" s="525"/>
      <c r="AM15" s="524"/>
      <c r="AN15" s="524"/>
    </row>
    <row r="16" customHeight="1" spans="1:40">
      <c r="A16" s="130" t="str">
        <f>'[2]RECOND COMP'!$A16</f>
        <v>REC008</v>
      </c>
      <c r="B16" s="519" t="str">
        <f>'[2]RECOND COMP'!B16</f>
        <v>06DA818</v>
      </c>
      <c r="C16" s="520" t="s">
        <v>773</v>
      </c>
      <c r="D16" s="527">
        <v>6.5</v>
      </c>
      <c r="E16" s="521">
        <f>'[2]RECOND COMP'!J16</f>
        <v>2054.7263681592</v>
      </c>
      <c r="F16" s="513" t="str">
        <f>'[2]RECOND COMP'!$M16</f>
        <v>14450 btu</v>
      </c>
      <c r="G16" s="493" t="s">
        <v>774</v>
      </c>
      <c r="H16" s="515" t="str">
        <f>'[2]RECOND COMP'!$P16</f>
        <v>CU - 100 QC</v>
      </c>
      <c r="I16" s="523">
        <f>'[2]RECOND COMP'!$S16</f>
        <v>7460.5779377627</v>
      </c>
      <c r="J16" s="407"/>
      <c r="L16" s="291"/>
      <c r="N16" s="291"/>
      <c r="O16" s="291"/>
      <c r="P16" s="291"/>
      <c r="Q16" s="291"/>
      <c r="R16" s="291"/>
      <c r="S16" s="291"/>
      <c r="T16" s="291"/>
      <c r="U16" s="291"/>
      <c r="V16" s="291"/>
      <c r="W16" s="291"/>
      <c r="X16" s="291"/>
      <c r="Y16" s="291"/>
      <c r="Z16" s="291"/>
      <c r="AI16" s="524"/>
      <c r="AJ16" s="524"/>
      <c r="AK16" s="525"/>
      <c r="AL16" s="525"/>
      <c r="AM16" s="524"/>
      <c r="AN16" s="524"/>
    </row>
    <row r="17" spans="1:40">
      <c r="A17" s="130" t="str">
        <f>'[2]RECOND COMP'!$A17</f>
        <v>REC009</v>
      </c>
      <c r="B17" s="519" t="str">
        <f>'[2]RECOND COMP'!B17</f>
        <v>06DA824</v>
      </c>
      <c r="C17" s="526"/>
      <c r="D17" s="527" t="s">
        <v>775</v>
      </c>
      <c r="E17" s="521">
        <f>'[2]RECOND COMP'!J17</f>
        <v>2175.59262510975</v>
      </c>
      <c r="F17" s="513" t="str">
        <f>'[2]RECOND COMP'!$M17</f>
        <v>18310 btu</v>
      </c>
      <c r="G17" s="497"/>
      <c r="H17" s="515" t="str">
        <f>'[2]RECOND COMP'!$P17</f>
        <v>CU - 125 QC</v>
      </c>
      <c r="I17" s="523">
        <f>'[2]RECOND COMP'!$S17</f>
        <v>8955.78104117682</v>
      </c>
      <c r="J17" s="408"/>
      <c r="L17" s="291"/>
      <c r="N17" s="291"/>
      <c r="O17" s="291"/>
      <c r="P17" s="291"/>
      <c r="Q17" s="291"/>
      <c r="R17" s="291"/>
      <c r="S17" s="291"/>
      <c r="T17" s="291"/>
      <c r="U17" s="291"/>
      <c r="V17" s="291"/>
      <c r="W17" s="291"/>
      <c r="X17" s="291"/>
      <c r="Y17" s="291"/>
      <c r="Z17" s="291"/>
      <c r="AI17" s="524"/>
      <c r="AJ17" s="524"/>
      <c r="AK17" s="525"/>
      <c r="AL17" s="525"/>
      <c r="AM17" s="524"/>
      <c r="AN17" s="524"/>
    </row>
    <row r="18" customHeight="1" spans="1:40">
      <c r="A18" s="130" t="str">
        <f>'[2]RECOND COMP'!$A18</f>
        <v>REC010</v>
      </c>
      <c r="B18" s="519" t="str">
        <f>'[2]RECOND COMP'!B18</f>
        <v>06DM337</v>
      </c>
      <c r="C18" s="520" t="s">
        <v>776</v>
      </c>
      <c r="D18" s="527" t="s">
        <v>777</v>
      </c>
      <c r="E18" s="521">
        <f>'[2]RECOND COMP'!J18</f>
        <v>3021.65642376354</v>
      </c>
      <c r="F18" s="513" t="str">
        <f>'[2]RECOND COMP'!$M18</f>
        <v>32970 btu</v>
      </c>
      <c r="G18" s="497"/>
      <c r="H18" s="515" t="str">
        <f>'[2]RECOND COMP'!$P18</f>
        <v>CU - 144 QC</v>
      </c>
      <c r="I18" s="523">
        <f>'[2]RECOND COMP'!$S18</f>
        <v>10517.1010919155</v>
      </c>
      <c r="J18" s="408"/>
      <c r="L18" s="291"/>
      <c r="N18" s="291"/>
      <c r="O18" s="291"/>
      <c r="P18" s="291"/>
      <c r="Q18" s="291"/>
      <c r="R18" s="291"/>
      <c r="S18" s="291"/>
      <c r="T18" s="291"/>
      <c r="U18" s="291"/>
      <c r="V18" s="291"/>
      <c r="W18" s="291"/>
      <c r="X18" s="291"/>
      <c r="Y18" s="291"/>
      <c r="Z18" s="291"/>
      <c r="AI18" s="524"/>
      <c r="AJ18" s="524"/>
      <c r="AK18" s="525"/>
      <c r="AL18" s="525"/>
      <c r="AM18" s="524"/>
      <c r="AN18" s="524"/>
    </row>
    <row r="19" spans="1:40">
      <c r="A19" s="130" t="str">
        <f>'[2]RECOND COMP'!$A19</f>
        <v>REC011</v>
      </c>
      <c r="B19" s="519" t="str">
        <f>'[2]RECOND COMP'!B19</f>
        <v>06DA537</v>
      </c>
      <c r="C19" s="526"/>
      <c r="D19" s="527">
        <v>15</v>
      </c>
      <c r="E19" s="521">
        <f>'[2]RECOND COMP'!J19</f>
        <v>3083.33333333333</v>
      </c>
      <c r="F19" s="513" t="str">
        <f>'[2]RECOND COMP'!$M19</f>
        <v>34765 btu</v>
      </c>
      <c r="G19" s="497"/>
      <c r="H19" s="515" t="str">
        <f>'[2]RECOND COMP'!$P19</f>
        <v>CU - 200 QC</v>
      </c>
      <c r="I19" s="523">
        <f>'[2]RECOND COMP'!$S19</f>
        <v>13325.1257130943</v>
      </c>
      <c r="J19" s="408"/>
      <c r="L19" s="291"/>
      <c r="N19" s="291"/>
      <c r="O19" s="291"/>
      <c r="P19" s="291"/>
      <c r="Q19" s="291"/>
      <c r="R19" s="291"/>
      <c r="S19" s="291"/>
      <c r="T19" s="291"/>
      <c r="U19" s="291"/>
      <c r="V19" s="291"/>
      <c r="W19" s="291"/>
      <c r="X19" s="291"/>
      <c r="Y19" s="291"/>
      <c r="Z19" s="291"/>
      <c r="AI19" s="524"/>
      <c r="AJ19" s="524"/>
      <c r="AK19" s="525"/>
      <c r="AL19" s="525"/>
      <c r="AM19" s="524"/>
      <c r="AN19" s="524"/>
    </row>
    <row r="20" spans="1:40">
      <c r="A20" s="130" t="str">
        <f>'[2]RECOND COMP'!$A20</f>
        <v>REC012</v>
      </c>
      <c r="B20" s="519" t="str">
        <f>'[2]RECOND COMP'!B20</f>
        <v>06EA250</v>
      </c>
      <c r="C20" s="526"/>
      <c r="D20" s="474">
        <v>20</v>
      </c>
      <c r="E20" s="521">
        <f>'[2]RECOND COMP'!J20</f>
        <v>4592.91776412057</v>
      </c>
      <c r="F20" s="513" t="str">
        <f>'[2]RECOND COMP'!$M20</f>
        <v>37670 btu</v>
      </c>
      <c r="G20" s="497"/>
      <c r="H20" s="515" t="str">
        <f>'[2]RECOND COMP'!$P20</f>
        <v>CU - 250 QC</v>
      </c>
      <c r="I20" s="523">
        <f>'[2]RECOND COMP'!$S20</f>
        <v>18340.2637337996</v>
      </c>
      <c r="J20" s="408"/>
      <c r="L20" s="291"/>
      <c r="N20" s="291"/>
      <c r="O20" s="291"/>
      <c r="P20" s="291"/>
      <c r="Q20" s="291"/>
      <c r="R20" s="291"/>
      <c r="S20" s="291"/>
      <c r="T20" s="291"/>
      <c r="U20" s="291"/>
      <c r="V20" s="291"/>
      <c r="W20" s="291"/>
      <c r="X20" s="291"/>
      <c r="Y20" s="291"/>
      <c r="Z20" s="291"/>
      <c r="AI20" s="524"/>
      <c r="AJ20" s="524"/>
      <c r="AK20" s="525"/>
      <c r="AL20" s="525"/>
      <c r="AM20" s="524"/>
      <c r="AN20" s="524"/>
    </row>
    <row r="21" spans="1:40">
      <c r="A21" s="130" t="str">
        <f>'[2]RECOND COMP'!$A21</f>
        <v>REC013</v>
      </c>
      <c r="B21" s="519" t="str">
        <f>'[2]RECOND COMP'!B21</f>
        <v>06EA265</v>
      </c>
      <c r="C21" s="526"/>
      <c r="D21" s="474">
        <v>25</v>
      </c>
      <c r="E21" s="521">
        <f>'[2]RECOND COMP'!J21</f>
        <v>4920.18639832512</v>
      </c>
      <c r="F21" s="513" t="str">
        <f>'[2]RECOND COMP'!$M21</f>
        <v>56854 btu</v>
      </c>
      <c r="G21" s="497"/>
      <c r="H21" s="515" t="str">
        <f>'[2]RECOND COMP'!$P21</f>
        <v>CU - 300 QC</v>
      </c>
      <c r="I21" s="523">
        <f>'[2]RECOND COMP'!$S21</f>
        <v>21002.9614584872</v>
      </c>
      <c r="J21" s="408"/>
      <c r="L21" s="291"/>
      <c r="N21" s="291"/>
      <c r="O21" s="291"/>
      <c r="P21" s="291"/>
      <c r="Q21" s="291"/>
      <c r="R21" s="291"/>
      <c r="S21" s="291"/>
      <c r="T21" s="291"/>
      <c r="U21" s="291"/>
      <c r="V21" s="291"/>
      <c r="W21" s="291"/>
      <c r="X21" s="291"/>
      <c r="Y21" s="291"/>
      <c r="Z21" s="291"/>
      <c r="AI21" s="524"/>
      <c r="AJ21" s="524"/>
      <c r="AK21" s="525"/>
      <c r="AL21" s="525"/>
      <c r="AM21" s="524"/>
      <c r="AN21" s="524"/>
    </row>
    <row r="22" spans="1:40">
      <c r="A22" s="130" t="str">
        <f>'[2]RECOND COMP'!$A22</f>
        <v>REC014</v>
      </c>
      <c r="B22" s="519" t="str">
        <f>'[2]RECOND COMP'!B22</f>
        <v>06EA275</v>
      </c>
      <c r="C22" s="526"/>
      <c r="D22" s="474">
        <v>30</v>
      </c>
      <c r="E22" s="521">
        <f>'[2]RECOND COMP'!J22</f>
        <v>5801.58033362599</v>
      </c>
      <c r="F22" s="513" t="str">
        <f>'[2]RECOND COMP'!$M22</f>
        <v>63086 btu</v>
      </c>
      <c r="G22" s="497"/>
      <c r="H22" s="515" t="str">
        <f>'[2]RECOND COMP'!$P22</f>
        <v>CU - 350 QC</v>
      </c>
      <c r="I22" s="523">
        <f>'[2]RECOND COMP'!$S22</f>
        <v>23434.4260974361</v>
      </c>
      <c r="J22" s="408"/>
      <c r="L22" s="291"/>
      <c r="N22" s="291"/>
      <c r="O22" s="291"/>
      <c r="P22" s="291"/>
      <c r="Q22" s="291"/>
      <c r="R22" s="291"/>
      <c r="S22" s="291"/>
      <c r="T22" s="291"/>
      <c r="U22" s="291"/>
      <c r="V22" s="291"/>
      <c r="W22" s="291"/>
      <c r="X22" s="291"/>
      <c r="Y22" s="291"/>
      <c r="Z22" s="291"/>
      <c r="AI22" s="524"/>
      <c r="AJ22" s="524"/>
      <c r="AK22" s="525"/>
      <c r="AL22" s="525"/>
      <c r="AM22" s="524"/>
      <c r="AN22" s="524"/>
    </row>
    <row r="23" spans="1:40">
      <c r="A23" s="130" t="str">
        <f>'[2]RECOND COMP'!$A23</f>
        <v>REC015</v>
      </c>
      <c r="B23" s="519" t="str">
        <f>'[2]RECOND COMP'!B23</f>
        <v>06EA199</v>
      </c>
      <c r="C23" s="526"/>
      <c r="D23" s="474">
        <v>35</v>
      </c>
      <c r="E23" s="521">
        <f>'[2]RECOND COMP'!J23</f>
        <v>5522.65820220166</v>
      </c>
      <c r="F23" s="513" t="str">
        <f>'[2]RECOND COMP'!$M23</f>
        <v>82000 btu</v>
      </c>
      <c r="G23" s="497"/>
      <c r="H23" s="515" t="str">
        <f>'[2]RECOND COMP'!$P23</f>
        <v>CU - 350 QC</v>
      </c>
      <c r="I23" s="523">
        <f>'[2]RECOND COMP'!$S23</f>
        <v>24116.17820648</v>
      </c>
      <c r="J23" s="408"/>
      <c r="L23" s="291"/>
      <c r="N23" s="291"/>
      <c r="O23" s="291"/>
      <c r="P23" s="291"/>
      <c r="Q23" s="291"/>
      <c r="R23" s="291"/>
      <c r="S23" s="291"/>
      <c r="T23" s="291"/>
      <c r="U23" s="291"/>
      <c r="V23" s="291"/>
      <c r="W23" s="291"/>
      <c r="X23" s="291"/>
      <c r="Y23" s="291"/>
      <c r="Z23" s="291"/>
      <c r="AI23" s="524"/>
      <c r="AJ23" s="524"/>
      <c r="AK23" s="525"/>
      <c r="AL23" s="525"/>
      <c r="AM23" s="524"/>
      <c r="AN23" s="524"/>
    </row>
    <row r="24" spans="1:40">
      <c r="A24" s="130" t="str">
        <f>'[2]RECOND COMP'!$A24</f>
        <v>REC016</v>
      </c>
      <c r="B24" s="519" t="str">
        <f>'[2]RECOND COMP'!B24</f>
        <v>06EA299</v>
      </c>
      <c r="C24" s="529"/>
      <c r="D24" s="474">
        <v>40</v>
      </c>
      <c r="E24" s="521">
        <f>'[2]RECOND COMP'!J24</f>
        <v>5522.65820220166</v>
      </c>
      <c r="F24" s="513" t="str">
        <f>'[2]RECOND COMP'!$M24</f>
        <v>91130 btu</v>
      </c>
      <c r="G24" s="505"/>
      <c r="H24" s="515" t="str">
        <f>'[2]RECOND COMP'!$P24</f>
        <v>CU - 400 QC</v>
      </c>
      <c r="I24" s="523">
        <f>'[2]RECOND COMP'!$S24</f>
        <v>25597.3697057438</v>
      </c>
      <c r="J24" s="410"/>
      <c r="L24" s="291"/>
      <c r="N24" s="291"/>
      <c r="O24" s="291"/>
      <c r="P24" s="291"/>
      <c r="Q24" s="291"/>
      <c r="R24" s="291"/>
      <c r="S24" s="291"/>
      <c r="T24" s="291"/>
      <c r="U24" s="291"/>
      <c r="V24" s="291"/>
      <c r="W24" s="291"/>
      <c r="X24" s="291"/>
      <c r="Y24" s="291"/>
      <c r="Z24" s="291"/>
      <c r="AI24" s="524"/>
      <c r="AJ24" s="524"/>
      <c r="AK24" s="525"/>
      <c r="AL24" s="525"/>
      <c r="AM24" s="524"/>
      <c r="AN24" s="524"/>
    </row>
    <row r="25" customHeight="1" spans="1:40">
      <c r="A25" s="130" t="str">
        <f>'[2]RECOND COMP'!$A25</f>
        <v>REC017</v>
      </c>
      <c r="B25" s="531" t="str">
        <f>'[2]RECOND COMP'!B25</f>
        <v>2DC-3.2</v>
      </c>
      <c r="C25" s="532" t="s">
        <v>778</v>
      </c>
      <c r="D25" s="533">
        <v>3</v>
      </c>
      <c r="E25" s="521">
        <f>'[2]RECOND COMP'!J25</f>
        <v>2779.92390986245</v>
      </c>
      <c r="F25" s="513" t="str">
        <f>'[2]RECOND COMP'!$M25</f>
        <v>28600 btu 0c</v>
      </c>
      <c r="G25" s="493" t="s">
        <v>779</v>
      </c>
      <c r="H25" s="515" t="str">
        <f>'[2]RECOND COMP'!$P25</f>
        <v>CU - 40  QC</v>
      </c>
      <c r="I25" s="523">
        <f>'[2]RECOND COMP'!$S25</f>
        <v>5911.25609409012</v>
      </c>
      <c r="J25" s="407"/>
      <c r="L25" s="291"/>
      <c r="N25" s="291"/>
      <c r="O25" s="291"/>
      <c r="P25" s="291"/>
      <c r="Q25" s="291"/>
      <c r="R25" s="291"/>
      <c r="S25" s="291"/>
      <c r="T25" s="291"/>
      <c r="U25" s="291"/>
      <c r="V25" s="291"/>
      <c r="W25" s="291"/>
      <c r="X25" s="291"/>
      <c r="Y25" s="291"/>
      <c r="Z25" s="291"/>
      <c r="AI25" s="524"/>
      <c r="AJ25" s="524"/>
      <c r="AK25" s="525"/>
      <c r="AL25" s="525"/>
      <c r="AM25" s="524"/>
      <c r="AN25" s="524"/>
    </row>
    <row r="26" customHeight="1" spans="1:40">
      <c r="A26" s="130" t="str">
        <f>'[2]RECOND COMP'!$A26</f>
        <v>REC017.1</v>
      </c>
      <c r="B26" s="531" t="str">
        <f>'[2]RECOND COMP'!B26</f>
        <v>4FC-5.2</v>
      </c>
      <c r="C26" s="534"/>
      <c r="D26" s="533">
        <v>5</v>
      </c>
      <c r="E26" s="521">
        <f>'[2]RECOND COMP'!J26</f>
        <v>2750</v>
      </c>
      <c r="F26" s="513" t="str">
        <f>'[2]RECOND COMP'!$M26</f>
        <v>40682 btu 0c</v>
      </c>
      <c r="G26" s="497"/>
      <c r="H26" s="515" t="str">
        <f>'[2]RECOND COMP'!$P26</f>
        <v>CU - 72 QC</v>
      </c>
      <c r="I26" s="523">
        <f>'[2]RECOND COMP'!$S26</f>
        <v>7200.82320273709</v>
      </c>
      <c r="J26" s="408"/>
      <c r="L26" s="291"/>
      <c r="N26" s="291"/>
      <c r="O26" s="291"/>
      <c r="P26" s="291"/>
      <c r="Q26" s="291"/>
      <c r="R26" s="291"/>
      <c r="S26" s="291"/>
      <c r="T26" s="291"/>
      <c r="U26" s="291"/>
      <c r="V26" s="291"/>
      <c r="W26" s="291"/>
      <c r="X26" s="291"/>
      <c r="Y26" s="291"/>
      <c r="Z26" s="291"/>
      <c r="AI26" s="524"/>
      <c r="AJ26" s="524"/>
      <c r="AK26" s="525"/>
      <c r="AL26" s="525"/>
      <c r="AM26" s="524"/>
      <c r="AN26" s="524"/>
    </row>
    <row r="27" spans="1:40">
      <c r="A27" s="130" t="str">
        <f>'[2]RECOND COMP'!$A27</f>
        <v>REC018</v>
      </c>
      <c r="B27" s="531" t="str">
        <f>'[2]RECOND COMP'!B27</f>
        <v>4DC-7.2</v>
      </c>
      <c r="C27" s="534"/>
      <c r="D27" s="535">
        <v>7</v>
      </c>
      <c r="E27" s="521">
        <f>'[2]RECOND COMP'!J27</f>
        <v>3323.82206613989</v>
      </c>
      <c r="F27" s="513" t="str">
        <f>'[2]RECOND COMP'!$M27</f>
        <v>60850 btu 0c</v>
      </c>
      <c r="G27" s="497"/>
      <c r="H27" s="515" t="str">
        <f>'[2]RECOND COMP'!$P27</f>
        <v>CU - 100 QC</v>
      </c>
      <c r="I27" s="523">
        <f>'[2]RECOND COMP'!$S27</f>
        <v>8413.30843874409</v>
      </c>
      <c r="J27" s="408"/>
      <c r="L27" s="291"/>
      <c r="N27" s="291"/>
      <c r="O27" s="291"/>
      <c r="P27" s="291"/>
      <c r="Q27" s="291"/>
      <c r="R27" s="291"/>
      <c r="S27" s="291"/>
      <c r="T27" s="291"/>
      <c r="U27" s="291"/>
      <c r="V27" s="291"/>
      <c r="W27" s="291"/>
      <c r="X27" s="291"/>
      <c r="Y27" s="291"/>
      <c r="Z27" s="291"/>
      <c r="AI27" s="524"/>
      <c r="AJ27" s="524"/>
      <c r="AK27" s="525"/>
      <c r="AL27" s="525"/>
      <c r="AM27" s="524"/>
      <c r="AN27" s="524"/>
    </row>
    <row r="28" spans="1:40">
      <c r="A28" s="130" t="str">
        <f>'[2]RECOND COMP'!$A28</f>
        <v>REC019</v>
      </c>
      <c r="B28" s="531" t="str">
        <f>'[2]RECOND COMP'!B28</f>
        <v>4V-10.2</v>
      </c>
      <c r="C28" s="534"/>
      <c r="D28" s="535">
        <v>10</v>
      </c>
      <c r="E28" s="521">
        <f>'[2]RECOND COMP'!J28</f>
        <v>4109.45273631841</v>
      </c>
      <c r="F28" s="513" t="str">
        <f>'[2]RECOND COMP'!$M28</f>
        <v>79900 btu 0c</v>
      </c>
      <c r="G28" s="497"/>
      <c r="H28" s="515" t="str">
        <f>'[2]RECOND COMP'!$P28</f>
        <v>CU - 125 QC</v>
      </c>
      <c r="I28" s="523">
        <f>'[2]RECOND COMP'!$S28</f>
        <v>10740.8826822925</v>
      </c>
      <c r="J28" s="408"/>
      <c r="L28" s="291"/>
      <c r="N28" s="291"/>
      <c r="O28" s="291"/>
      <c r="P28" s="291"/>
      <c r="Q28" s="291"/>
      <c r="R28" s="291"/>
      <c r="S28" s="291"/>
      <c r="T28" s="291"/>
      <c r="U28" s="291"/>
      <c r="V28" s="291"/>
      <c r="W28" s="291"/>
      <c r="X28" s="291"/>
      <c r="Y28" s="291"/>
      <c r="Z28" s="291"/>
      <c r="AI28" s="524"/>
      <c r="AJ28" s="524"/>
      <c r="AK28" s="525"/>
      <c r="AL28" s="525"/>
      <c r="AM28" s="524"/>
      <c r="AN28" s="524"/>
    </row>
    <row r="29" spans="1:40">
      <c r="A29" s="130" t="str">
        <f>'[2]RECOND COMP'!$A29</f>
        <v>REC020</v>
      </c>
      <c r="B29" s="531" t="str">
        <f>'[2]RECOND COMP'!B29</f>
        <v>4T-12.2</v>
      </c>
      <c r="C29" s="534"/>
      <c r="D29" s="535">
        <v>12</v>
      </c>
      <c r="E29" s="521">
        <f>'[2]RECOND COMP'!J29</f>
        <v>4109.45273631841</v>
      </c>
      <c r="F29" s="513" t="str">
        <f>'[2]RECOND COMP'!$M29</f>
        <v>96250 btu 0c</v>
      </c>
      <c r="G29" s="497"/>
      <c r="H29" s="515" t="str">
        <f>'[2]RECOND COMP'!$P29</f>
        <v>CU - 144 QC</v>
      </c>
      <c r="I29" s="523">
        <f>'[2]RECOND COMP'!$S29</f>
        <v>11521.2207650431</v>
      </c>
      <c r="J29" s="408"/>
      <c r="L29" s="291"/>
      <c r="N29" s="291"/>
      <c r="O29" s="291"/>
      <c r="P29" s="291"/>
      <c r="Q29" s="291"/>
      <c r="R29" s="291"/>
      <c r="S29" s="291"/>
      <c r="T29" s="291"/>
      <c r="U29" s="291"/>
      <c r="V29" s="291"/>
      <c r="W29" s="291"/>
      <c r="X29" s="291"/>
      <c r="Y29" s="291"/>
      <c r="Z29" s="291"/>
      <c r="AI29" s="524"/>
      <c r="AJ29" s="524"/>
      <c r="AK29" s="525"/>
      <c r="AL29" s="525"/>
      <c r="AM29" s="524"/>
      <c r="AN29" s="524"/>
    </row>
    <row r="30" spans="1:40">
      <c r="A30" s="130" t="str">
        <f>'[2]RECOND COMP'!$A30</f>
        <v>REC021</v>
      </c>
      <c r="B30" s="531" t="str">
        <f>'[2]RECOND COMP'!B30</f>
        <v>4TC-12.2</v>
      </c>
      <c r="C30" s="534"/>
      <c r="D30" s="535">
        <v>12</v>
      </c>
      <c r="E30" s="521">
        <f>'[2]RECOND COMP'!J30</f>
        <v>5438.98156277436</v>
      </c>
      <c r="F30" s="513" t="str">
        <f>'[2]RECOND COMP'!$M30</f>
        <v>96250 btu 0c</v>
      </c>
      <c r="G30" s="497"/>
      <c r="H30" s="515" t="str">
        <f>'[2]RECOND COMP'!$P30</f>
        <v>CU - 144 QC</v>
      </c>
      <c r="I30" s="523">
        <f>'[2]RECOND COMP'!$S30</f>
        <v>12748.4781433101</v>
      </c>
      <c r="J30" s="408"/>
      <c r="L30" s="291"/>
      <c r="N30" s="291"/>
      <c r="O30" s="291"/>
      <c r="P30" s="291"/>
      <c r="Q30" s="291"/>
      <c r="R30" s="291"/>
      <c r="S30" s="291"/>
      <c r="T30" s="291"/>
      <c r="U30" s="291"/>
      <c r="V30" s="291"/>
      <c r="W30" s="291"/>
      <c r="X30" s="291"/>
      <c r="Y30" s="291"/>
      <c r="Z30" s="291"/>
      <c r="AI30" s="524"/>
      <c r="AJ30" s="524"/>
      <c r="AK30" s="525"/>
      <c r="AL30" s="525"/>
      <c r="AM30" s="524"/>
      <c r="AN30" s="524"/>
    </row>
    <row r="31" spans="1:40">
      <c r="A31" s="130" t="str">
        <f>'[2]RECOND COMP'!$A31</f>
        <v>REC022</v>
      </c>
      <c r="B31" s="531" t="str">
        <f>'[2]RECOND COMP'!B31</f>
        <v>4P-15.2</v>
      </c>
      <c r="C31" s="534"/>
      <c r="D31" s="536">
        <v>15</v>
      </c>
      <c r="E31" s="521">
        <f>'[2]RECOND COMP'!J31</f>
        <v>4955.5165349722</v>
      </c>
      <c r="F31" s="513" t="str">
        <f>'[2]RECOND COMP'!$M31</f>
        <v>115360 btu 0c</v>
      </c>
      <c r="G31" s="497"/>
      <c r="H31" s="515" t="str">
        <f>'[2]RECOND COMP'!$P31</f>
        <v>CU - 160 QC</v>
      </c>
      <c r="I31" s="523">
        <f>'[2]RECOND COMP'!$S31</f>
        <v>12936.2928709488</v>
      </c>
      <c r="J31" s="408"/>
      <c r="L31" s="291"/>
      <c r="N31" s="291"/>
      <c r="O31" s="291"/>
      <c r="P31" s="291"/>
      <c r="Q31" s="291"/>
      <c r="R31" s="291"/>
      <c r="S31" s="291"/>
      <c r="T31" s="291"/>
      <c r="U31" s="291"/>
      <c r="V31" s="291"/>
      <c r="W31" s="291"/>
      <c r="X31" s="291"/>
      <c r="Y31" s="291"/>
      <c r="Z31" s="291"/>
      <c r="AI31" s="524"/>
      <c r="AJ31" s="524"/>
      <c r="AK31" s="525"/>
      <c r="AL31" s="525"/>
      <c r="AM31" s="524"/>
      <c r="AN31" s="524"/>
    </row>
    <row r="32" spans="1:40">
      <c r="A32" s="130" t="str">
        <f>'[2]RECOND COMP'!$A32</f>
        <v>REC023</v>
      </c>
      <c r="B32" s="531" t="str">
        <f>'[2]RECOND COMP'!B32</f>
        <v>4PCS-15.2</v>
      </c>
      <c r="C32" s="534"/>
      <c r="D32" s="536">
        <v>15</v>
      </c>
      <c r="E32" s="521">
        <f>'[2]RECOND COMP'!J32</f>
        <v>5801.58033362599</v>
      </c>
      <c r="F32" s="513" t="str">
        <f>'[2]RECOND COMP'!$M32</f>
        <v>115360 btu 0c</v>
      </c>
      <c r="G32" s="497"/>
      <c r="H32" s="515" t="str">
        <f>'[2]RECOND COMP'!$P32</f>
        <v>CU - 160 QC</v>
      </c>
      <c r="I32" s="523">
        <f>'[2]RECOND COMP'!$S32</f>
        <v>13717.274838937</v>
      </c>
      <c r="J32" s="408"/>
      <c r="L32" s="291"/>
      <c r="N32" s="291"/>
      <c r="O32" s="291"/>
      <c r="P32" s="291"/>
      <c r="Q32" s="291"/>
      <c r="R32" s="291"/>
      <c r="S32" s="291"/>
      <c r="T32" s="291"/>
      <c r="U32" s="291"/>
      <c r="V32" s="291"/>
      <c r="W32" s="291"/>
      <c r="X32" s="291"/>
      <c r="Y32" s="291"/>
      <c r="Z32" s="291"/>
      <c r="AI32" s="524"/>
      <c r="AJ32" s="524"/>
      <c r="AK32" s="525"/>
      <c r="AL32" s="525"/>
      <c r="AM32" s="524"/>
      <c r="AN32" s="524"/>
    </row>
    <row r="33" spans="1:40">
      <c r="A33" s="130" t="str">
        <f>'[2]RECOND COMP'!$A33</f>
        <v>REC024</v>
      </c>
      <c r="B33" s="531" t="str">
        <f>'[2]RECOND COMP'!B33</f>
        <v>4N-20.2</v>
      </c>
      <c r="C33" s="534"/>
      <c r="D33" s="536">
        <v>20</v>
      </c>
      <c r="E33" s="521">
        <f>'[2]RECOND COMP'!J33</f>
        <v>5076.38279192274</v>
      </c>
      <c r="F33" s="513" t="str">
        <f>'[2]RECOND COMP'!$M33</f>
        <v>134480 btu 0c</v>
      </c>
      <c r="G33" s="497"/>
      <c r="H33" s="515" t="str">
        <f>'[2]RECOND COMP'!$P33</f>
        <v>CU - 200 QC</v>
      </c>
      <c r="I33" s="523">
        <f>'[2]RECOND COMP'!$S33</f>
        <v>15164.8636748691</v>
      </c>
      <c r="J33" s="408"/>
      <c r="L33" s="291"/>
      <c r="N33" s="291"/>
      <c r="O33" s="291"/>
      <c r="P33" s="291"/>
      <c r="Q33" s="291"/>
      <c r="R33" s="291"/>
      <c r="S33" s="291"/>
      <c r="T33" s="291"/>
      <c r="U33" s="291"/>
      <c r="V33" s="291"/>
      <c r="W33" s="291"/>
      <c r="X33" s="291"/>
      <c r="Y33" s="291"/>
      <c r="Z33" s="291"/>
      <c r="AI33" s="524"/>
      <c r="AJ33" s="524"/>
      <c r="AK33" s="525"/>
      <c r="AL33" s="525"/>
      <c r="AM33" s="524"/>
      <c r="AN33" s="524"/>
    </row>
    <row r="34" spans="1:40">
      <c r="A34" s="130" t="str">
        <f>'[2]RECOND COMP'!$A34</f>
        <v>REC025</v>
      </c>
      <c r="B34" s="531" t="str">
        <f>'[2]RECOND COMP'!B34</f>
        <v>4NCS-20.2</v>
      </c>
      <c r="C34" s="534"/>
      <c r="D34" s="536">
        <v>20</v>
      </c>
      <c r="E34" s="521">
        <f>'[2]RECOND COMP'!J34</f>
        <v>6647.64413227978</v>
      </c>
      <c r="F34" s="513" t="str">
        <f>'[2]RECOND COMP'!$M34</f>
        <v>134480 btu 0c</v>
      </c>
      <c r="G34" s="497"/>
      <c r="H34" s="515" t="str">
        <f>'[2]RECOND COMP'!$P34</f>
        <v>CU - 200 QC</v>
      </c>
      <c r="I34" s="523">
        <f>'[2]RECOND COMP'!$S34</f>
        <v>16615.2587582756</v>
      </c>
      <c r="J34" s="408"/>
      <c r="L34" s="291"/>
      <c r="N34" s="291"/>
      <c r="O34" s="291"/>
      <c r="P34" s="291"/>
      <c r="Q34" s="291"/>
      <c r="R34" s="291"/>
      <c r="S34" s="291"/>
      <c r="T34" s="291"/>
      <c r="U34" s="291"/>
      <c r="V34" s="291"/>
      <c r="W34" s="291"/>
      <c r="X34" s="291"/>
      <c r="Y34" s="291"/>
      <c r="Z34" s="291"/>
      <c r="AI34" s="524"/>
      <c r="AJ34" s="524"/>
      <c r="AK34" s="525"/>
      <c r="AL34" s="525"/>
      <c r="AM34" s="524"/>
      <c r="AN34" s="524"/>
    </row>
    <row r="35" spans="1:40">
      <c r="A35" s="130" t="str">
        <f>'[2]RECOND COMP'!$A35</f>
        <v>REC026</v>
      </c>
      <c r="B35" s="531" t="str">
        <f>'[2]RECOND COMP'!B35</f>
        <v>4J-22.2</v>
      </c>
      <c r="C35" s="534"/>
      <c r="D35" s="536">
        <v>22</v>
      </c>
      <c r="E35" s="521">
        <f>'[2]RECOND COMP'!J35</f>
        <v>5922.44659057653</v>
      </c>
      <c r="F35" s="513" t="str">
        <f>'[2]RECOND COMP'!$M35</f>
        <v>151540 btu 0c</v>
      </c>
      <c r="G35" s="497"/>
      <c r="H35" s="515" t="str">
        <f>'[2]RECOND COMP'!$P35</f>
        <v>CU - 250 QC</v>
      </c>
      <c r="I35" s="523">
        <f>'[2]RECOND COMP'!$S35</f>
        <v>19567.5211120666</v>
      </c>
      <c r="J35" s="408"/>
      <c r="L35" s="291"/>
      <c r="N35" s="291"/>
      <c r="O35" s="291"/>
      <c r="P35" s="291"/>
      <c r="Q35" s="291"/>
      <c r="R35" s="291"/>
      <c r="S35" s="291"/>
      <c r="T35" s="291"/>
      <c r="U35" s="291"/>
      <c r="V35" s="291"/>
      <c r="W35" s="291"/>
      <c r="X35" s="291"/>
      <c r="Y35" s="291"/>
      <c r="Z35" s="291"/>
      <c r="AI35" s="524"/>
      <c r="AJ35" s="524"/>
      <c r="AK35" s="525"/>
      <c r="AL35" s="525"/>
      <c r="AM35" s="524"/>
      <c r="AN35" s="524"/>
    </row>
    <row r="36" spans="1:40">
      <c r="A36" s="130" t="str">
        <f>'[2]RECOND COMP'!$A36</f>
        <v>REC027</v>
      </c>
      <c r="B36" s="531" t="str">
        <f>'[2]RECOND COMP'!B36</f>
        <v>4H-25.2</v>
      </c>
      <c r="C36" s="534"/>
      <c r="D36" s="536">
        <v>25</v>
      </c>
      <c r="E36" s="521">
        <f>'[2]RECOND COMP'!J36</f>
        <v>6526.77787532924</v>
      </c>
      <c r="F36" s="513" t="str">
        <f>'[2]RECOND COMP'!$M36</f>
        <v>175770 btu 0c</v>
      </c>
      <c r="G36" s="497"/>
      <c r="H36" s="515" t="str">
        <f>'[2]RECOND COMP'!$P36</f>
        <v>CU - 250 QC</v>
      </c>
      <c r="I36" s="523">
        <f>'[2]RECOND COMP'!$S36</f>
        <v>17174.9455005221</v>
      </c>
      <c r="J36" s="408"/>
      <c r="L36" s="291"/>
      <c r="N36" s="291"/>
      <c r="O36" s="291"/>
      <c r="P36" s="291"/>
      <c r="Q36" s="291"/>
      <c r="R36" s="291"/>
      <c r="S36" s="291"/>
      <c r="T36" s="291"/>
      <c r="U36" s="291"/>
      <c r="V36" s="291"/>
      <c r="W36" s="291"/>
      <c r="X36" s="291"/>
      <c r="Y36" s="291"/>
      <c r="Z36" s="291"/>
      <c r="AI36" s="524"/>
      <c r="AJ36" s="524"/>
      <c r="AK36" s="525"/>
      <c r="AL36" s="525"/>
      <c r="AM36" s="524"/>
      <c r="AN36" s="524"/>
    </row>
    <row r="37" spans="1:40">
      <c r="A37" s="130" t="str">
        <f>'[2]RECOND COMP'!$A37</f>
        <v>REC028</v>
      </c>
      <c r="B37" s="531" t="str">
        <f>'[2]RECOND COMP'!B37</f>
        <v>4G-30.2</v>
      </c>
      <c r="C37" s="534"/>
      <c r="D37" s="536">
        <v>30</v>
      </c>
      <c r="E37" s="521">
        <f>'[2]RECOND COMP'!J37</f>
        <v>6526.77787532924</v>
      </c>
      <c r="F37" s="513" t="str">
        <f>'[2]RECOND COMP'!$M37</f>
        <v>201370 btu 0c</v>
      </c>
      <c r="G37" s="497"/>
      <c r="H37" s="515" t="str">
        <f>'[2]RECOND COMP'!$P37</f>
        <v>CU - 300 QC</v>
      </c>
      <c r="I37" s="523">
        <f>'[2]RECOND COMP'!$S37</f>
        <v>22107.4930989275</v>
      </c>
      <c r="J37" s="408"/>
      <c r="L37" s="291"/>
      <c r="N37" s="291"/>
      <c r="O37" s="291"/>
      <c r="P37" s="291"/>
      <c r="Q37" s="291"/>
      <c r="R37" s="291"/>
      <c r="S37" s="291"/>
      <c r="T37" s="291"/>
      <c r="U37" s="291"/>
      <c r="V37" s="291"/>
      <c r="W37" s="291"/>
      <c r="X37" s="291"/>
      <c r="Y37" s="291"/>
      <c r="Z37" s="291"/>
      <c r="AI37" s="524"/>
      <c r="AJ37" s="524"/>
      <c r="AK37" s="525"/>
      <c r="AL37" s="525"/>
      <c r="AM37" s="524"/>
      <c r="AN37" s="524"/>
    </row>
    <row r="38" spans="1:40">
      <c r="A38" s="130" t="str">
        <f>'[2]RECOND COMP'!$A38</f>
        <v>REC029</v>
      </c>
      <c r="B38" s="531" t="str">
        <f>'[2]RECOND COMP'!B38</f>
        <v>6J-33.2</v>
      </c>
      <c r="C38" s="534"/>
      <c r="D38" s="536">
        <v>33</v>
      </c>
      <c r="E38" s="521">
        <f>'[2]RECOND COMP'!J38</f>
        <v>8460.6379865379</v>
      </c>
      <c r="F38" s="513" t="str">
        <f>'[2]RECOND COMP'!$M38</f>
        <v>226282 btu 0c</v>
      </c>
      <c r="G38" s="497"/>
      <c r="H38" s="515" t="str">
        <f>'[2]RECOND COMP'!$P38</f>
        <v>CU - 350 QC</v>
      </c>
      <c r="I38" s="523">
        <f>'[2]RECOND COMP'!$S38</f>
        <v>25888.9408539701</v>
      </c>
      <c r="J38" s="408"/>
      <c r="L38" s="291"/>
      <c r="N38" s="291"/>
      <c r="O38" s="291"/>
      <c r="P38" s="291"/>
      <c r="Q38" s="291"/>
      <c r="R38" s="291"/>
      <c r="S38" s="291"/>
      <c r="T38" s="291"/>
      <c r="U38" s="291"/>
      <c r="V38" s="291"/>
      <c r="W38" s="291"/>
      <c r="X38" s="291"/>
      <c r="Y38" s="291"/>
      <c r="Z38" s="291"/>
      <c r="AI38" s="524"/>
      <c r="AJ38" s="524"/>
      <c r="AK38" s="525"/>
      <c r="AL38" s="525"/>
      <c r="AM38" s="524"/>
      <c r="AN38" s="524"/>
    </row>
    <row r="39" spans="1:40">
      <c r="A39" s="130" t="str">
        <f>'[2]RECOND COMP'!$A39</f>
        <v>REC030</v>
      </c>
      <c r="B39" s="531" t="str">
        <f>'[2]RECOND COMP'!B39</f>
        <v>6H-35.2</v>
      </c>
      <c r="C39" s="534"/>
      <c r="D39" s="536">
        <v>35</v>
      </c>
      <c r="E39" s="521">
        <f>'[2]RECOND COMP'!J39</f>
        <v>8702.37050043898</v>
      </c>
      <c r="F39" s="513" t="str">
        <f>'[2]RECOND COMP'!$M39</f>
        <v>263830 btu 0c</v>
      </c>
      <c r="G39" s="497"/>
      <c r="H39" s="515" t="str">
        <f>'[2]RECOND COMP'!$P39</f>
        <v>CU - 400 QC</v>
      </c>
      <c r="I39" s="523">
        <f>'[2]RECOND COMP'!$S39</f>
        <v>27593.2700583734</v>
      </c>
      <c r="J39" s="408"/>
      <c r="L39" s="291"/>
      <c r="N39" s="291"/>
      <c r="O39" s="291"/>
      <c r="P39" s="291"/>
      <c r="Q39" s="291"/>
      <c r="R39" s="291"/>
      <c r="S39" s="291"/>
      <c r="T39" s="291"/>
      <c r="U39" s="291"/>
      <c r="V39" s="291"/>
      <c r="W39" s="291"/>
      <c r="X39" s="291"/>
      <c r="Y39" s="291"/>
      <c r="Z39" s="291"/>
      <c r="AI39" s="524"/>
      <c r="AJ39" s="524"/>
      <c r="AK39" s="525"/>
      <c r="AL39" s="525"/>
      <c r="AM39" s="524"/>
      <c r="AN39" s="524"/>
    </row>
    <row r="40" spans="1:40">
      <c r="A40" s="130" t="str">
        <f>'[2]RECOND COMP'!$A40</f>
        <v>REC031</v>
      </c>
      <c r="B40" s="531" t="str">
        <f>'[2]RECOND COMP'!B40</f>
        <v>6G-40.2</v>
      </c>
      <c r="C40" s="534"/>
      <c r="D40" s="536">
        <v>40</v>
      </c>
      <c r="E40" s="521">
        <f>'[2]RECOND COMP'!J40</f>
        <v>8823.23675738952</v>
      </c>
      <c r="F40" s="513" t="str">
        <f>'[2]RECOND COMP'!$M40</f>
        <v>302390 btu 0c</v>
      </c>
      <c r="G40" s="497"/>
      <c r="H40" s="515" t="str">
        <f>'[2]RECOND COMP'!$P40</f>
        <v>CU - 400 QC</v>
      </c>
      <c r="I40" s="523">
        <f>'[2]RECOND COMP'!$S40</f>
        <v>28219.2377411324</v>
      </c>
      <c r="J40" s="408"/>
      <c r="L40" s="291"/>
      <c r="N40" s="291"/>
      <c r="O40" s="291"/>
      <c r="P40" s="291"/>
      <c r="Q40" s="291"/>
      <c r="R40" s="291"/>
      <c r="S40" s="291"/>
      <c r="T40" s="291"/>
      <c r="U40" s="291"/>
      <c r="V40" s="291"/>
      <c r="W40" s="291"/>
      <c r="X40" s="291"/>
      <c r="Y40" s="291"/>
      <c r="Z40" s="291"/>
      <c r="AI40" s="524"/>
      <c r="AJ40" s="524"/>
      <c r="AK40" s="525"/>
      <c r="AL40" s="525"/>
      <c r="AM40" s="524"/>
      <c r="AN40" s="524"/>
    </row>
    <row r="41" spans="1:40">
      <c r="A41" s="130" t="str">
        <f>'[2]RECOND COMP'!$A41</f>
        <v>REC032</v>
      </c>
      <c r="B41" s="531" t="str">
        <f>'[2]RECOND COMP'!B41</f>
        <v>6F-50.2</v>
      </c>
      <c r="C41" s="537"/>
      <c r="D41" s="536">
        <v>50</v>
      </c>
      <c r="E41" s="521">
        <f>'[2]RECOND COMP'!J41</f>
        <v>9064.96927129061</v>
      </c>
      <c r="F41" s="513" t="str">
        <f>'[2]RECOND COMP'!$M41</f>
        <v>357680 btu 0c</v>
      </c>
      <c r="G41" s="497"/>
      <c r="H41" s="515" t="str">
        <f>'[2]RECOND COMP'!$P41</f>
        <v>CU-250QC*2</v>
      </c>
      <c r="I41" s="523">
        <f>'[2]RECOND COMP'!$S41</f>
        <v>34150.92019161</v>
      </c>
      <c r="J41" s="408"/>
      <c r="L41" s="291"/>
      <c r="N41" s="291"/>
      <c r="O41" s="291"/>
      <c r="P41" s="291"/>
      <c r="Q41" s="291"/>
      <c r="R41" s="291"/>
      <c r="S41" s="291"/>
      <c r="T41" s="291"/>
      <c r="U41" s="291"/>
      <c r="V41" s="291"/>
      <c r="W41" s="291"/>
      <c r="X41" s="291"/>
      <c r="Y41" s="291"/>
      <c r="Z41" s="291"/>
      <c r="AI41" s="524"/>
      <c r="AJ41" s="524"/>
      <c r="AK41" s="525"/>
      <c r="AL41" s="525"/>
      <c r="AM41" s="524"/>
      <c r="AN41" s="524"/>
    </row>
    <row r="42" customHeight="1" spans="1:40">
      <c r="A42" s="130" t="str">
        <f>'[2]RECOND COMP'!$A42</f>
        <v>REC033</v>
      </c>
      <c r="B42" s="531" t="str">
        <f>'[2]RECOND COMP'!B42</f>
        <v>2DC-2.2</v>
      </c>
      <c r="C42" s="520" t="s">
        <v>780</v>
      </c>
      <c r="D42" s="533">
        <v>2</v>
      </c>
      <c r="E42" s="521">
        <f>'[2]RECOND COMP'!J42</f>
        <v>2779.92390986245</v>
      </c>
      <c r="F42" s="513" t="str">
        <f>'[2]RECOND COMP'!$M42</f>
        <v> 9080 btu</v>
      </c>
      <c r="G42" s="497"/>
      <c r="H42" s="515" t="str">
        <f>'[2]RECOND COMP'!$P42</f>
        <v>CU - 36  QC</v>
      </c>
      <c r="I42" s="523">
        <f>'[2]RECOND COMP'!$S42</f>
        <v>5782.17382515423</v>
      </c>
      <c r="J42" s="408"/>
      <c r="L42" s="291"/>
      <c r="N42" s="291"/>
      <c r="O42" s="291"/>
      <c r="P42" s="291"/>
      <c r="Q42" s="291"/>
      <c r="R42" s="291"/>
      <c r="S42" s="291"/>
      <c r="T42" s="291"/>
      <c r="U42" s="291"/>
      <c r="V42" s="291"/>
      <c r="W42" s="291"/>
      <c r="X42" s="291"/>
      <c r="Y42" s="291"/>
      <c r="Z42" s="291"/>
      <c r="AI42" s="524"/>
      <c r="AJ42" s="524"/>
      <c r="AK42" s="525"/>
      <c r="AL42" s="525"/>
      <c r="AM42" s="524"/>
      <c r="AN42" s="524"/>
    </row>
    <row r="43" spans="1:40">
      <c r="A43" s="130" t="str">
        <f>'[2]RECOND COMP'!$A43</f>
        <v>REC034</v>
      </c>
      <c r="B43" s="531" t="str">
        <f>'[2]RECOND COMP'!B43</f>
        <v>2CC-3.2</v>
      </c>
      <c r="C43" s="526"/>
      <c r="D43" s="533">
        <v>3</v>
      </c>
      <c r="E43" s="521">
        <f>'[2]RECOND COMP'!J43</f>
        <v>2779.92390986245</v>
      </c>
      <c r="F43" s="513" t="str">
        <f>'[2]RECOND COMP'!$M43</f>
        <v>11400 btu</v>
      </c>
      <c r="G43" s="497"/>
      <c r="H43" s="515" t="str">
        <f>'[2]RECOND COMP'!$P43</f>
        <v>CU - 50  QC</v>
      </c>
      <c r="I43" s="523">
        <f>'[2]RECOND COMP'!$S43</f>
        <v>6188.32464802614</v>
      </c>
      <c r="J43" s="408"/>
      <c r="L43" s="291"/>
      <c r="N43" s="291"/>
      <c r="O43" s="291"/>
      <c r="P43" s="291"/>
      <c r="Q43" s="291"/>
      <c r="R43" s="291"/>
      <c r="S43" s="291"/>
      <c r="T43" s="291"/>
      <c r="U43" s="291"/>
      <c r="V43" s="291"/>
      <c r="W43" s="291"/>
      <c r="X43" s="291"/>
      <c r="Y43" s="291"/>
      <c r="Z43" s="291"/>
      <c r="AI43" s="524"/>
      <c r="AJ43" s="524"/>
      <c r="AK43" s="525"/>
      <c r="AL43" s="525"/>
      <c r="AM43" s="524"/>
      <c r="AN43" s="524"/>
    </row>
    <row r="44" spans="1:40">
      <c r="A44" s="130" t="str">
        <f>'[2]RECOND COMP'!$A44</f>
        <v>REC035</v>
      </c>
      <c r="B44" s="531" t="str">
        <f>'[2]RECOND COMP'!B44</f>
        <v>2U-3.2</v>
      </c>
      <c r="C44" s="526"/>
      <c r="D44" s="533">
        <v>3</v>
      </c>
      <c r="E44" s="521">
        <f>'[2]RECOND COMP'!J44</f>
        <v>2417.32513901083</v>
      </c>
      <c r="F44" s="513" t="str">
        <f>'[2]RECOND COMP'!$M44</f>
        <v>12870 btu</v>
      </c>
      <c r="G44" s="497"/>
      <c r="H44" s="515" t="str">
        <f>'[2]RECOND COMP'!$P44</f>
        <v>CU - 50  QC</v>
      </c>
      <c r="I44" s="523">
        <f>'[2]RECOND COMP'!$S44</f>
        <v>5853.61809031696</v>
      </c>
      <c r="J44" s="408"/>
      <c r="L44" s="291"/>
      <c r="N44" s="291"/>
      <c r="O44" s="291"/>
      <c r="P44" s="291"/>
      <c r="Q44" s="291"/>
      <c r="R44" s="291"/>
      <c r="S44" s="291"/>
      <c r="T44" s="291"/>
      <c r="U44" s="291"/>
      <c r="V44" s="291"/>
      <c r="W44" s="291"/>
      <c r="X44" s="291"/>
      <c r="Y44" s="291"/>
      <c r="Z44" s="291"/>
      <c r="AI44" s="524"/>
      <c r="AJ44" s="524"/>
      <c r="AK44" s="525"/>
      <c r="AL44" s="525"/>
      <c r="AM44" s="524"/>
      <c r="AN44" s="524"/>
    </row>
    <row r="45" spans="1:40">
      <c r="A45" s="130" t="str">
        <f>'[2]RECOND COMP'!$A45</f>
        <v>REC036</v>
      </c>
      <c r="B45" s="531" t="str">
        <f>'[2]RECOND COMP'!B45</f>
        <v>4FC-3.2</v>
      </c>
      <c r="C45" s="526"/>
      <c r="D45" s="533">
        <v>3</v>
      </c>
      <c r="E45" s="521">
        <f>'[2]RECOND COMP'!J45</f>
        <v>2779.92390986245</v>
      </c>
      <c r="F45" s="513" t="str">
        <f>'[2]RECOND COMP'!$M45</f>
        <v>16007 btu</v>
      </c>
      <c r="G45" s="497"/>
      <c r="H45" s="515" t="str">
        <f>'[2]RECOND COMP'!$P45</f>
        <v>CU - 64B QC</v>
      </c>
      <c r="I45" s="523">
        <f>'[2]RECOND COMP'!$S45</f>
        <v>6655.99940599373</v>
      </c>
      <c r="J45" s="408"/>
      <c r="L45" s="291"/>
      <c r="N45" s="291"/>
      <c r="O45" s="291"/>
      <c r="P45" s="291"/>
      <c r="Q45" s="291"/>
      <c r="R45" s="291"/>
      <c r="S45" s="291"/>
      <c r="T45" s="291"/>
      <c r="U45" s="291"/>
      <c r="V45" s="291"/>
      <c r="W45" s="291"/>
      <c r="X45" s="291"/>
      <c r="Y45" s="291"/>
      <c r="Z45" s="291"/>
      <c r="AI45" s="524"/>
      <c r="AJ45" s="524"/>
      <c r="AK45" s="525"/>
      <c r="AL45" s="525"/>
      <c r="AM45" s="524"/>
      <c r="AN45" s="524"/>
    </row>
    <row r="46" spans="1:40">
      <c r="A46" s="130" t="str">
        <f>'[2]RECOND COMP'!$A46</f>
        <v>REC037</v>
      </c>
      <c r="B46" s="531" t="str">
        <f>'[2]RECOND COMP'!B46</f>
        <v>4EC-4.2</v>
      </c>
      <c r="C46" s="526"/>
      <c r="D46" s="535">
        <v>4</v>
      </c>
      <c r="E46" s="521">
        <f>'[2]RECOND COMP'!J46</f>
        <v>3142.52268071408</v>
      </c>
      <c r="F46" s="513" t="str">
        <f>'[2]RECOND COMP'!$M46</f>
        <v>16007 btu</v>
      </c>
      <c r="G46" s="497"/>
      <c r="H46" s="515" t="str">
        <f>'[2]RECOND COMP'!$P46</f>
        <v>CU - 64B QC</v>
      </c>
      <c r="I46" s="523">
        <f>'[2]RECOND COMP'!$S46</f>
        <v>6990.70596370293</v>
      </c>
      <c r="J46" s="408"/>
      <c r="L46" s="291"/>
      <c r="N46" s="291"/>
      <c r="O46" s="291"/>
      <c r="P46" s="291"/>
      <c r="Q46" s="291"/>
      <c r="R46" s="291"/>
      <c r="S46" s="291"/>
      <c r="T46" s="291"/>
      <c r="U46" s="291"/>
      <c r="V46" s="291"/>
      <c r="W46" s="291"/>
      <c r="X46" s="291"/>
      <c r="Y46" s="291"/>
      <c r="Z46" s="291"/>
      <c r="AI46" s="524"/>
      <c r="AJ46" s="524"/>
      <c r="AK46" s="525"/>
      <c r="AL46" s="525"/>
      <c r="AM46" s="524"/>
      <c r="AN46" s="524"/>
    </row>
    <row r="47" spans="1:40">
      <c r="A47" s="130" t="str">
        <f>'[2]RECOND COMP'!$A47</f>
        <v>REC038</v>
      </c>
      <c r="B47" s="531" t="str">
        <f>'[2]RECOND COMP'!B47</f>
        <v>2N-5.2</v>
      </c>
      <c r="C47" s="526"/>
      <c r="D47" s="535">
        <v>5</v>
      </c>
      <c r="E47" s="521">
        <f>'[2]RECOND COMP'!J47</f>
        <v>2659.05765291191</v>
      </c>
      <c r="F47" s="513" t="str">
        <f>'[2]RECOND COMP'!$M47</f>
        <v>20010 btu</v>
      </c>
      <c r="G47" s="497"/>
      <c r="H47" s="515" t="str">
        <f>'[2]RECOND COMP'!$P47</f>
        <v>CU - 72 QC</v>
      </c>
      <c r="I47" s="523">
        <f>'[2]RECOND COMP'!$S47</f>
        <v>7352.60557880147</v>
      </c>
      <c r="J47" s="408"/>
      <c r="L47" s="291"/>
      <c r="N47" s="291"/>
      <c r="O47" s="291"/>
      <c r="P47" s="291"/>
      <c r="Q47" s="291"/>
      <c r="R47" s="291"/>
      <c r="S47" s="291"/>
      <c r="T47" s="291"/>
      <c r="U47" s="291"/>
      <c r="V47" s="291"/>
      <c r="W47" s="291"/>
      <c r="X47" s="291"/>
      <c r="Y47" s="291"/>
      <c r="Z47" s="291"/>
      <c r="AI47" s="524"/>
      <c r="AJ47" s="524"/>
      <c r="AK47" s="525"/>
      <c r="AL47" s="525"/>
      <c r="AM47" s="524"/>
      <c r="AN47" s="524"/>
    </row>
    <row r="48" spans="1:40">
      <c r="A48" s="130" t="str">
        <f>'[2]RECOND COMP'!$A48</f>
        <v>REC039</v>
      </c>
      <c r="B48" s="531" t="str">
        <f>'[2]RECOND COMP'!B48</f>
        <v>4Z-5.2</v>
      </c>
      <c r="C48" s="526"/>
      <c r="D48" s="535">
        <v>5</v>
      </c>
      <c r="E48" s="521">
        <f>'[2]RECOND COMP'!J48</f>
        <v>3142.52268071408</v>
      </c>
      <c r="F48" s="513" t="str">
        <f>'[2]RECOND COMP'!$M48</f>
        <v>21000 btu</v>
      </c>
      <c r="G48" s="497"/>
      <c r="H48" s="515" t="str">
        <f>'[2]RECOND COMP'!$P48</f>
        <v>CU - 72 QC</v>
      </c>
      <c r="I48" s="523">
        <f>'[2]RECOND COMP'!$S48</f>
        <v>7798.8809890804</v>
      </c>
      <c r="J48" s="408"/>
      <c r="L48" s="291"/>
      <c r="N48" s="291"/>
      <c r="O48" s="291"/>
      <c r="P48" s="291"/>
      <c r="Q48" s="291"/>
      <c r="R48" s="291"/>
      <c r="S48" s="291"/>
      <c r="T48" s="291"/>
      <c r="U48" s="291"/>
      <c r="V48" s="291"/>
      <c r="W48" s="291"/>
      <c r="X48" s="291"/>
      <c r="Y48" s="291"/>
      <c r="Z48" s="291"/>
      <c r="AI48" s="524"/>
      <c r="AJ48" s="524"/>
      <c r="AK48" s="525"/>
      <c r="AL48" s="525"/>
      <c r="AM48" s="524"/>
      <c r="AN48" s="524"/>
    </row>
    <row r="49" spans="1:40">
      <c r="A49" s="130" t="str">
        <f>'[2]RECOND COMP'!$A49</f>
        <v>REC040</v>
      </c>
      <c r="B49" s="531" t="str">
        <f>'[2]RECOND COMP'!B49</f>
        <v>4DC-5.2</v>
      </c>
      <c r="C49" s="526"/>
      <c r="D49" s="535">
        <v>5</v>
      </c>
      <c r="E49" s="521">
        <f>'[2]RECOND COMP'!J49</f>
        <v>3263.38893766462</v>
      </c>
      <c r="F49" s="513" t="str">
        <f>'[2]RECOND COMP'!$M49</f>
        <v>19010 btu</v>
      </c>
      <c r="G49" s="497"/>
      <c r="H49" s="515" t="str">
        <f>'[2]RECOND COMP'!$P49</f>
        <v>CU - 72 QC</v>
      </c>
      <c r="I49" s="523">
        <f>'[2]RECOND COMP'!$S49</f>
        <v>7910.44984165012</v>
      </c>
      <c r="J49" s="408"/>
      <c r="L49" s="291"/>
      <c r="N49" s="291"/>
      <c r="O49" s="291"/>
      <c r="P49" s="291"/>
      <c r="Q49" s="291"/>
      <c r="R49" s="291"/>
      <c r="S49" s="291"/>
      <c r="T49" s="291"/>
      <c r="U49" s="291"/>
      <c r="V49" s="291"/>
      <c r="W49" s="291"/>
      <c r="X49" s="291"/>
      <c r="Y49" s="291"/>
      <c r="Z49" s="291"/>
      <c r="AI49" s="524"/>
      <c r="AJ49" s="524"/>
      <c r="AK49" s="525"/>
      <c r="AL49" s="525"/>
      <c r="AM49" s="524"/>
      <c r="AN49" s="524"/>
    </row>
    <row r="50" spans="1:40">
      <c r="A50" s="130" t="str">
        <f>'[2]RECOND COMP'!$A50</f>
        <v>REC041</v>
      </c>
      <c r="B50" s="531" t="str">
        <f>'[2]RECOND COMP'!B50</f>
        <v>4CC-6.2</v>
      </c>
      <c r="C50" s="526"/>
      <c r="D50" s="535">
        <v>6</v>
      </c>
      <c r="E50" s="521">
        <f>'[2]RECOND COMP'!J50</f>
        <v>3384.25519461516</v>
      </c>
      <c r="F50" s="513" t="str">
        <f>'[2]RECOND COMP'!$M50</f>
        <v>21024 btu</v>
      </c>
      <c r="G50" s="497"/>
      <c r="H50" s="515" t="str">
        <f>'[2]RECOND COMP'!$P50</f>
        <v>CU - 90 QC</v>
      </c>
      <c r="I50" s="523">
        <f>'[2]RECOND COMP'!$S50</f>
        <v>8349.8620957982</v>
      </c>
      <c r="J50" s="408"/>
      <c r="L50" s="291"/>
      <c r="N50" s="291"/>
      <c r="O50" s="291"/>
      <c r="P50" s="291"/>
      <c r="Q50" s="291"/>
      <c r="R50" s="291"/>
      <c r="S50" s="291"/>
      <c r="T50" s="291"/>
      <c r="U50" s="291"/>
      <c r="V50" s="291"/>
      <c r="W50" s="291"/>
      <c r="X50" s="291"/>
      <c r="Y50" s="291"/>
      <c r="Z50" s="291"/>
      <c r="AI50" s="524"/>
      <c r="AJ50" s="524"/>
      <c r="AK50" s="525"/>
      <c r="AL50" s="525"/>
      <c r="AM50" s="524"/>
      <c r="AN50" s="524"/>
    </row>
    <row r="51" spans="1:40">
      <c r="A51" s="130" t="str">
        <f>'[2]RECOND COMP'!$A51</f>
        <v>REC042</v>
      </c>
      <c r="B51" s="531" t="str">
        <f>'[2]RECOND COMP'!B51</f>
        <v>4V-6.2</v>
      </c>
      <c r="C51" s="526"/>
      <c r="D51" s="535">
        <v>6</v>
      </c>
      <c r="E51" s="521">
        <f>'[2]RECOND COMP'!J51</f>
        <v>3988.58647936787</v>
      </c>
      <c r="F51" s="513" t="str">
        <f>'[2]RECOND COMP'!$M51</f>
        <v>25000 btu</v>
      </c>
      <c r="G51" s="497"/>
      <c r="H51" s="515" t="str">
        <f>'[2]RECOND COMP'!$P51</f>
        <v>CU - 100 QC</v>
      </c>
      <c r="I51" s="523">
        <f>'[2]RECOND COMP'!$S51</f>
        <v>9026.93712787761</v>
      </c>
      <c r="J51" s="408"/>
      <c r="L51" s="291"/>
      <c r="N51" s="291"/>
      <c r="O51" s="291"/>
      <c r="P51" s="291"/>
      <c r="Q51" s="291"/>
      <c r="R51" s="291"/>
      <c r="S51" s="291"/>
      <c r="T51" s="291"/>
      <c r="U51" s="291"/>
      <c r="V51" s="291"/>
      <c r="W51" s="291"/>
      <c r="X51" s="291"/>
      <c r="Y51" s="291"/>
      <c r="Z51" s="291"/>
      <c r="AI51" s="524"/>
      <c r="AJ51" s="524"/>
      <c r="AK51" s="525"/>
      <c r="AL51" s="525"/>
      <c r="AM51" s="524"/>
      <c r="AN51" s="524"/>
    </row>
    <row r="52" spans="1:40">
      <c r="A52" s="130" t="str">
        <f>'[2]RECOND COMP'!$A52</f>
        <v>REC043</v>
      </c>
      <c r="B52" s="531" t="str">
        <f>'[2]RECOND COMP'!B52</f>
        <v>4T-8.2</v>
      </c>
      <c r="C52" s="526"/>
      <c r="D52" s="535">
        <v>8</v>
      </c>
      <c r="E52" s="521">
        <f>'[2]RECOND COMP'!J52</f>
        <v>4230.31899326895</v>
      </c>
      <c r="F52" s="513" t="str">
        <f>'[2]RECOND COMP'!$M52</f>
        <v>30888 btu</v>
      </c>
      <c r="G52" s="497"/>
      <c r="H52" s="515" t="str">
        <f>'[2]RECOND COMP'!$P52</f>
        <v>CU - 125 QC</v>
      </c>
      <c r="I52" s="523">
        <f>'[2]RECOND COMP'!$S52</f>
        <v>10852.4515348622</v>
      </c>
      <c r="J52" s="408"/>
      <c r="L52" s="291"/>
      <c r="N52" s="291"/>
      <c r="O52" s="291"/>
      <c r="P52" s="291"/>
      <c r="Q52" s="291"/>
      <c r="R52" s="291"/>
      <c r="S52" s="291"/>
      <c r="T52" s="291"/>
      <c r="U52" s="291"/>
      <c r="V52" s="291"/>
      <c r="W52" s="291"/>
      <c r="X52" s="291"/>
      <c r="Y52" s="291"/>
      <c r="Z52" s="291"/>
      <c r="AI52" s="524"/>
      <c r="AJ52" s="524"/>
      <c r="AK52" s="525"/>
      <c r="AL52" s="525"/>
      <c r="AM52" s="524"/>
      <c r="AN52" s="524"/>
    </row>
    <row r="53" spans="1:40">
      <c r="A53" s="130" t="str">
        <f>'[2]RECOND COMP'!$A53</f>
        <v>REC044</v>
      </c>
      <c r="B53" s="531" t="str">
        <f>'[2]RECOND COMP'!B53</f>
        <v>4TCS-8.2</v>
      </c>
      <c r="C53" s="526"/>
      <c r="D53" s="535">
        <v>8</v>
      </c>
      <c r="E53" s="521">
        <f>'[2]RECOND COMP'!J53</f>
        <v>5438.98156277436</v>
      </c>
      <c r="F53" s="513" t="str">
        <f>'[2]RECOND COMP'!$M53</f>
        <v>30889 btu</v>
      </c>
      <c r="G53" s="497"/>
      <c r="H53" s="515" t="str">
        <f>'[2]RECOND COMP'!$P53</f>
        <v>CU - 125 QC</v>
      </c>
      <c r="I53" s="523">
        <f>'[2]RECOND COMP'!$S53</f>
        <v>11968.1400605595</v>
      </c>
      <c r="J53" s="408"/>
      <c r="L53" s="291"/>
      <c r="N53" s="291"/>
      <c r="O53" s="291"/>
      <c r="P53" s="291"/>
      <c r="Q53" s="291"/>
      <c r="R53" s="291"/>
      <c r="S53" s="291"/>
      <c r="T53" s="291"/>
      <c r="U53" s="291"/>
      <c r="V53" s="291"/>
      <c r="W53" s="291"/>
      <c r="X53" s="291"/>
      <c r="Y53" s="291"/>
      <c r="Z53" s="291"/>
      <c r="AI53" s="524"/>
      <c r="AJ53" s="524"/>
      <c r="AK53" s="525"/>
      <c r="AL53" s="525"/>
      <c r="AM53" s="524"/>
      <c r="AN53" s="524"/>
    </row>
    <row r="54" spans="1:40">
      <c r="A54" s="130" t="str">
        <f>'[2]RECOND COMP'!$A54</f>
        <v>REC045</v>
      </c>
      <c r="B54" s="531" t="str">
        <f>'[2]RECOND COMP'!B54</f>
        <v>4P-10.2</v>
      </c>
      <c r="C54" s="526"/>
      <c r="D54" s="535">
        <v>10</v>
      </c>
      <c r="E54" s="521">
        <f>'[2]RECOND COMP'!J54</f>
        <v>4472.05150717003</v>
      </c>
      <c r="F54" s="513" t="str">
        <f>'[2]RECOND COMP'!$M54</f>
        <v>35870 btu</v>
      </c>
      <c r="G54" s="497"/>
      <c r="H54" s="515" t="str">
        <f>'[2]RECOND COMP'!$P54</f>
        <v>CU - 144 QC</v>
      </c>
      <c r="I54" s="523">
        <f>'[2]RECOND COMP'!$S54</f>
        <v>11855.9273227523</v>
      </c>
      <c r="J54" s="408"/>
      <c r="L54" s="291"/>
      <c r="N54" s="291"/>
      <c r="O54" s="291"/>
      <c r="P54" s="291"/>
      <c r="Q54" s="291"/>
      <c r="R54" s="291"/>
      <c r="S54" s="291"/>
      <c r="T54" s="291"/>
      <c r="U54" s="291"/>
      <c r="V54" s="291"/>
      <c r="W54" s="291"/>
      <c r="X54" s="291"/>
      <c r="Y54" s="291"/>
      <c r="Z54" s="291"/>
      <c r="AI54" s="524"/>
      <c r="AJ54" s="524"/>
      <c r="AK54" s="525"/>
      <c r="AL54" s="525"/>
      <c r="AM54" s="524"/>
      <c r="AN54" s="524"/>
    </row>
    <row r="55" spans="1:40">
      <c r="A55" s="130" t="str">
        <f>'[2]RECOND COMP'!$A55</f>
        <v>REC045.1</v>
      </c>
      <c r="B55" s="531" t="str">
        <f>'[2]RECOND COMP'!B55</f>
        <v>4PC-10.2</v>
      </c>
      <c r="C55" s="526"/>
      <c r="D55" s="535">
        <v>10</v>
      </c>
      <c r="E55" s="521">
        <f>'[2]RECOND COMP'!J55</f>
        <v>5166.66666666667</v>
      </c>
      <c r="F55" s="513" t="str">
        <f>'[2]RECOND COMP'!$M55</f>
        <v>35870 btu</v>
      </c>
      <c r="G55" s="497"/>
      <c r="H55" s="515" t="str">
        <f>'[2]RECOND COMP'!$P55</f>
        <v>CU - 144 QC</v>
      </c>
      <c r="I55" s="523">
        <f>'[2]RECOND COMP'!$S55</f>
        <v>12958.6490084415</v>
      </c>
      <c r="J55" s="408"/>
      <c r="L55" s="291"/>
      <c r="N55" s="291"/>
      <c r="O55" s="291"/>
      <c r="P55" s="291"/>
      <c r="Q55" s="291"/>
      <c r="R55" s="291"/>
      <c r="S55" s="291"/>
      <c r="T55" s="291"/>
      <c r="U55" s="291"/>
      <c r="V55" s="291"/>
      <c r="W55" s="291"/>
      <c r="X55" s="291"/>
      <c r="Y55" s="291"/>
      <c r="Z55" s="291"/>
      <c r="AI55" s="524"/>
      <c r="AJ55" s="524"/>
      <c r="AK55" s="525"/>
      <c r="AL55" s="525"/>
      <c r="AM55" s="524"/>
      <c r="AN55" s="524"/>
    </row>
    <row r="56" spans="1:40">
      <c r="A56" s="130" t="str">
        <f>'[2]RECOND COMP'!$A56</f>
        <v>REC045.2</v>
      </c>
      <c r="B56" s="531" t="str">
        <f>'[2]RECOND COMP'!B56</f>
        <v>4PES12Y</v>
      </c>
      <c r="C56" s="526"/>
      <c r="D56" s="535">
        <v>12</v>
      </c>
      <c r="E56" s="521">
        <f>'[2]RECOND COMP'!J56</f>
        <v>5833.33333333333</v>
      </c>
      <c r="F56" s="513" t="str">
        <f>'[2]RECOND COMP'!$M56</f>
        <v>35870 btu</v>
      </c>
      <c r="G56" s="497"/>
      <c r="H56" s="515" t="str">
        <f>'[2]RECOND COMP'!$P56</f>
        <v>CU - 144 QC</v>
      </c>
      <c r="I56" s="523">
        <f>'[2]RECOND COMP'!$S56</f>
        <v>13112.4951622876</v>
      </c>
      <c r="J56" s="408"/>
      <c r="L56" s="291"/>
      <c r="N56" s="291"/>
      <c r="O56" s="291"/>
      <c r="P56" s="291"/>
      <c r="Q56" s="291"/>
      <c r="R56" s="291"/>
      <c r="S56" s="291"/>
      <c r="T56" s="291"/>
      <c r="U56" s="291"/>
      <c r="V56" s="291"/>
      <c r="W56" s="291"/>
      <c r="X56" s="291"/>
      <c r="Y56" s="291"/>
      <c r="Z56" s="291"/>
      <c r="AI56" s="524"/>
      <c r="AJ56" s="524"/>
      <c r="AK56" s="525"/>
      <c r="AL56" s="525"/>
      <c r="AM56" s="524"/>
      <c r="AN56" s="524"/>
    </row>
    <row r="57" spans="1:40">
      <c r="A57" s="130" t="str">
        <f>'[2]RECOND COMP'!$A57</f>
        <v>REC046</v>
      </c>
      <c r="B57" s="531" t="str">
        <f>'[2]RECOND COMP'!B57</f>
        <v>4N-12.2</v>
      </c>
      <c r="C57" s="526"/>
      <c r="D57" s="535">
        <v>12</v>
      </c>
      <c r="E57" s="521">
        <f>'[2]RECOND COMP'!J57</f>
        <v>5076.38279192274</v>
      </c>
      <c r="F57" s="513" t="str">
        <f>'[2]RECOND COMP'!$M57</f>
        <v>41912 btu</v>
      </c>
      <c r="G57" s="497"/>
      <c r="H57" s="515" t="str">
        <f>'[2]RECOND COMP'!$P57</f>
        <v>CU - 160 QC</v>
      </c>
      <c r="I57" s="523">
        <f>'[2]RECOND COMP'!$S57</f>
        <v>13047.8617235186</v>
      </c>
      <c r="J57" s="408"/>
      <c r="L57" s="291"/>
      <c r="N57" s="291"/>
      <c r="O57" s="291"/>
      <c r="P57" s="291"/>
      <c r="Q57" s="291"/>
      <c r="R57" s="291"/>
      <c r="S57" s="291"/>
      <c r="T57" s="291"/>
      <c r="U57" s="291"/>
      <c r="V57" s="291"/>
      <c r="W57" s="291"/>
      <c r="X57" s="291"/>
      <c r="Y57" s="291"/>
      <c r="Z57" s="291"/>
      <c r="AI57" s="524"/>
      <c r="AJ57" s="524"/>
      <c r="AK57" s="525"/>
      <c r="AL57" s="525"/>
      <c r="AM57" s="524"/>
      <c r="AN57" s="524"/>
    </row>
    <row r="58" spans="1:40">
      <c r="A58" s="130" t="str">
        <f>'[2]RECOND COMP'!$A58</f>
        <v>REC047</v>
      </c>
      <c r="B58" s="531" t="str">
        <f>'[2]RECOND COMP'!B58</f>
        <v>4NCS-12.2</v>
      </c>
      <c r="C58" s="526"/>
      <c r="D58" s="535">
        <v>12</v>
      </c>
      <c r="E58" s="521">
        <f>'[2]RECOND COMP'!J58</f>
        <v>5680.71407667545</v>
      </c>
      <c r="F58" s="513" t="str">
        <f>'[2]RECOND COMP'!$M58</f>
        <v>41913 btu</v>
      </c>
      <c r="G58" s="497"/>
      <c r="H58" s="515" t="str">
        <f>'[2]RECOND COMP'!$P58</f>
        <v>CU - 160 QC</v>
      </c>
      <c r="I58" s="523">
        <f>'[2]RECOND COMP'!$S58</f>
        <v>13605.7059863672</v>
      </c>
      <c r="J58" s="408"/>
      <c r="L58" s="291"/>
      <c r="N58" s="291"/>
      <c r="O58" s="291"/>
      <c r="P58" s="291"/>
      <c r="Q58" s="291"/>
      <c r="R58" s="291"/>
      <c r="S58" s="291"/>
      <c r="T58" s="291"/>
      <c r="U58" s="291"/>
      <c r="V58" s="291"/>
      <c r="W58" s="291"/>
      <c r="X58" s="291"/>
      <c r="Y58" s="291"/>
      <c r="Z58" s="291"/>
      <c r="AI58" s="524"/>
      <c r="AJ58" s="524"/>
      <c r="AK58" s="525"/>
      <c r="AL58" s="525"/>
      <c r="AM58" s="524"/>
      <c r="AN58" s="524"/>
    </row>
    <row r="59" spans="1:40">
      <c r="A59" s="130" t="str">
        <f>'[2]RECOND COMP'!$A59</f>
        <v>REC048</v>
      </c>
      <c r="B59" s="531" t="str">
        <f>'[2]RECOND COMP'!B59</f>
        <v>4J-13.2</v>
      </c>
      <c r="C59" s="526"/>
      <c r="D59" s="535">
        <v>13</v>
      </c>
      <c r="E59" s="521">
        <f>'[2]RECOND COMP'!J59</f>
        <v>6043.31284752707</v>
      </c>
      <c r="F59" s="513" t="str">
        <f>'[2]RECOND COMP'!$M59</f>
        <v>47030 btu</v>
      </c>
      <c r="G59" s="497"/>
      <c r="H59" s="515" t="str">
        <f>'[2]RECOND COMP'!$P59</f>
        <v>CU - 200 QC</v>
      </c>
      <c r="I59" s="523">
        <f>'[2]RECOND COMP'!$S59</f>
        <v>16057.414495427</v>
      </c>
      <c r="J59" s="408"/>
      <c r="L59" s="291"/>
      <c r="N59" s="291"/>
      <c r="O59" s="291"/>
      <c r="P59" s="291"/>
      <c r="Q59" s="291"/>
      <c r="R59" s="291"/>
      <c r="S59" s="291"/>
      <c r="T59" s="291"/>
      <c r="U59" s="291"/>
      <c r="V59" s="291"/>
      <c r="W59" s="291"/>
      <c r="X59" s="291"/>
      <c r="Y59" s="291"/>
      <c r="Z59" s="291"/>
      <c r="AI59" s="524"/>
      <c r="AJ59" s="524"/>
      <c r="AK59" s="525"/>
      <c r="AL59" s="525"/>
      <c r="AM59" s="524"/>
      <c r="AN59" s="524"/>
    </row>
    <row r="60" spans="1:40">
      <c r="A60" s="130" t="str">
        <f>'[2]RECOND COMP'!$A60</f>
        <v>REC049</v>
      </c>
      <c r="B60" s="531" t="str">
        <f>'[2]RECOND COMP'!B60</f>
        <v>4H-15.2</v>
      </c>
      <c r="C60" s="526"/>
      <c r="D60" s="536">
        <v>15</v>
      </c>
      <c r="E60" s="521">
        <f>'[2]RECOND COMP'!J60</f>
        <v>6405.91161837869</v>
      </c>
      <c r="F60" s="513" t="str">
        <f>'[2]RECOND COMP'!$M60</f>
        <v>53925 btu</v>
      </c>
      <c r="G60" s="497"/>
      <c r="H60" s="515" t="str">
        <f>'[2]RECOND COMP'!$P60</f>
        <v>CU - 200 QC</v>
      </c>
      <c r="I60" s="523">
        <f>'[2]RECOND COMP'!$S60</f>
        <v>16392.1210531362</v>
      </c>
      <c r="J60" s="408"/>
      <c r="L60" s="291"/>
      <c r="N60" s="291"/>
      <c r="O60" s="291"/>
      <c r="P60" s="291"/>
      <c r="Q60" s="291"/>
      <c r="R60" s="291"/>
      <c r="S60" s="291"/>
      <c r="T60" s="291"/>
      <c r="U60" s="291"/>
      <c r="V60" s="291"/>
      <c r="W60" s="291"/>
      <c r="X60" s="291"/>
      <c r="Y60" s="291"/>
      <c r="Z60" s="291"/>
      <c r="AI60" s="524"/>
      <c r="AJ60" s="524"/>
      <c r="AK60" s="525"/>
      <c r="AL60" s="525"/>
      <c r="AM60" s="524"/>
      <c r="AN60" s="524"/>
    </row>
    <row r="61" spans="1:40">
      <c r="A61" s="130" t="str">
        <f>'[2]RECOND COMP'!$A61</f>
        <v>REC050</v>
      </c>
      <c r="B61" s="531" t="str">
        <f>'[2]RECOND COMP'!B61</f>
        <v>4G-20.2</v>
      </c>
      <c r="C61" s="526"/>
      <c r="D61" s="536">
        <v>20</v>
      </c>
      <c r="E61" s="521">
        <f>'[2]RECOND COMP'!J61</f>
        <v>6405.91161837869</v>
      </c>
      <c r="F61" s="513" t="str">
        <f>'[2]RECOND COMP'!$M61</f>
        <v>62630 btu</v>
      </c>
      <c r="G61" s="497"/>
      <c r="H61" s="515" t="str">
        <f>'[2]RECOND COMP'!$P61</f>
        <v>CU - 250 QC</v>
      </c>
      <c r="I61" s="523">
        <f>'[2]RECOND COMP'!$S61</f>
        <v>20013.7965223456</v>
      </c>
      <c r="J61" s="408"/>
      <c r="L61" s="291"/>
      <c r="N61" s="291"/>
      <c r="O61" s="291"/>
      <c r="P61" s="291"/>
      <c r="Q61" s="291"/>
      <c r="R61" s="291"/>
      <c r="S61" s="291"/>
      <c r="T61" s="291"/>
      <c r="U61" s="291"/>
      <c r="V61" s="291"/>
      <c r="W61" s="291"/>
      <c r="X61" s="291"/>
      <c r="Y61" s="291"/>
      <c r="Z61" s="291"/>
      <c r="AI61" s="524"/>
      <c r="AJ61" s="524"/>
      <c r="AK61" s="525"/>
      <c r="AL61" s="525"/>
      <c r="AM61" s="524"/>
      <c r="AN61" s="524"/>
    </row>
    <row r="62" spans="1:40">
      <c r="A62" s="130" t="str">
        <f>'[2]RECOND COMP'!$A62</f>
        <v>REC051</v>
      </c>
      <c r="B62" s="531" t="str">
        <f>'[2]RECOND COMP'!B62</f>
        <v>6J-22.2</v>
      </c>
      <c r="C62" s="526"/>
      <c r="D62" s="536">
        <v>22</v>
      </c>
      <c r="E62" s="521">
        <f>'[2]RECOND COMP'!J62</f>
        <v>8460.6379865379</v>
      </c>
      <c r="F62" s="513" t="str">
        <f>'[2]RECOND COMP'!$M62</f>
        <v>69800 btu</v>
      </c>
      <c r="G62" s="497"/>
      <c r="H62" s="515" t="str">
        <f>'[2]RECOND COMP'!$P62</f>
        <v>CU - 250 QC</v>
      </c>
      <c r="I62" s="523">
        <f>'[2]RECOND COMP'!$S62</f>
        <v>22708.3272991122</v>
      </c>
      <c r="J62" s="408"/>
      <c r="L62" s="291"/>
      <c r="N62" s="291"/>
      <c r="O62" s="291"/>
      <c r="P62" s="291"/>
      <c r="Q62" s="291"/>
      <c r="R62" s="291"/>
      <c r="S62" s="291"/>
      <c r="T62" s="291"/>
      <c r="U62" s="291"/>
      <c r="V62" s="291"/>
      <c r="W62" s="291"/>
      <c r="X62" s="291"/>
      <c r="Y62" s="291"/>
      <c r="Z62" s="291"/>
      <c r="AI62" s="524"/>
      <c r="AJ62" s="524"/>
      <c r="AK62" s="525"/>
      <c r="AL62" s="525"/>
      <c r="AM62" s="524"/>
      <c r="AN62" s="524"/>
    </row>
    <row r="63" spans="1:40">
      <c r="A63" s="130" t="str">
        <f>'[2]RECOND COMP'!$A63</f>
        <v>REC052</v>
      </c>
      <c r="B63" s="531" t="str">
        <f>'[2]RECOND COMP'!B63</f>
        <v>6H-25.2</v>
      </c>
      <c r="C63" s="526"/>
      <c r="D63" s="536">
        <v>25</v>
      </c>
      <c r="E63" s="521">
        <f>'[2]RECOND COMP'!J63</f>
        <v>8702.37050043898</v>
      </c>
      <c r="F63" s="513" t="str">
        <f>'[2]RECOND COMP'!$M63</f>
        <v>80888 btu</v>
      </c>
      <c r="G63" s="497"/>
      <c r="H63" s="515" t="str">
        <f>'[2]RECOND COMP'!$P63</f>
        <v>CU - 300 QC</v>
      </c>
      <c r="I63" s="523">
        <f>'[2]RECOND COMP'!$S63</f>
        <v>24115.7324451827</v>
      </c>
      <c r="J63" s="408"/>
      <c r="L63" s="291"/>
      <c r="N63" s="291"/>
      <c r="O63" s="291"/>
      <c r="P63" s="291"/>
      <c r="Q63" s="291"/>
      <c r="R63" s="291"/>
      <c r="S63" s="291"/>
      <c r="T63" s="291"/>
      <c r="U63" s="291"/>
      <c r="V63" s="291"/>
      <c r="W63" s="291"/>
      <c r="X63" s="291"/>
      <c r="Y63" s="291"/>
      <c r="Z63" s="291"/>
      <c r="AI63" s="524"/>
      <c r="AJ63" s="524"/>
      <c r="AK63" s="525"/>
      <c r="AL63" s="525"/>
      <c r="AM63" s="524"/>
      <c r="AN63" s="524"/>
    </row>
    <row r="64" spans="1:40">
      <c r="A64" s="130" t="str">
        <f>'[2]RECOND COMP'!$A64</f>
        <v>REC053</v>
      </c>
      <c r="B64" s="531" t="str">
        <f>'[2]RECOND COMP'!B64</f>
        <v>6G-30.2</v>
      </c>
      <c r="C64" s="526"/>
      <c r="D64" s="536">
        <v>30</v>
      </c>
      <c r="E64" s="521">
        <f>'[2]RECOND COMP'!J64</f>
        <v>8823.23675738952</v>
      </c>
      <c r="F64" s="513" t="str">
        <f>'[2]RECOND COMP'!$M64</f>
        <v>93858 btu</v>
      </c>
      <c r="G64" s="497"/>
      <c r="H64" s="515" t="str">
        <f>'[2]RECOND COMP'!$P64</f>
        <v>CU - 350 QC</v>
      </c>
      <c r="I64" s="523">
        <f>'[2]RECOND COMP'!$S64</f>
        <v>26223.6474116793</v>
      </c>
      <c r="J64" s="408"/>
      <c r="L64" s="291"/>
      <c r="N64" s="291"/>
      <c r="O64" s="291"/>
      <c r="P64" s="291"/>
      <c r="Q64" s="291"/>
      <c r="R64" s="291"/>
      <c r="S64" s="291"/>
      <c r="T64" s="291"/>
      <c r="U64" s="291"/>
      <c r="V64" s="291"/>
      <c r="W64" s="291"/>
      <c r="X64" s="291"/>
      <c r="Y64" s="291"/>
      <c r="Z64" s="291"/>
      <c r="AI64" s="524"/>
      <c r="AJ64" s="524"/>
      <c r="AK64" s="525"/>
      <c r="AL64" s="525"/>
      <c r="AM64" s="524"/>
      <c r="AN64" s="524"/>
    </row>
    <row r="65" spans="1:40">
      <c r="A65" s="130" t="str">
        <f>'[2]RECOND COMP'!$A66</f>
        <v>REC054</v>
      </c>
      <c r="B65" s="531" t="str">
        <f>'[2]RECOND COMP'!B66</f>
        <v>6F-40.2</v>
      </c>
      <c r="C65" s="529"/>
      <c r="D65" s="536">
        <v>40</v>
      </c>
      <c r="E65" s="521">
        <f>'[2]RECOND COMP'!J66</f>
        <v>9790.16681299386</v>
      </c>
      <c r="F65" s="513" t="str">
        <f>'[2]RECOND COMP'!$M66</f>
        <v>113482btu</v>
      </c>
      <c r="G65" s="497"/>
      <c r="H65" s="515" t="str">
        <f>'[2]RECOND COMP'!$P66</f>
        <v>CU - 400 QC</v>
      </c>
      <c r="I65" s="523">
        <f>'[2]RECOND COMP'!$S66</f>
        <v>29111.7885616903</v>
      </c>
      <c r="J65" s="408"/>
      <c r="L65" s="291"/>
      <c r="N65" s="291"/>
      <c r="O65" s="291"/>
      <c r="P65" s="291"/>
      <c r="Q65" s="291"/>
      <c r="R65" s="291"/>
      <c r="S65" s="291"/>
      <c r="T65" s="291"/>
      <c r="U65" s="291"/>
      <c r="V65" s="291"/>
      <c r="W65" s="291"/>
      <c r="X65" s="291"/>
      <c r="Y65" s="291"/>
      <c r="Z65" s="291"/>
      <c r="AI65" s="524"/>
      <c r="AJ65" s="524"/>
      <c r="AK65" s="525"/>
      <c r="AL65" s="525"/>
      <c r="AM65" s="524"/>
      <c r="AN65" s="524"/>
    </row>
    <row r="66" customHeight="1" spans="1:40">
      <c r="A66" s="130" t="str">
        <f>'[2]RECOND COMP'!$A67</f>
        <v>REC055</v>
      </c>
      <c r="B66" s="531" t="str">
        <f>'[2]RECOND COMP'!B67</f>
        <v>S4T-5.2</v>
      </c>
      <c r="C66" s="538" t="s">
        <v>781</v>
      </c>
      <c r="D66" s="535">
        <v>5</v>
      </c>
      <c r="E66" s="521" t="str">
        <f>'[2]RECOND COMP'!J67</f>
        <v>~</v>
      </c>
      <c r="F66" s="513" t="str">
        <f>'[2]RECOND COMP'!$M67</f>
        <v>26200 btu</v>
      </c>
      <c r="G66" s="497"/>
      <c r="H66" s="515" t="str">
        <f>'[2]RECOND COMP'!$P67</f>
        <v>CU - 90 QC</v>
      </c>
      <c r="I66" s="523">
        <f>'[2]RECOND COMP'!$S67</f>
        <v>9443.86272965818</v>
      </c>
      <c r="J66" s="408"/>
      <c r="L66" s="291"/>
      <c r="N66" s="291"/>
      <c r="O66" s="291"/>
      <c r="P66" s="291"/>
      <c r="Q66" s="291"/>
      <c r="R66" s="291"/>
      <c r="S66" s="291"/>
      <c r="T66" s="291"/>
      <c r="U66" s="291"/>
      <c r="V66" s="291"/>
      <c r="W66" s="291"/>
      <c r="X66" s="291"/>
      <c r="Y66" s="291"/>
      <c r="Z66" s="291"/>
      <c r="AI66" s="524"/>
      <c r="AJ66" s="524"/>
      <c r="AK66" s="525"/>
      <c r="AL66" s="525"/>
      <c r="AM66" s="524"/>
      <c r="AN66" s="524"/>
    </row>
    <row r="67" spans="1:40">
      <c r="A67" s="130" t="str">
        <f>'[2]RECOND COMP'!$A68</f>
        <v>REC056</v>
      </c>
      <c r="B67" s="531" t="str">
        <f>'[2]RECOND COMP'!B68</f>
        <v>S4N-8.2</v>
      </c>
      <c r="C67" s="539"/>
      <c r="D67" s="535">
        <v>8</v>
      </c>
      <c r="E67" s="521" t="str">
        <f>'[2]RECOND COMP'!J68</f>
        <v>~</v>
      </c>
      <c r="F67" s="513" t="str">
        <f>'[2]RECOND COMP'!$M68</f>
        <v>37500 btu</v>
      </c>
      <c r="G67" s="497"/>
      <c r="H67" s="515" t="str">
        <f>'[2]RECOND COMP'!$P68</f>
        <v>CU - 125 QC</v>
      </c>
      <c r="I67" s="523">
        <f>'[2]RECOND COMP'!$S68</f>
        <v>11829.9210242179</v>
      </c>
      <c r="J67" s="408"/>
      <c r="L67" s="291"/>
      <c r="N67" s="291"/>
      <c r="O67" s="291"/>
      <c r="P67" s="291"/>
      <c r="Q67" s="291"/>
      <c r="R67" s="291"/>
      <c r="S67" s="291"/>
      <c r="T67" s="291"/>
      <c r="U67" s="291"/>
      <c r="V67" s="291"/>
      <c r="W67" s="291"/>
      <c r="X67" s="291"/>
      <c r="Y67" s="291"/>
      <c r="Z67" s="291"/>
      <c r="AI67" s="524"/>
      <c r="AJ67" s="524"/>
      <c r="AK67" s="525"/>
      <c r="AL67" s="525"/>
      <c r="AM67" s="524"/>
      <c r="AN67" s="524"/>
    </row>
    <row r="68" spans="1:40">
      <c r="A68" s="130" t="str">
        <f>'[2]RECOND COMP'!$A69</f>
        <v>REC057</v>
      </c>
      <c r="B68" s="531" t="str">
        <f>'[2]RECOND COMP'!B69</f>
        <v>S4G-12.2</v>
      </c>
      <c r="C68" s="539"/>
      <c r="D68" s="540">
        <v>12</v>
      </c>
      <c r="E68" s="521" t="str">
        <f>'[2]RECOND COMP'!J69</f>
        <v>~</v>
      </c>
      <c r="F68" s="513" t="str">
        <f>'[2]RECOND COMP'!$M69</f>
        <v>56550 btu</v>
      </c>
      <c r="G68" s="497"/>
      <c r="H68" s="515" t="str">
        <f>'[2]RECOND COMP'!$P69</f>
        <v>CU - 160 QC</v>
      </c>
      <c r="I68" s="523">
        <f>'[2]RECOND COMP'!$S69</f>
        <v>15503.1550602954</v>
      </c>
      <c r="J68" s="408"/>
      <c r="L68" s="291"/>
      <c r="N68" s="291"/>
      <c r="O68" s="291"/>
      <c r="P68" s="291"/>
      <c r="Q68" s="291"/>
      <c r="R68" s="291"/>
      <c r="S68" s="291"/>
      <c r="T68" s="291"/>
      <c r="U68" s="291"/>
      <c r="V68" s="291"/>
      <c r="W68" s="291"/>
      <c r="X68" s="291"/>
      <c r="Y68" s="291"/>
      <c r="Z68" s="291"/>
      <c r="AI68" s="524"/>
      <c r="AJ68" s="524"/>
      <c r="AK68" s="525"/>
      <c r="AL68" s="525"/>
      <c r="AM68" s="524"/>
      <c r="AN68" s="524"/>
    </row>
    <row r="69" spans="1:40">
      <c r="A69" s="130" t="str">
        <f>'[2]RECOND COMP'!$A70</f>
        <v>REC058</v>
      </c>
      <c r="B69" s="531" t="str">
        <f>'[2]RECOND COMP'!B70</f>
        <v>S6J-16.2</v>
      </c>
      <c r="C69" s="539"/>
      <c r="D69" s="536">
        <v>16</v>
      </c>
      <c r="E69" s="521" t="str">
        <f>'[2]RECOND COMP'!J70</f>
        <v>~</v>
      </c>
      <c r="F69" s="513" t="str">
        <f>'[2]RECOND COMP'!$M70</f>
        <v>84000 btu</v>
      </c>
      <c r="G69" s="497"/>
      <c r="H69" s="515" t="str">
        <f>'[2]RECOND COMP'!$P70</f>
        <v>CU - 200 QC</v>
      </c>
      <c r="I69" s="523">
        <f>'[2]RECOND COMP'!$S70</f>
        <v>19964.4398291885</v>
      </c>
      <c r="J69" s="408"/>
      <c r="L69" s="291"/>
      <c r="N69" s="291"/>
      <c r="O69" s="291"/>
      <c r="P69" s="291"/>
      <c r="Q69" s="291"/>
      <c r="R69" s="291"/>
      <c r="S69" s="291"/>
      <c r="T69" s="291"/>
      <c r="U69" s="291"/>
      <c r="V69" s="291"/>
      <c r="W69" s="291"/>
      <c r="X69" s="291"/>
      <c r="Y69" s="291"/>
      <c r="Z69" s="291"/>
      <c r="AI69" s="524"/>
      <c r="AJ69" s="524"/>
      <c r="AK69" s="525"/>
      <c r="AL69" s="525"/>
      <c r="AM69" s="524"/>
      <c r="AN69" s="524"/>
    </row>
    <row r="70" spans="1:40">
      <c r="A70" s="130" t="str">
        <f>'[2]RECOND COMP'!$A71</f>
        <v>REC059</v>
      </c>
      <c r="B70" s="531" t="str">
        <f>'[2]RECOND COMP'!B71</f>
        <v>S6H-20.2</v>
      </c>
      <c r="C70" s="539"/>
      <c r="D70" s="536">
        <v>20</v>
      </c>
      <c r="E70" s="521">
        <f>'[2]RECOND COMP'!J71</f>
        <v>8553.61203034601</v>
      </c>
      <c r="F70" s="513" t="str">
        <f>'[2]RECOND COMP'!$M71</f>
        <v>94000 btu</v>
      </c>
      <c r="G70" s="497"/>
      <c r="H70" s="515" t="str">
        <f>'[2]RECOND COMP'!$P71</f>
        <v>CU - 250 QC</v>
      </c>
      <c r="I70" s="523">
        <f>'[2]RECOND COMP'!$S71</f>
        <v>23759.4398920583</v>
      </c>
      <c r="J70" s="408"/>
      <c r="L70" s="291"/>
      <c r="N70" s="291"/>
      <c r="O70" s="291"/>
      <c r="P70" s="291"/>
      <c r="Q70" s="291"/>
      <c r="R70" s="291"/>
      <c r="S70" s="291"/>
      <c r="T70" s="291"/>
      <c r="U70" s="291"/>
      <c r="V70" s="291"/>
      <c r="W70" s="291"/>
      <c r="X70" s="291"/>
      <c r="Y70" s="291"/>
      <c r="Z70" s="291"/>
      <c r="AI70" s="524"/>
      <c r="AJ70" s="524"/>
      <c r="AK70" s="525"/>
      <c r="AL70" s="525"/>
      <c r="AM70" s="524"/>
      <c r="AN70" s="524"/>
    </row>
    <row r="71" spans="1:40">
      <c r="A71" s="130" t="str">
        <f>'[2]RECOND COMP'!$A72</f>
        <v>REC060</v>
      </c>
      <c r="B71" s="531" t="str">
        <f>'[2]RECOND COMP'!B72</f>
        <v>S6G-25.2</v>
      </c>
      <c r="C71" s="539"/>
      <c r="D71" s="536">
        <v>25</v>
      </c>
      <c r="E71" s="521">
        <f>'[2]RECOND COMP'!J72</f>
        <v>9266.41303287484</v>
      </c>
      <c r="F71" s="513" t="str">
        <f>'[2]RECOND COMP'!$M72</f>
        <v>111780 btu</v>
      </c>
      <c r="G71" s="497"/>
      <c r="H71" s="515" t="str">
        <f>'[2]RECOND COMP'!$P72</f>
        <v>CU - 300 QC</v>
      </c>
      <c r="I71" s="523">
        <f>'[2]RECOND COMP'!$S72</f>
        <v>25481.0722133064</v>
      </c>
      <c r="J71" s="408"/>
      <c r="L71" s="291"/>
      <c r="N71" s="291"/>
      <c r="O71" s="291"/>
      <c r="P71" s="291"/>
      <c r="Q71" s="291"/>
      <c r="R71" s="291"/>
      <c r="S71" s="291"/>
      <c r="T71" s="291"/>
      <c r="U71" s="291"/>
      <c r="V71" s="291"/>
      <c r="W71" s="291"/>
      <c r="X71" s="291"/>
      <c r="Y71" s="291"/>
      <c r="Z71" s="291"/>
      <c r="AI71" s="524"/>
      <c r="AJ71" s="524"/>
      <c r="AK71" s="525"/>
      <c r="AL71" s="525"/>
      <c r="AM71" s="524"/>
      <c r="AN71" s="524"/>
    </row>
    <row r="72" spans="1:40">
      <c r="A72" s="130" t="str">
        <f>'[2]RECOND COMP'!$A73</f>
        <v>REC061</v>
      </c>
      <c r="B72" s="531" t="str">
        <f>'[2]RECOND COMP'!B73</f>
        <v>S6F-30.2</v>
      </c>
      <c r="C72" s="541"/>
      <c r="D72" s="536">
        <v>30</v>
      </c>
      <c r="E72" s="521">
        <f>'[2]RECOND COMP'!J73</f>
        <v>12314.6752364703</v>
      </c>
      <c r="F72" s="513" t="str">
        <f>'[2]RECOND COMP'!$M73</f>
        <v>133800btu</v>
      </c>
      <c r="G72" s="497"/>
      <c r="H72" s="515" t="str">
        <f>'[2]RECOND COMP'!$P73</f>
        <v>CU - 350 QC</v>
      </c>
      <c r="I72" s="523">
        <f>'[2]RECOND COMP'!$S73</f>
        <v>28514.1114596907</v>
      </c>
      <c r="J72" s="408"/>
      <c r="L72" s="291"/>
      <c r="N72" s="291"/>
      <c r="O72" s="291"/>
      <c r="P72" s="291"/>
      <c r="Q72" s="291"/>
      <c r="R72" s="291"/>
      <c r="S72" s="291"/>
      <c r="T72" s="291"/>
      <c r="U72" s="291"/>
      <c r="V72" s="291"/>
      <c r="W72" s="291"/>
      <c r="X72" s="291"/>
      <c r="Y72" s="291"/>
      <c r="Z72" s="291"/>
      <c r="AI72" s="524"/>
      <c r="AJ72" s="524"/>
      <c r="AK72" s="525"/>
      <c r="AL72" s="525"/>
      <c r="AM72" s="524"/>
      <c r="AN72" s="524"/>
    </row>
    <row r="73" ht="24" spans="1:40">
      <c r="A73" s="130" t="str">
        <f>'[2]RECOND COMP'!$A74</f>
        <v>REC062</v>
      </c>
      <c r="B73" s="531" t="str">
        <f>'[2]RECOND COMP'!B74</f>
        <v>HSKC6461-60</v>
      </c>
      <c r="C73" s="542" t="s">
        <v>782</v>
      </c>
      <c r="D73" s="536">
        <v>60</v>
      </c>
      <c r="E73" s="521">
        <f>'[2]RECOND COMP'!J74</f>
        <v>9064.96927129061</v>
      </c>
      <c r="F73" s="513" t="str">
        <f>'[2]RECOND COMP'!$M74</f>
        <v>174750 btu -20c</v>
      </c>
      <c r="G73" s="497"/>
      <c r="H73" s="515" t="str">
        <f>'[2]RECOND COMP'!$P74</f>
        <v>HTC 75</v>
      </c>
      <c r="I73" s="523">
        <f>'[2]RECOND COMP'!$S74</f>
        <v>32440.0281670406</v>
      </c>
      <c r="J73" s="408"/>
      <c r="L73" s="291"/>
      <c r="N73" s="291"/>
      <c r="O73" s="291"/>
      <c r="P73" s="291"/>
      <c r="Q73" s="291"/>
      <c r="R73" s="291"/>
      <c r="S73" s="291"/>
      <c r="T73" s="291"/>
      <c r="U73" s="291"/>
      <c r="V73" s="291"/>
      <c r="W73" s="291"/>
      <c r="X73" s="291"/>
      <c r="Y73" s="291"/>
      <c r="Z73" s="291"/>
      <c r="AI73" s="524"/>
      <c r="AJ73" s="524"/>
      <c r="AK73" s="525"/>
      <c r="AL73" s="525"/>
      <c r="AM73" s="524"/>
      <c r="AN73" s="524"/>
    </row>
    <row r="74" ht="24" spans="1:40">
      <c r="A74" s="130" t="str">
        <f>'[2]RECOND COMP'!$A75</f>
        <v>REC063</v>
      </c>
      <c r="B74" s="531" t="str">
        <f>'[2]RECOND COMP'!B75</f>
        <v>HSKC7461-80</v>
      </c>
      <c r="C74" s="543"/>
      <c r="D74" s="536">
        <v>80</v>
      </c>
      <c r="E74" s="521">
        <f>'[2]RECOND COMP'!J75</f>
        <v>9669.30055604331</v>
      </c>
      <c r="F74" s="513" t="str">
        <f>'[2]RECOND COMP'!$M75</f>
        <v>239250 btu -20c</v>
      </c>
      <c r="G74" s="505"/>
      <c r="H74" s="515" t="str">
        <f>'[2]RECOND COMP'!$P75</f>
        <v>HTC 75</v>
      </c>
      <c r="I74" s="523">
        <f>'[2]RECOND COMP'!$S75</f>
        <v>35495.3761329965</v>
      </c>
      <c r="J74" s="410"/>
      <c r="L74" s="291"/>
      <c r="N74" s="291"/>
      <c r="O74" s="291"/>
      <c r="P74" s="291"/>
      <c r="Q74" s="291"/>
      <c r="R74" s="291"/>
      <c r="S74" s="291"/>
      <c r="T74" s="291"/>
      <c r="U74" s="291"/>
      <c r="V74" s="291"/>
      <c r="W74" s="291"/>
      <c r="X74" s="291"/>
      <c r="Y74" s="291"/>
      <c r="Z74" s="291"/>
      <c r="AI74" s="524"/>
      <c r="AJ74" s="524"/>
      <c r="AK74" s="525"/>
      <c r="AL74" s="525"/>
      <c r="AM74" s="524"/>
      <c r="AN74" s="524"/>
    </row>
    <row r="75" s="399" customFormat="1" customHeight="1" spans="1:40">
      <c r="A75" s="130" t="str">
        <f>'[2]RECOND COMP'!$A76</f>
        <v>REC064</v>
      </c>
      <c r="B75" s="531" t="str">
        <f>'[2]RECOND COMP'!B76</f>
        <v>C-SB303</v>
      </c>
      <c r="C75" s="544" t="s">
        <v>783</v>
      </c>
      <c r="D75" s="545">
        <v>4</v>
      </c>
      <c r="E75" s="521" t="str">
        <f>'[2]RECOND COMP'!J76</f>
        <v>~</v>
      </c>
      <c r="F75" s="513">
        <f>'[2]RECOND COMP'!$M76</f>
        <v>0</v>
      </c>
      <c r="G75" s="497"/>
      <c r="H75" s="515">
        <f>'[2]RECOND COMP'!$P76</f>
        <v>0</v>
      </c>
      <c r="I75" s="523">
        <f>'[2]RECOND COMP'!$S76</f>
        <v>0</v>
      </c>
      <c r="J75" s="142"/>
      <c r="K75" s="291"/>
      <c r="AI75" s="524"/>
      <c r="AJ75" s="524"/>
      <c r="AK75" s="525"/>
      <c r="AL75" s="525"/>
      <c r="AM75" s="524"/>
      <c r="AN75" s="524"/>
    </row>
    <row r="76" s="399" customFormat="1" customHeight="1" spans="1:40">
      <c r="A76" s="130" t="str">
        <f>'[2]RECOND COMP'!$A77</f>
        <v>REC065</v>
      </c>
      <c r="B76" s="531" t="str">
        <f>'[2]RECOND COMP'!B77</f>
        <v>C-SB453</v>
      </c>
      <c r="C76" s="546"/>
      <c r="D76" s="547">
        <v>6</v>
      </c>
      <c r="E76" s="521" t="str">
        <f>'[2]RECOND COMP'!J77</f>
        <v>~</v>
      </c>
      <c r="F76" s="513">
        <f>'[2]RECOND COMP'!$M77</f>
        <v>0</v>
      </c>
      <c r="G76" s="493" t="s">
        <v>784</v>
      </c>
      <c r="H76" s="515" t="str">
        <f>'[2]RECOND COMP'!$P77</f>
        <v>CU - 72 QC</v>
      </c>
      <c r="I76" s="523">
        <f>'[2]RECOND COMP'!$S77</f>
        <v>0</v>
      </c>
      <c r="J76" s="142"/>
      <c r="K76" s="291"/>
      <c r="AI76" s="524"/>
      <c r="AJ76" s="524"/>
      <c r="AK76" s="525"/>
      <c r="AL76" s="525"/>
      <c r="AM76" s="524"/>
      <c r="AN76" s="524"/>
    </row>
    <row r="77" s="399" customFormat="1" spans="1:40">
      <c r="A77" s="130" t="str">
        <f>'[2]RECOND COMP'!$A78</f>
        <v>REC066</v>
      </c>
      <c r="B77" s="531" t="str">
        <f>'[2]RECOND COMP'!B78</f>
        <v>300CB</v>
      </c>
      <c r="C77" s="544" t="s">
        <v>785</v>
      </c>
      <c r="D77" s="547">
        <v>3</v>
      </c>
      <c r="E77" s="521" t="str">
        <f>'[2]RECOND COMP'!J78</f>
        <v>~</v>
      </c>
      <c r="F77" s="513">
        <f>'[2]RECOND COMP'!$M78</f>
        <v>0</v>
      </c>
      <c r="G77" s="497"/>
      <c r="H77" s="515" t="str">
        <f>'[2]RECOND COMP'!$P78</f>
        <v>CU - 40  QC</v>
      </c>
      <c r="I77" s="523">
        <f>'[2]RECOND COMP'!$S78</f>
        <v>0</v>
      </c>
      <c r="J77" s="142"/>
      <c r="K77" s="291"/>
      <c r="AI77" s="524"/>
      <c r="AJ77" s="524"/>
      <c r="AK77" s="525"/>
      <c r="AL77" s="525"/>
      <c r="AM77" s="524"/>
      <c r="AN77" s="524"/>
    </row>
    <row r="78" s="399" customFormat="1" spans="1:40">
      <c r="A78" s="130" t="str">
        <f>'[2]RECOND COMP'!$A79</f>
        <v>REC067</v>
      </c>
      <c r="B78" s="531" t="str">
        <f>'[2]RECOND COMP'!B79</f>
        <v>400CB</v>
      </c>
      <c r="C78" s="544" t="s">
        <v>785</v>
      </c>
      <c r="D78" s="547">
        <v>4</v>
      </c>
      <c r="E78" s="521" t="str">
        <f>'[2]RECOND COMP'!J79</f>
        <v>~</v>
      </c>
      <c r="F78" s="513">
        <f>'[2]RECOND COMP'!$M79</f>
        <v>0</v>
      </c>
      <c r="G78" s="497"/>
      <c r="H78" s="515" t="str">
        <f>'[2]RECOND COMP'!$P79</f>
        <v>CU - 50  QC</v>
      </c>
      <c r="I78" s="523">
        <f>'[2]RECOND COMP'!$S79</f>
        <v>0</v>
      </c>
      <c r="J78" s="142"/>
      <c r="K78" s="291"/>
      <c r="AI78" s="524"/>
      <c r="AJ78" s="524"/>
      <c r="AK78" s="525"/>
      <c r="AL78" s="525"/>
      <c r="AM78" s="524"/>
      <c r="AN78" s="524"/>
    </row>
    <row r="79" s="399" customFormat="1" spans="1:40">
      <c r="A79" s="130" t="str">
        <f>'[2]RECOND COMP'!$A80</f>
        <v>REC068</v>
      </c>
      <c r="B79" s="531" t="str">
        <f>'[2]RECOND COMP'!B80</f>
        <v>JT160</v>
      </c>
      <c r="C79" s="544" t="s">
        <v>786</v>
      </c>
      <c r="D79" s="547">
        <v>5</v>
      </c>
      <c r="E79" s="521" t="str">
        <f>'[2]RECOND COMP'!J80</f>
        <v>~</v>
      </c>
      <c r="F79" s="513">
        <f>'[2]RECOND COMP'!$M80</f>
        <v>0</v>
      </c>
      <c r="G79" s="497"/>
      <c r="H79" s="515" t="str">
        <f>'[2]RECOND COMP'!$P80</f>
        <v>CU - 64 QC</v>
      </c>
      <c r="I79" s="523">
        <f>'[2]RECOND COMP'!$S80</f>
        <v>0</v>
      </c>
      <c r="J79" s="142"/>
      <c r="K79" s="291"/>
      <c r="AI79" s="524"/>
      <c r="AJ79" s="524"/>
      <c r="AK79" s="525"/>
      <c r="AL79" s="525"/>
      <c r="AM79" s="524"/>
      <c r="AN79" s="524"/>
    </row>
    <row r="80" spans="1:40">
      <c r="A80" s="130" t="str">
        <f>'[2]RECOND COMP'!$A81</f>
        <v>REC069</v>
      </c>
      <c r="B80" s="531" t="str">
        <f>'[2]RECOND COMP'!B81</f>
        <v>CRHH-083</v>
      </c>
      <c r="C80" s="544" t="s">
        <v>787</v>
      </c>
      <c r="D80" s="547">
        <v>7.5</v>
      </c>
      <c r="E80" s="521">
        <f>'[2]RECOND COMP'!J81</f>
        <v>1416.66666666667</v>
      </c>
      <c r="F80" s="513">
        <f>'[2]RECOND COMP'!$M81</f>
        <v>0</v>
      </c>
      <c r="G80" s="497"/>
      <c r="H80" s="515" t="str">
        <f>'[2]RECOND COMP'!$P81</f>
        <v>CU - 100 QC</v>
      </c>
      <c r="I80" s="523">
        <f>'[2]RECOND COMP'!$S81</f>
        <v>0</v>
      </c>
      <c r="J80" s="345"/>
      <c r="L80" s="291"/>
      <c r="N80" s="291"/>
      <c r="O80" s="291"/>
      <c r="P80" s="291"/>
      <c r="Q80" s="291"/>
      <c r="R80" s="291"/>
      <c r="S80" s="291"/>
      <c r="T80" s="291"/>
      <c r="U80" s="291"/>
      <c r="V80" s="291"/>
      <c r="W80" s="291"/>
      <c r="X80" s="291"/>
      <c r="Y80" s="291"/>
      <c r="Z80" s="291"/>
      <c r="AI80" s="524"/>
      <c r="AJ80" s="524"/>
      <c r="AK80" s="525"/>
      <c r="AL80" s="525"/>
      <c r="AM80" s="524"/>
      <c r="AN80" s="524"/>
    </row>
    <row r="81" spans="1:40">
      <c r="A81" s="130" t="str">
        <f>'[2]RECOND COMP'!$A82</f>
        <v>REC070</v>
      </c>
      <c r="B81" s="531" t="str">
        <f>'[2]RECOND COMP'!B82</f>
        <v>CRFQ-0250 </v>
      </c>
      <c r="C81" s="548" t="s">
        <v>788</v>
      </c>
      <c r="D81" s="474">
        <v>2.5</v>
      </c>
      <c r="E81" s="521">
        <f>'[2]RECOND COMP'!J82</f>
        <v>428.571428571429</v>
      </c>
      <c r="F81" s="513">
        <f>'[2]RECOND COMP'!$M82</f>
        <v>0</v>
      </c>
      <c r="G81" s="497"/>
      <c r="H81" s="515" t="str">
        <f>'[2]RECOND COMP'!$P82</f>
        <v>CU - 36  QC</v>
      </c>
      <c r="I81" s="523">
        <f>'[2]RECOND COMP'!$S82</f>
        <v>0</v>
      </c>
      <c r="J81" s="345"/>
      <c r="L81" s="291"/>
      <c r="N81" s="291"/>
      <c r="O81" s="291"/>
      <c r="P81" s="291"/>
      <c r="Q81" s="291"/>
      <c r="R81" s="291"/>
      <c r="S81" s="291"/>
      <c r="T81" s="291"/>
      <c r="U81" s="291"/>
      <c r="V81" s="291"/>
      <c r="W81" s="291"/>
      <c r="X81" s="291"/>
      <c r="Y81" s="291"/>
      <c r="Z81" s="291"/>
      <c r="AI81" s="524"/>
      <c r="AJ81" s="524"/>
      <c r="AK81" s="525"/>
      <c r="AL81" s="525"/>
      <c r="AM81" s="524"/>
      <c r="AN81" s="524"/>
    </row>
    <row r="82" spans="1:40">
      <c r="A82" s="130" t="str">
        <f>'[2]RECOND COMP'!$A83</f>
        <v>REC071</v>
      </c>
      <c r="B82" s="531" t="str">
        <f>'[2]RECOND COMP'!B83</f>
        <v>CRHD-0275 </v>
      </c>
      <c r="C82" s="549"/>
      <c r="D82" s="474">
        <v>2.75</v>
      </c>
      <c r="E82" s="521">
        <f>'[2]RECOND COMP'!J83</f>
        <v>428.571428571429</v>
      </c>
      <c r="F82" s="513">
        <f>'[2]RECOND COMP'!$M83</f>
        <v>0</v>
      </c>
      <c r="G82" s="497"/>
      <c r="H82" s="515" t="str">
        <f>'[2]RECOND COMP'!$P83</f>
        <v>CU - 40  QC</v>
      </c>
      <c r="I82" s="523">
        <f>'[2]RECOND COMP'!$S83</f>
        <v>0</v>
      </c>
      <c r="J82" s="345"/>
      <c r="L82" s="291"/>
      <c r="N82" s="291"/>
      <c r="O82" s="291"/>
      <c r="P82" s="291"/>
      <c r="Q82" s="291"/>
      <c r="R82" s="291"/>
      <c r="S82" s="291"/>
      <c r="T82" s="291"/>
      <c r="U82" s="291"/>
      <c r="V82" s="291"/>
      <c r="W82" s="291"/>
      <c r="X82" s="291"/>
      <c r="Y82" s="291"/>
      <c r="Z82" s="291"/>
      <c r="AI82" s="524"/>
      <c r="AJ82" s="524"/>
      <c r="AK82" s="525"/>
      <c r="AL82" s="525"/>
      <c r="AM82" s="524"/>
      <c r="AN82" s="524"/>
    </row>
    <row r="83" spans="1:40">
      <c r="A83" s="130" t="str">
        <f>'[2]RECOND COMP'!$A84</f>
        <v>REC072</v>
      </c>
      <c r="B83" s="531" t="str">
        <f>'[2]RECOND COMP'!B84</f>
        <v>JT95</v>
      </c>
      <c r="C83" s="548" t="s">
        <v>789</v>
      </c>
      <c r="D83" s="474">
        <v>3</v>
      </c>
      <c r="E83" s="521" t="str">
        <f>'[2]RECOND COMP'!J84</f>
        <v>~</v>
      </c>
      <c r="F83" s="513">
        <f>'[2]RECOND COMP'!$M84</f>
        <v>0</v>
      </c>
      <c r="G83" s="497"/>
      <c r="H83" s="515">
        <f>'[2]RECOND COMP'!$P84</f>
        <v>0</v>
      </c>
      <c r="I83" s="523">
        <f>'[2]RECOND COMP'!$S84</f>
        <v>0</v>
      </c>
      <c r="J83" s="345"/>
      <c r="L83" s="291"/>
      <c r="N83" s="291"/>
      <c r="O83" s="291"/>
      <c r="P83" s="291"/>
      <c r="Q83" s="291"/>
      <c r="R83" s="291"/>
      <c r="S83" s="291"/>
      <c r="T83" s="291"/>
      <c r="U83" s="291"/>
      <c r="V83" s="291"/>
      <c r="W83" s="291"/>
      <c r="X83" s="291"/>
      <c r="Y83" s="291"/>
      <c r="Z83" s="291"/>
      <c r="AI83" s="524"/>
      <c r="AJ83" s="524"/>
      <c r="AK83" s="525"/>
      <c r="AL83" s="525"/>
      <c r="AM83" s="524"/>
      <c r="AN83" s="524"/>
    </row>
    <row r="84" customHeight="1" spans="1:40">
      <c r="A84" s="130" t="str">
        <f>'[2]RECOND COMP'!$A85</f>
        <v>REC073</v>
      </c>
      <c r="B84" s="531" t="str">
        <f>'[2]RECOND COMP'!B85</f>
        <v>JT160</v>
      </c>
      <c r="C84" s="549"/>
      <c r="D84" s="474">
        <v>5</v>
      </c>
      <c r="E84" s="521" t="str">
        <f>'[2]RECOND COMP'!J85</f>
        <v>~</v>
      </c>
      <c r="F84" s="513">
        <f>'[2]RECOND COMP'!$M85</f>
        <v>0</v>
      </c>
      <c r="G84" s="497"/>
      <c r="H84" s="515" t="str">
        <f>'[2]RECOND COMP'!$P85</f>
        <v>CU - 72 QC</v>
      </c>
      <c r="I84" s="523">
        <f>'[2]RECOND COMP'!$S85</f>
        <v>0</v>
      </c>
      <c r="J84" s="345"/>
      <c r="L84" s="291"/>
      <c r="N84" s="291"/>
      <c r="O84" s="291"/>
      <c r="P84" s="291"/>
      <c r="Q84" s="291"/>
      <c r="R84" s="291"/>
      <c r="S84" s="291"/>
      <c r="T84" s="291"/>
      <c r="U84" s="291"/>
      <c r="V84" s="291"/>
      <c r="W84" s="291"/>
      <c r="X84" s="291"/>
      <c r="Y84" s="291"/>
      <c r="Z84" s="291"/>
      <c r="AI84" s="524"/>
      <c r="AJ84" s="524"/>
      <c r="AK84" s="525"/>
      <c r="AL84" s="525"/>
      <c r="AM84" s="524"/>
      <c r="AN84" s="524"/>
    </row>
    <row r="85" spans="1:40">
      <c r="A85" s="130" t="str">
        <f>'[2]RECOND COMP'!$A86</f>
        <v>REC074</v>
      </c>
      <c r="B85" s="531" t="str">
        <f>'[2]RECOND COMP'!B86</f>
        <v>QR-90</v>
      </c>
      <c r="C85" s="550" t="s">
        <v>790</v>
      </c>
      <c r="D85" s="474">
        <v>7.5</v>
      </c>
      <c r="E85" s="521" t="str">
        <f>'[2]RECOND COMP'!J86</f>
        <v>~</v>
      </c>
      <c r="F85" s="513">
        <f>'[2]RECOND COMP'!$M86</f>
        <v>0</v>
      </c>
      <c r="G85" s="497"/>
      <c r="H85" s="515" t="str">
        <f>'[2]RECOND COMP'!$P86</f>
        <v>CU - 100 QC</v>
      </c>
      <c r="I85" s="523">
        <f>'[2]RECOND COMP'!$S86</f>
        <v>0</v>
      </c>
      <c r="J85" s="345"/>
      <c r="L85" s="291"/>
      <c r="N85" s="291"/>
      <c r="O85" s="291"/>
      <c r="P85" s="291"/>
      <c r="Q85" s="291"/>
      <c r="R85" s="291"/>
      <c r="S85" s="291"/>
      <c r="T85" s="291"/>
      <c r="U85" s="291"/>
      <c r="V85" s="291"/>
      <c r="W85" s="291"/>
      <c r="X85" s="291"/>
      <c r="Y85" s="291"/>
      <c r="Z85" s="291"/>
      <c r="AI85" s="524"/>
      <c r="AJ85" s="524"/>
      <c r="AK85" s="525"/>
      <c r="AL85" s="525"/>
      <c r="AM85" s="524"/>
      <c r="AN85" s="524"/>
    </row>
    <row r="86" spans="1:40">
      <c r="A86" s="130" t="str">
        <f>'[2]RECOND COMP'!$A87</f>
        <v>REC075</v>
      </c>
      <c r="B86" s="531" t="str">
        <f>'[2]RECOND COMP'!B87</f>
        <v>QR-070</v>
      </c>
      <c r="C86" s="550"/>
      <c r="D86" s="474">
        <v>7.5</v>
      </c>
      <c r="E86" s="521">
        <f>'[2]RECOND COMP'!J87</f>
        <v>1071.42857142857</v>
      </c>
      <c r="F86" s="513">
        <f>'[2]RECOND COMP'!$M87</f>
        <v>0</v>
      </c>
      <c r="G86" s="497"/>
      <c r="H86" s="515" t="str">
        <f>'[2]RECOND COMP'!$P87</f>
        <v>CU - 125 QC</v>
      </c>
      <c r="I86" s="523">
        <f>'[2]RECOND COMP'!$S87</f>
        <v>0</v>
      </c>
      <c r="J86" s="345"/>
      <c r="L86" s="291"/>
      <c r="N86" s="291"/>
      <c r="O86" s="291"/>
      <c r="P86" s="291"/>
      <c r="Q86" s="291"/>
      <c r="R86" s="291"/>
      <c r="S86" s="291"/>
      <c r="T86" s="291"/>
      <c r="U86" s="291"/>
      <c r="V86" s="291"/>
      <c r="W86" s="291"/>
      <c r="X86" s="291"/>
      <c r="Y86" s="291"/>
      <c r="Z86" s="291"/>
      <c r="AI86" s="524"/>
      <c r="AJ86" s="524"/>
      <c r="AK86" s="525"/>
      <c r="AL86" s="525"/>
      <c r="AM86" s="524"/>
      <c r="AN86" s="524"/>
    </row>
    <row r="87" spans="1:40">
      <c r="A87" s="130" t="str">
        <f>'[2]RECOND COMP'!$A88</f>
        <v>REC076</v>
      </c>
      <c r="B87" s="531" t="str">
        <f>'[2]RECOND COMP'!B88</f>
        <v>QR-11</v>
      </c>
      <c r="C87" s="550"/>
      <c r="D87" s="474">
        <v>9</v>
      </c>
      <c r="E87" s="521">
        <f>'[2]RECOND COMP'!J88</f>
        <v>1214.28571428571</v>
      </c>
      <c r="F87" s="513">
        <f>'[2]RECOND COMP'!$M88</f>
        <v>0</v>
      </c>
      <c r="G87" s="497"/>
      <c r="H87" s="515">
        <f>'[2]RECOND COMP'!$P88</f>
        <v>0</v>
      </c>
      <c r="I87" s="523">
        <f>'[2]RECOND COMP'!$S88</f>
        <v>0</v>
      </c>
      <c r="J87" s="345"/>
      <c r="L87" s="291"/>
      <c r="N87" s="291"/>
      <c r="O87" s="291"/>
      <c r="P87" s="291"/>
      <c r="Q87" s="291"/>
      <c r="R87" s="291"/>
      <c r="S87" s="291"/>
      <c r="T87" s="291"/>
      <c r="U87" s="291"/>
      <c r="V87" s="291"/>
      <c r="W87" s="291"/>
      <c r="X87" s="291"/>
      <c r="Y87" s="291"/>
      <c r="Z87" s="291"/>
      <c r="AI87" s="524"/>
      <c r="AJ87" s="524"/>
      <c r="AK87" s="525"/>
      <c r="AL87" s="525"/>
      <c r="AM87" s="524"/>
      <c r="AN87" s="524"/>
    </row>
    <row r="88" ht="15" customHeight="1" spans="1:40">
      <c r="A88" s="130" t="str">
        <f>'[2]RECOND COMP'!$A89</f>
        <v>REC077</v>
      </c>
      <c r="B88" s="531" t="str">
        <f>'[2]RECOND COMP'!B89</f>
        <v>QR-125</v>
      </c>
      <c r="C88" s="550"/>
      <c r="D88" s="474">
        <v>10</v>
      </c>
      <c r="E88" s="521" t="str">
        <f>'[2]RECOND COMP'!J89</f>
        <v>~</v>
      </c>
      <c r="F88" s="513">
        <f>'[2]RECOND COMP'!$M89</f>
        <v>0</v>
      </c>
      <c r="G88" s="497"/>
      <c r="H88" s="515" t="str">
        <f>'[2]RECOND COMP'!$P89</f>
        <v>CU - 125 QC</v>
      </c>
      <c r="I88" s="523">
        <f>'[2]RECOND COMP'!$S89</f>
        <v>0</v>
      </c>
      <c r="J88" s="345"/>
      <c r="L88" s="291"/>
      <c r="N88" s="291"/>
      <c r="O88" s="291"/>
      <c r="P88" s="291"/>
      <c r="Q88" s="291"/>
      <c r="R88" s="291"/>
      <c r="S88" s="291"/>
      <c r="T88" s="291"/>
      <c r="U88" s="291"/>
      <c r="V88" s="291"/>
      <c r="W88" s="291"/>
      <c r="X88" s="291"/>
      <c r="Y88" s="291"/>
      <c r="Z88" s="291"/>
      <c r="AI88" s="524"/>
      <c r="AJ88" s="524"/>
      <c r="AK88" s="525"/>
      <c r="AL88" s="525"/>
      <c r="AM88" s="524"/>
      <c r="AN88" s="524"/>
    </row>
    <row r="89" spans="1:40">
      <c r="A89" s="130" t="str">
        <f>'[2]RECOND COMP'!$A90</f>
        <v>REC078</v>
      </c>
      <c r="B89" s="531" t="str">
        <f>'[2]RECOND COMP'!B90</f>
        <v>QR-15</v>
      </c>
      <c r="C89" s="550"/>
      <c r="D89" s="474">
        <v>12.5</v>
      </c>
      <c r="E89" s="521">
        <f>'[2]RECOND COMP'!J90</f>
        <v>1642.85714285714</v>
      </c>
      <c r="F89" s="513">
        <f>'[2]RECOND COMP'!$M90</f>
        <v>0</v>
      </c>
      <c r="G89" s="497"/>
      <c r="H89" s="515" t="str">
        <f>'[2]RECOND COMP'!$P90</f>
        <v>CU - 144 QC</v>
      </c>
      <c r="I89" s="523">
        <f>'[2]RECOND COMP'!$S90</f>
        <v>0</v>
      </c>
      <c r="J89" s="345"/>
      <c r="L89" s="291"/>
      <c r="N89" s="291"/>
      <c r="O89" s="291"/>
      <c r="P89" s="291"/>
      <c r="Q89" s="291"/>
      <c r="R89" s="291"/>
      <c r="S89" s="291"/>
      <c r="T89" s="291"/>
      <c r="U89" s="291"/>
      <c r="V89" s="291"/>
      <c r="W89" s="291"/>
      <c r="X89" s="291"/>
      <c r="Y89" s="291"/>
      <c r="Z89" s="291"/>
      <c r="AI89" s="524"/>
      <c r="AJ89" s="524"/>
      <c r="AK89" s="525"/>
      <c r="AL89" s="525"/>
      <c r="AM89" s="524"/>
      <c r="AN89" s="524"/>
    </row>
    <row r="90" spans="1:40">
      <c r="A90" s="130" t="str">
        <f>'[2]RECOND COMP'!$A91</f>
        <v>REC079</v>
      </c>
      <c r="B90" s="531" t="str">
        <f>'[2]RECOND COMP'!B91</f>
        <v>ZR34K/380V</v>
      </c>
      <c r="C90" s="548" t="s">
        <v>791</v>
      </c>
      <c r="D90" s="474">
        <v>2.75</v>
      </c>
      <c r="E90" s="521" t="str">
        <f>'[2]RECOND COMP'!J91</f>
        <v>~</v>
      </c>
      <c r="F90" s="513">
        <f>'[2]RECOND COMP'!$M91</f>
        <v>0</v>
      </c>
      <c r="G90" s="497"/>
      <c r="H90" s="515" t="str">
        <f>'[2]RECOND COMP'!$P91</f>
        <v>CU - 40  QC</v>
      </c>
      <c r="I90" s="523">
        <f>'[2]RECOND COMP'!$S91</f>
        <v>0</v>
      </c>
      <c r="J90" s="345"/>
      <c r="L90" s="291"/>
      <c r="N90" s="291"/>
      <c r="O90" s="291"/>
      <c r="P90" s="291"/>
      <c r="Q90" s="291"/>
      <c r="R90" s="291"/>
      <c r="S90" s="291"/>
      <c r="T90" s="291"/>
      <c r="U90" s="291"/>
      <c r="V90" s="291"/>
      <c r="W90" s="291"/>
      <c r="X90" s="291"/>
      <c r="Y90" s="291"/>
      <c r="Z90" s="291"/>
      <c r="AI90" s="524"/>
      <c r="AJ90" s="524"/>
      <c r="AK90" s="525"/>
      <c r="AL90" s="525"/>
      <c r="AM90" s="524"/>
      <c r="AN90" s="524"/>
    </row>
    <row r="91" spans="1:40">
      <c r="A91" s="130" t="str">
        <f>'[2]RECOND COMP'!$A92</f>
        <v>REC080</v>
      </c>
      <c r="B91" s="531" t="str">
        <f>'[2]RECOND COMP'!B92</f>
        <v>ZR61</v>
      </c>
      <c r="C91" s="551"/>
      <c r="D91" s="474"/>
      <c r="E91" s="521" t="str">
        <f>'[2]RECOND COMP'!J92</f>
        <v>~</v>
      </c>
      <c r="F91" s="513">
        <f>'[2]RECOND COMP'!$M92</f>
        <v>0</v>
      </c>
      <c r="G91" s="497"/>
      <c r="H91" s="515">
        <f>'[2]RECOND COMP'!$P92</f>
        <v>0</v>
      </c>
      <c r="I91" s="523">
        <f>'[2]RECOND COMP'!$S92</f>
        <v>0</v>
      </c>
      <c r="J91" s="345"/>
      <c r="L91" s="291"/>
      <c r="N91" s="291"/>
      <c r="O91" s="291"/>
      <c r="P91" s="291"/>
      <c r="Q91" s="291"/>
      <c r="R91" s="291"/>
      <c r="S91" s="291"/>
      <c r="T91" s="291"/>
      <c r="U91" s="291"/>
      <c r="V91" s="291"/>
      <c r="W91" s="291"/>
      <c r="X91" s="291"/>
      <c r="Y91" s="291"/>
      <c r="Z91" s="291"/>
      <c r="AI91" s="524"/>
      <c r="AJ91" s="524"/>
      <c r="AK91" s="525"/>
      <c r="AL91" s="525"/>
      <c r="AM91" s="524"/>
      <c r="AN91" s="524"/>
    </row>
    <row r="92" spans="1:40">
      <c r="A92" s="130" t="str">
        <f>'[2]RECOND COMP'!$A93</f>
        <v>REC081</v>
      </c>
      <c r="B92" s="531" t="str">
        <f>'[2]RECOND COMP'!B93</f>
        <v>ZR68K</v>
      </c>
      <c r="C92" s="551"/>
      <c r="D92" s="474">
        <v>5.5</v>
      </c>
      <c r="E92" s="521" t="str">
        <f>'[2]RECOND COMP'!J93</f>
        <v>~</v>
      </c>
      <c r="F92" s="513">
        <f>'[2]RECOND COMP'!$M93</f>
        <v>0</v>
      </c>
      <c r="G92" s="497"/>
      <c r="H92" s="515">
        <f>'[2]RECOND COMP'!$P93</f>
        <v>0</v>
      </c>
      <c r="I92" s="523">
        <f>'[2]RECOND COMP'!$S93</f>
        <v>0</v>
      </c>
      <c r="J92" s="345"/>
      <c r="L92" s="291"/>
      <c r="N92" s="291"/>
      <c r="O92" s="291"/>
      <c r="P92" s="291"/>
      <c r="Q92" s="291"/>
      <c r="R92" s="291"/>
      <c r="S92" s="291"/>
      <c r="T92" s="291"/>
      <c r="U92" s="291"/>
      <c r="V92" s="291"/>
      <c r="W92" s="291"/>
      <c r="X92" s="291"/>
      <c r="Y92" s="291"/>
      <c r="Z92" s="291"/>
      <c r="AI92" s="524"/>
      <c r="AJ92" s="524"/>
      <c r="AK92" s="525"/>
      <c r="AL92" s="525"/>
      <c r="AM92" s="524"/>
      <c r="AN92" s="524"/>
    </row>
    <row r="93" spans="1:40">
      <c r="A93" s="130" t="str">
        <f>'[2]RECOND COMP'!$A94</f>
        <v>REC082</v>
      </c>
      <c r="B93" s="531" t="str">
        <f>'[2]RECOND COMP'!B94</f>
        <v>ZR72K</v>
      </c>
      <c r="C93" s="551"/>
      <c r="D93" s="474">
        <v>6</v>
      </c>
      <c r="E93" s="521" t="str">
        <f>'[2]RECOND COMP'!J94</f>
        <v>~</v>
      </c>
      <c r="F93" s="513">
        <f>'[2]RECOND COMP'!$M94</f>
        <v>0</v>
      </c>
      <c r="G93" s="497"/>
      <c r="H93" s="515" t="str">
        <f>'[2]RECOND COMP'!$P94</f>
        <v>CU - 90 QC</v>
      </c>
      <c r="I93" s="523">
        <f>'[2]RECOND COMP'!$S94</f>
        <v>0</v>
      </c>
      <c r="J93" s="345"/>
      <c r="L93" s="291"/>
      <c r="N93" s="291"/>
      <c r="O93" s="291"/>
      <c r="P93" s="291"/>
      <c r="Q93" s="291"/>
      <c r="R93" s="291"/>
      <c r="S93" s="291"/>
      <c r="T93" s="291"/>
      <c r="U93" s="291"/>
      <c r="V93" s="291"/>
      <c r="W93" s="291"/>
      <c r="X93" s="291"/>
      <c r="Y93" s="291"/>
      <c r="Z93" s="291"/>
      <c r="AI93" s="524"/>
      <c r="AJ93" s="524"/>
      <c r="AK93" s="525"/>
      <c r="AL93" s="525"/>
      <c r="AM93" s="524"/>
      <c r="AN93" s="524"/>
    </row>
    <row r="94" spans="1:40">
      <c r="A94" s="130" t="str">
        <f>'[2]RECOND COMP'!$A95</f>
        <v>REC083</v>
      </c>
      <c r="B94" s="531" t="str">
        <f>'[2]RECOND COMP'!B95</f>
        <v>ZR94K</v>
      </c>
      <c r="C94" s="551"/>
      <c r="D94" s="474">
        <v>7.5</v>
      </c>
      <c r="E94" s="521">
        <f>'[2]RECOND COMP'!J95</f>
        <v>1333.33333333333</v>
      </c>
      <c r="F94" s="513">
        <f>'[2]RECOND COMP'!$M95</f>
        <v>0</v>
      </c>
      <c r="G94" s="497"/>
      <c r="H94" s="515" t="str">
        <f>'[2]RECOND COMP'!$P95</f>
        <v>CU - 125 QC</v>
      </c>
      <c r="I94" s="523">
        <f>'[2]RECOND COMP'!$S95</f>
        <v>0</v>
      </c>
      <c r="J94" s="345"/>
      <c r="L94" s="291"/>
      <c r="N94" s="291"/>
      <c r="O94" s="291"/>
      <c r="P94" s="291"/>
      <c r="Q94" s="291"/>
      <c r="R94" s="291"/>
      <c r="S94" s="291"/>
      <c r="T94" s="291"/>
      <c r="U94" s="291"/>
      <c r="V94" s="291"/>
      <c r="W94" s="291"/>
      <c r="X94" s="291"/>
      <c r="Y94" s="291"/>
      <c r="Z94" s="291"/>
      <c r="AI94" s="524"/>
      <c r="AJ94" s="524"/>
      <c r="AK94" s="525"/>
      <c r="AL94" s="525"/>
      <c r="AM94" s="524"/>
      <c r="AN94" s="524"/>
    </row>
    <row r="95" spans="1:40">
      <c r="A95" s="130" t="str">
        <f>'[2]RECOND COMP'!$A96</f>
        <v>REC084</v>
      </c>
      <c r="B95" s="531" t="str">
        <f>'[2]RECOND COMP'!B96</f>
        <v>ZB66KQE</v>
      </c>
      <c r="C95" s="551"/>
      <c r="D95" s="474">
        <v>10</v>
      </c>
      <c r="E95" s="521">
        <f>'[2]RECOND COMP'!J96</f>
        <v>2500</v>
      </c>
      <c r="F95" s="513">
        <f>'[2]RECOND COMP'!$M96</f>
        <v>0</v>
      </c>
      <c r="G95" s="497"/>
      <c r="H95" s="515" t="str">
        <f>'[2]RECOND COMP'!$P96</f>
        <v>CU - 125 QC</v>
      </c>
      <c r="I95" s="523">
        <f>'[2]RECOND COMP'!$S96</f>
        <v>0</v>
      </c>
      <c r="J95" s="345"/>
      <c r="L95" s="291"/>
      <c r="N95" s="291"/>
      <c r="O95" s="291"/>
      <c r="P95" s="291"/>
      <c r="Q95" s="291"/>
      <c r="R95" s="291"/>
      <c r="S95" s="291"/>
      <c r="T95" s="291"/>
      <c r="U95" s="291"/>
      <c r="V95" s="291"/>
      <c r="W95" s="291"/>
      <c r="X95" s="291"/>
      <c r="Y95" s="291"/>
      <c r="Z95" s="291"/>
      <c r="AI95" s="524"/>
      <c r="AJ95" s="524"/>
      <c r="AK95" s="525"/>
      <c r="AL95" s="525"/>
      <c r="AM95" s="524"/>
      <c r="AN95" s="524"/>
    </row>
    <row r="96" spans="1:40">
      <c r="A96" s="130" t="str">
        <f>'[2]RECOND COMP'!$A97</f>
        <v>REC085</v>
      </c>
      <c r="B96" s="531" t="str">
        <f>'[2]RECOND COMP'!B97</f>
        <v>ZR125K</v>
      </c>
      <c r="C96" s="551"/>
      <c r="D96" s="474">
        <v>10</v>
      </c>
      <c r="E96" s="521">
        <f>'[2]RECOND COMP'!J97</f>
        <v>1583.33333333333</v>
      </c>
      <c r="F96" s="513">
        <f>'[2]RECOND COMP'!$M97</f>
        <v>0</v>
      </c>
      <c r="G96" s="497"/>
      <c r="H96" s="515" t="str">
        <f>'[2]RECOND COMP'!$P97</f>
        <v>CU - 125 QC</v>
      </c>
      <c r="I96" s="523">
        <f>'[2]RECOND COMP'!$S97</f>
        <v>0</v>
      </c>
      <c r="J96" s="345"/>
      <c r="L96" s="291"/>
      <c r="N96" s="291"/>
      <c r="O96" s="291"/>
      <c r="P96" s="291"/>
      <c r="Q96" s="291"/>
      <c r="R96" s="291"/>
      <c r="S96" s="291"/>
      <c r="T96" s="291"/>
      <c r="U96" s="291"/>
      <c r="V96" s="291"/>
      <c r="W96" s="291"/>
      <c r="X96" s="291"/>
      <c r="Y96" s="291"/>
      <c r="Z96" s="291"/>
      <c r="AI96" s="524"/>
      <c r="AJ96" s="524"/>
      <c r="AK96" s="525"/>
      <c r="AL96" s="525"/>
      <c r="AM96" s="524"/>
      <c r="AN96" s="524"/>
    </row>
    <row r="97" customHeight="1" spans="1:40">
      <c r="A97" s="130" t="str">
        <f>'[2]RECOND COMP'!$A98</f>
        <v>REC086</v>
      </c>
      <c r="B97" s="531" t="str">
        <f>'[2]RECOND COMP'!B98</f>
        <v>ZR144K</v>
      </c>
      <c r="C97" s="551"/>
      <c r="D97" s="474">
        <v>12.5</v>
      </c>
      <c r="E97" s="521" t="str">
        <f>'[2]RECOND COMP'!J98</f>
        <v>~</v>
      </c>
      <c r="F97" s="513">
        <f>'[2]RECOND COMP'!$M98</f>
        <v>0</v>
      </c>
      <c r="G97" s="497"/>
      <c r="H97" s="515" t="str">
        <f>'[2]RECOND COMP'!$P98</f>
        <v>CU - 144 QC</v>
      </c>
      <c r="I97" s="523">
        <f>'[2]RECOND COMP'!$S98</f>
        <v>0</v>
      </c>
      <c r="J97" s="345"/>
      <c r="L97" s="291"/>
      <c r="N97" s="291"/>
      <c r="O97" s="291"/>
      <c r="P97" s="291"/>
      <c r="Q97" s="291"/>
      <c r="R97" s="291"/>
      <c r="S97" s="291"/>
      <c r="T97" s="291"/>
      <c r="U97" s="291"/>
      <c r="V97" s="291"/>
      <c r="W97" s="291"/>
      <c r="X97" s="291"/>
      <c r="Y97" s="291"/>
      <c r="Z97" s="291"/>
      <c r="AI97" s="524"/>
      <c r="AJ97" s="524"/>
      <c r="AK97" s="525"/>
      <c r="AL97" s="525"/>
      <c r="AM97" s="524"/>
      <c r="AN97" s="524"/>
    </row>
    <row r="98" spans="1:40">
      <c r="A98" s="130" t="str">
        <f>'[2]RECOND COMP'!$A99</f>
        <v>REC087</v>
      </c>
      <c r="B98" s="531" t="str">
        <f>'[2]RECOND COMP'!B99</f>
        <v>ZR160K</v>
      </c>
      <c r="C98" s="549"/>
      <c r="D98" s="474">
        <v>15</v>
      </c>
      <c r="E98" s="521" t="str">
        <f>'[2]RECOND COMP'!J99</f>
        <v>~</v>
      </c>
      <c r="F98" s="513">
        <f>'[2]RECOND COMP'!$M99</f>
        <v>0</v>
      </c>
      <c r="G98" s="497"/>
      <c r="H98" s="515">
        <f>'[2]RECOND COMP'!$P99</f>
        <v>0</v>
      </c>
      <c r="I98" s="523">
        <f>'[2]RECOND COMP'!$S99</f>
        <v>0</v>
      </c>
      <c r="J98" s="345"/>
      <c r="L98" s="291"/>
      <c r="N98" s="291"/>
      <c r="O98" s="291"/>
      <c r="P98" s="291"/>
      <c r="Q98" s="291"/>
      <c r="R98" s="291"/>
      <c r="S98" s="291"/>
      <c r="T98" s="291"/>
      <c r="U98" s="291"/>
      <c r="V98" s="291"/>
      <c r="W98" s="291"/>
      <c r="X98" s="291"/>
      <c r="Y98" s="291"/>
      <c r="Z98" s="291"/>
      <c r="AI98" s="524"/>
      <c r="AJ98" s="524"/>
      <c r="AK98" s="525"/>
      <c r="AL98" s="525"/>
      <c r="AM98" s="524"/>
      <c r="AN98" s="524"/>
    </row>
    <row r="99" spans="1:40">
      <c r="A99" s="130" t="str">
        <f>'[2]RECOND COMP'!$A100</f>
        <v>REC088</v>
      </c>
      <c r="B99" s="531" t="str">
        <f>'[2]RECOND COMP'!B100</f>
        <v>MTZ22 RECOND</v>
      </c>
      <c r="C99" s="548" t="s">
        <v>792</v>
      </c>
      <c r="D99" s="474">
        <v>2</v>
      </c>
      <c r="E99" s="521" t="str">
        <f>'[2]RECOND COMP'!J100</f>
        <v>~</v>
      </c>
      <c r="F99" s="513">
        <f>'[2]RECOND COMP'!$M100</f>
        <v>0</v>
      </c>
      <c r="G99" s="497"/>
      <c r="H99" s="515">
        <f>'[2]RECOND COMP'!$P100</f>
        <v>0</v>
      </c>
      <c r="I99" s="523">
        <f>'[2]RECOND COMP'!$S100</f>
        <v>0</v>
      </c>
      <c r="J99" s="345"/>
      <c r="L99" s="291"/>
      <c r="N99" s="291"/>
      <c r="O99" s="291"/>
      <c r="P99" s="291"/>
      <c r="Q99" s="291"/>
      <c r="R99" s="291"/>
      <c r="S99" s="291"/>
      <c r="T99" s="291"/>
      <c r="U99" s="291"/>
      <c r="V99" s="291"/>
      <c r="W99" s="291"/>
      <c r="X99" s="291"/>
      <c r="Y99" s="291"/>
      <c r="Z99" s="291"/>
      <c r="AI99" s="524"/>
      <c r="AJ99" s="524"/>
      <c r="AK99" s="525"/>
      <c r="AL99" s="525"/>
      <c r="AM99" s="524"/>
      <c r="AN99" s="524"/>
    </row>
    <row r="100" spans="1:40">
      <c r="A100" s="130" t="str">
        <f>'[2]RECOND COMP'!$A101</f>
        <v>REC089</v>
      </c>
      <c r="B100" s="531" t="str">
        <f>'[2]RECOND COMP'!B101</f>
        <v>MTZ28 RECOND</v>
      </c>
      <c r="C100" s="551"/>
      <c r="D100" s="474">
        <v>2</v>
      </c>
      <c r="E100" s="521" t="str">
        <f>'[2]RECOND COMP'!J101</f>
        <v>~</v>
      </c>
      <c r="F100" s="513">
        <f>'[2]RECOND COMP'!$M101</f>
        <v>0</v>
      </c>
      <c r="G100" s="497"/>
      <c r="H100" s="515" t="str">
        <f>'[2]RECOND COMP'!$P101</f>
        <v>CU - 32  QC</v>
      </c>
      <c r="I100" s="523">
        <f>'[2]RECOND COMP'!$S101</f>
        <v>0</v>
      </c>
      <c r="J100" s="345"/>
      <c r="L100" s="291"/>
      <c r="N100" s="291"/>
      <c r="O100" s="291"/>
      <c r="P100" s="291"/>
      <c r="Q100" s="291"/>
      <c r="R100" s="291"/>
      <c r="S100" s="291"/>
      <c r="T100" s="291"/>
      <c r="U100" s="291"/>
      <c r="V100" s="291"/>
      <c r="W100" s="291"/>
      <c r="X100" s="291"/>
      <c r="Y100" s="291"/>
      <c r="Z100" s="291"/>
      <c r="AI100" s="524"/>
      <c r="AJ100" s="524"/>
      <c r="AK100" s="525"/>
      <c r="AL100" s="525"/>
      <c r="AM100" s="524"/>
      <c r="AN100" s="524"/>
    </row>
    <row r="101" spans="1:40">
      <c r="A101" s="130" t="str">
        <f>'[2]RECOND COMP'!$A102</f>
        <v>REC090</v>
      </c>
      <c r="B101" s="531" t="str">
        <f>'[2]RECOND COMP'!B102</f>
        <v>MTZ50 RECOND</v>
      </c>
      <c r="C101" s="551"/>
      <c r="D101" s="474">
        <v>4</v>
      </c>
      <c r="E101" s="521" t="str">
        <f>'[2]RECOND COMP'!J102</f>
        <v>~</v>
      </c>
      <c r="F101" s="513">
        <f>'[2]RECOND COMP'!$M102</f>
        <v>0</v>
      </c>
      <c r="G101" s="497"/>
      <c r="H101" s="515" t="str">
        <f>'[2]RECOND COMP'!$P102</f>
        <v>CU - 50  QC</v>
      </c>
      <c r="I101" s="523">
        <f>'[2]RECOND COMP'!$S102</f>
        <v>0</v>
      </c>
      <c r="J101" s="345"/>
      <c r="L101" s="291"/>
      <c r="N101" s="291"/>
      <c r="O101" s="291"/>
      <c r="P101" s="291"/>
      <c r="Q101" s="291"/>
      <c r="R101" s="291"/>
      <c r="S101" s="291"/>
      <c r="T101" s="291"/>
      <c r="U101" s="291"/>
      <c r="V101" s="291"/>
      <c r="W101" s="291"/>
      <c r="X101" s="291"/>
      <c r="Y101" s="291"/>
      <c r="Z101" s="291"/>
      <c r="AI101" s="524"/>
      <c r="AJ101" s="524"/>
      <c r="AK101" s="525"/>
      <c r="AL101" s="525"/>
      <c r="AM101" s="524"/>
      <c r="AN101" s="524"/>
    </row>
    <row r="102" spans="1:40">
      <c r="A102" s="130" t="str">
        <f>'[2]RECOND COMP'!$A103</f>
        <v>REC091</v>
      </c>
      <c r="B102" s="531" t="str">
        <f>'[2]RECOND COMP'!B103</f>
        <v>MT64 RECOND</v>
      </c>
      <c r="C102" s="551"/>
      <c r="D102" s="474">
        <v>5</v>
      </c>
      <c r="E102" s="521" t="str">
        <f>'[2]RECOND COMP'!J103</f>
        <v>~</v>
      </c>
      <c r="F102" s="513">
        <f>'[2]RECOND COMP'!$M103</f>
        <v>0</v>
      </c>
      <c r="G102" s="497"/>
      <c r="H102" s="515" t="str">
        <f>'[2]RECOND COMP'!$P103</f>
        <v>CU - 64 QC</v>
      </c>
      <c r="I102" s="523">
        <f>'[2]RECOND COMP'!$S103</f>
        <v>0</v>
      </c>
      <c r="J102" s="345"/>
      <c r="L102" s="291"/>
      <c r="N102" s="291"/>
      <c r="O102" s="291"/>
      <c r="P102" s="291"/>
      <c r="Q102" s="291"/>
      <c r="R102" s="291"/>
      <c r="S102" s="291"/>
      <c r="T102" s="291"/>
      <c r="U102" s="291"/>
      <c r="V102" s="291"/>
      <c r="W102" s="291"/>
      <c r="X102" s="291"/>
      <c r="Y102" s="291"/>
      <c r="Z102" s="291"/>
      <c r="AI102" s="524"/>
      <c r="AJ102" s="524"/>
      <c r="AK102" s="525"/>
      <c r="AL102" s="525"/>
      <c r="AM102" s="524"/>
      <c r="AN102" s="524"/>
    </row>
    <row r="103" spans="1:40">
      <c r="A103" s="130" t="str">
        <f>'[2]RECOND COMP'!$A104</f>
        <v>REC092</v>
      </c>
      <c r="B103" s="531" t="str">
        <f>'[2]RECOND COMP'!B104</f>
        <v>MTZ64 RECOND</v>
      </c>
      <c r="C103" s="551"/>
      <c r="D103" s="547">
        <v>5</v>
      </c>
      <c r="E103" s="521" t="str">
        <f>'[2]RECOND COMP'!J104</f>
        <v>~</v>
      </c>
      <c r="F103" s="513">
        <f>'[2]RECOND COMP'!$M104</f>
        <v>0</v>
      </c>
      <c r="G103" s="497"/>
      <c r="H103" s="515" t="str">
        <f>'[2]RECOND COMP'!$P104</f>
        <v>CU - 64 QC</v>
      </c>
      <c r="I103" s="523">
        <f>'[2]RECOND COMP'!$S104</f>
        <v>0</v>
      </c>
      <c r="J103" s="345"/>
      <c r="L103" s="291"/>
      <c r="N103" s="291"/>
      <c r="O103" s="291"/>
      <c r="P103" s="291"/>
      <c r="Q103" s="291"/>
      <c r="R103" s="291"/>
      <c r="S103" s="291"/>
      <c r="T103" s="291"/>
      <c r="U103" s="291"/>
      <c r="V103" s="291"/>
      <c r="W103" s="291"/>
      <c r="X103" s="291"/>
      <c r="Y103" s="291"/>
      <c r="Z103" s="291"/>
      <c r="AI103" s="524"/>
      <c r="AJ103" s="524"/>
      <c r="AK103" s="525"/>
      <c r="AL103" s="525"/>
      <c r="AM103" s="524"/>
      <c r="AN103" s="524"/>
    </row>
    <row r="104" spans="1:40">
      <c r="A104" s="130" t="str">
        <f>'[2]RECOND COMP'!$A105</f>
        <v>REC093</v>
      </c>
      <c r="B104" s="531" t="str">
        <f>'[2]RECOND COMP'!B105</f>
        <v>MT72 RECOND</v>
      </c>
      <c r="C104" s="551"/>
      <c r="D104" s="547">
        <v>6</v>
      </c>
      <c r="E104" s="521" t="str">
        <f>'[2]RECOND COMP'!J105</f>
        <v>~</v>
      </c>
      <c r="F104" s="513">
        <f>'[2]RECOND COMP'!$M105</f>
        <v>0</v>
      </c>
      <c r="G104" s="497"/>
      <c r="H104" s="515">
        <f>'[2]RECOND COMP'!$P105</f>
        <v>0</v>
      </c>
      <c r="I104" s="523">
        <f>'[2]RECOND COMP'!$S105</f>
        <v>0</v>
      </c>
      <c r="J104" s="345"/>
      <c r="L104" s="291"/>
      <c r="N104" s="291"/>
      <c r="O104" s="291"/>
      <c r="P104" s="291"/>
      <c r="Q104" s="291"/>
      <c r="R104" s="291"/>
      <c r="S104" s="291"/>
      <c r="T104" s="291"/>
      <c r="U104" s="291"/>
      <c r="V104" s="291"/>
      <c r="W104" s="291"/>
      <c r="X104" s="291"/>
      <c r="Y104" s="291"/>
      <c r="Z104" s="291"/>
      <c r="AI104" s="524"/>
      <c r="AJ104" s="524"/>
      <c r="AK104" s="525"/>
      <c r="AL104" s="525"/>
      <c r="AM104" s="524"/>
      <c r="AN104" s="524"/>
    </row>
    <row r="105" spans="1:40">
      <c r="A105" s="130" t="str">
        <f>'[2]RECOND COMP'!$A106</f>
        <v>REC094</v>
      </c>
      <c r="B105" s="531" t="str">
        <f>'[2]RECOND COMP'!B106</f>
        <v>MT81 RECOND</v>
      </c>
      <c r="C105" s="551"/>
      <c r="D105" s="547">
        <v>6.5</v>
      </c>
      <c r="E105" s="521" t="str">
        <f>'[2]RECOND COMP'!J106</f>
        <v>~</v>
      </c>
      <c r="F105" s="513">
        <f>'[2]RECOND COMP'!$M106</f>
        <v>0</v>
      </c>
      <c r="G105" s="497"/>
      <c r="H105" s="515">
        <f>'[2]RECOND COMP'!$P106</f>
        <v>0</v>
      </c>
      <c r="I105" s="523">
        <f>'[2]RECOND COMP'!$S106</f>
        <v>0</v>
      </c>
      <c r="J105" s="345"/>
      <c r="L105" s="291"/>
      <c r="N105" s="291"/>
      <c r="O105" s="291"/>
      <c r="P105" s="291"/>
      <c r="Q105" s="291"/>
      <c r="R105" s="291"/>
      <c r="S105" s="291"/>
      <c r="T105" s="291"/>
      <c r="U105" s="291"/>
      <c r="V105" s="291"/>
      <c r="W105" s="291"/>
      <c r="X105" s="291"/>
      <c r="Y105" s="291"/>
      <c r="Z105" s="291"/>
      <c r="AI105" s="524"/>
      <c r="AJ105" s="524"/>
      <c r="AK105" s="525"/>
      <c r="AL105" s="525"/>
      <c r="AM105" s="524"/>
      <c r="AN105" s="524"/>
    </row>
    <row r="106" spans="1:40">
      <c r="A106" s="130" t="str">
        <f>'[2]RECOND COMP'!$A107</f>
        <v>REC095</v>
      </c>
      <c r="B106" s="531" t="str">
        <f>'[2]RECOND COMP'!B107</f>
        <v>MT100 RECOND</v>
      </c>
      <c r="C106" s="551"/>
      <c r="D106" s="474">
        <v>8.5</v>
      </c>
      <c r="E106" s="521" t="str">
        <f>'[2]RECOND COMP'!J107</f>
        <v>~</v>
      </c>
      <c r="F106" s="513">
        <f>'[2]RECOND COMP'!$M107</f>
        <v>0</v>
      </c>
      <c r="G106" s="497"/>
      <c r="H106" s="515" t="str">
        <f>'[2]RECOND COMP'!$P107</f>
        <v>CU - 100 QC</v>
      </c>
      <c r="I106" s="523">
        <f>'[2]RECOND COMP'!$S107</f>
        <v>0</v>
      </c>
      <c r="J106" s="345"/>
      <c r="L106" s="291"/>
      <c r="N106" s="291"/>
      <c r="O106" s="291"/>
      <c r="P106" s="291"/>
      <c r="Q106" s="291"/>
      <c r="R106" s="291"/>
      <c r="S106" s="291"/>
      <c r="T106" s="291"/>
      <c r="U106" s="291"/>
      <c r="V106" s="291"/>
      <c r="W106" s="291"/>
      <c r="X106" s="291"/>
      <c r="Y106" s="291"/>
      <c r="Z106" s="291"/>
      <c r="AI106" s="524"/>
      <c r="AJ106" s="524"/>
      <c r="AK106" s="525"/>
      <c r="AL106" s="525"/>
      <c r="AM106" s="524"/>
      <c r="AN106" s="524"/>
    </row>
    <row r="107" customHeight="1" spans="1:40">
      <c r="A107" s="130" t="str">
        <f>'[2]RECOND COMP'!$A108</f>
        <v>REC096</v>
      </c>
      <c r="B107" s="531" t="str">
        <f>'[2]RECOND COMP'!B108</f>
        <v>MTZ100 RECOND</v>
      </c>
      <c r="C107" s="551"/>
      <c r="D107" s="474">
        <v>8.5</v>
      </c>
      <c r="E107" s="521" t="str">
        <f>'[2]RECOND COMP'!J108</f>
        <v>~</v>
      </c>
      <c r="F107" s="513">
        <f>'[2]RECOND COMP'!$M108</f>
        <v>0</v>
      </c>
      <c r="G107" s="497"/>
      <c r="H107" s="515" t="str">
        <f>'[2]RECOND COMP'!$P108</f>
        <v>CU - 100 QC</v>
      </c>
      <c r="I107" s="523">
        <f>'[2]RECOND COMP'!$S108</f>
        <v>0</v>
      </c>
      <c r="J107" s="345"/>
      <c r="L107" s="291"/>
      <c r="N107" s="291"/>
      <c r="O107" s="291"/>
      <c r="P107" s="291"/>
      <c r="Q107" s="291"/>
      <c r="R107" s="291"/>
      <c r="S107" s="291"/>
      <c r="T107" s="291"/>
      <c r="U107" s="291"/>
      <c r="V107" s="291"/>
      <c r="W107" s="291"/>
      <c r="X107" s="291"/>
      <c r="Y107" s="291"/>
      <c r="Z107" s="291"/>
      <c r="AI107" s="524"/>
      <c r="AJ107" s="524"/>
      <c r="AK107" s="525"/>
      <c r="AL107" s="525"/>
      <c r="AM107" s="524"/>
      <c r="AN107" s="524"/>
    </row>
    <row r="108" spans="1:40">
      <c r="A108" s="130" t="str">
        <f>'[2]RECOND COMP'!$A109</f>
        <v>REC097</v>
      </c>
      <c r="B108" s="531" t="str">
        <f>'[2]RECOND COMP'!B109</f>
        <v>MTZ125 RECOND</v>
      </c>
      <c r="C108" s="551"/>
      <c r="D108" s="474">
        <v>10</v>
      </c>
      <c r="E108" s="521" t="str">
        <f>'[2]RECOND COMP'!J109</f>
        <v>~</v>
      </c>
      <c r="F108" s="513">
        <f>'[2]RECOND COMP'!$M109</f>
        <v>0</v>
      </c>
      <c r="G108" s="497"/>
      <c r="H108" s="515" t="str">
        <f>'[2]RECOND COMP'!$P109</f>
        <v>CU - 125 QC</v>
      </c>
      <c r="I108" s="523">
        <f>'[2]RECOND COMP'!$S109</f>
        <v>0</v>
      </c>
      <c r="J108" s="345"/>
      <c r="L108" s="291"/>
      <c r="N108" s="291"/>
      <c r="O108" s="291"/>
      <c r="P108" s="291"/>
      <c r="Q108" s="291"/>
      <c r="R108" s="291"/>
      <c r="S108" s="291"/>
      <c r="T108" s="291"/>
      <c r="U108" s="291"/>
      <c r="V108" s="291"/>
      <c r="W108" s="291"/>
      <c r="X108" s="291"/>
      <c r="Y108" s="291"/>
      <c r="Z108" s="291"/>
      <c r="AI108" s="524"/>
      <c r="AJ108" s="524"/>
      <c r="AK108" s="525"/>
      <c r="AL108" s="525"/>
      <c r="AM108" s="524"/>
      <c r="AN108" s="524"/>
    </row>
    <row r="109" spans="1:40">
      <c r="A109" s="130" t="str">
        <f>'[2]RECOND COMP'!$A110</f>
        <v>REC098</v>
      </c>
      <c r="B109" s="531" t="str">
        <f>'[2]RECOND COMP'!B110</f>
        <v>MT160 RECOND</v>
      </c>
      <c r="C109" s="549"/>
      <c r="D109" s="474">
        <v>13</v>
      </c>
      <c r="E109" s="521">
        <f>'[2]RECOND COMP'!J110</f>
        <v>2833.33333333333</v>
      </c>
      <c r="F109" s="513">
        <f>'[2]RECOND COMP'!$M110</f>
        <v>0</v>
      </c>
      <c r="G109" s="497"/>
      <c r="H109" s="515" t="str">
        <f>'[2]RECOND COMP'!$P110</f>
        <v>CU - 160 QC</v>
      </c>
      <c r="I109" s="523">
        <f>'[2]RECOND COMP'!$S110</f>
        <v>0</v>
      </c>
      <c r="J109" s="345"/>
      <c r="L109" s="291"/>
      <c r="N109" s="291"/>
      <c r="O109" s="291"/>
      <c r="P109" s="291"/>
      <c r="Q109" s="291"/>
      <c r="R109" s="291"/>
      <c r="S109" s="291"/>
      <c r="T109" s="291"/>
      <c r="U109" s="291"/>
      <c r="V109" s="291"/>
      <c r="W109" s="291"/>
      <c r="X109" s="291"/>
      <c r="Y109" s="291"/>
      <c r="Z109" s="291"/>
      <c r="AI109" s="524"/>
      <c r="AJ109" s="524"/>
      <c r="AK109" s="525"/>
      <c r="AL109" s="525"/>
      <c r="AM109" s="524"/>
      <c r="AN109" s="524"/>
    </row>
    <row r="110" spans="1:40">
      <c r="A110" s="130" t="str">
        <f>'[2]RECOND COMP'!$A111</f>
        <v>REC099</v>
      </c>
      <c r="B110" s="531" t="str">
        <f>'[2]RECOND COMP'!B111</f>
        <v>AW5532/ 1ph (NEW)</v>
      </c>
      <c r="C110" s="548" t="s">
        <v>793</v>
      </c>
      <c r="D110" s="474">
        <v>2.5</v>
      </c>
      <c r="E110" s="521" t="str">
        <f>'[2]RECOND COMP'!J111</f>
        <v>~</v>
      </c>
      <c r="F110" s="513">
        <f>'[2]RECOND COMP'!$M111</f>
        <v>0</v>
      </c>
      <c r="G110" s="497"/>
      <c r="H110" s="515" t="str">
        <f>'[2]RECOND COMP'!$P111</f>
        <v>CU - 36  QC</v>
      </c>
      <c r="I110" s="523">
        <f>'[2]RECOND COMP'!$S111</f>
        <v>0</v>
      </c>
      <c r="J110" s="404"/>
      <c r="L110" s="291"/>
      <c r="N110" s="291"/>
      <c r="O110" s="291"/>
      <c r="P110" s="291"/>
      <c r="Q110" s="291"/>
      <c r="R110" s="291"/>
      <c r="S110" s="291"/>
      <c r="T110" s="291"/>
      <c r="U110" s="291"/>
      <c r="V110" s="291"/>
      <c r="W110" s="291"/>
      <c r="X110" s="291"/>
      <c r="Y110" s="291"/>
      <c r="Z110" s="291"/>
      <c r="AI110" s="524"/>
      <c r="AJ110" s="524"/>
      <c r="AK110" s="525"/>
      <c r="AL110" s="525"/>
      <c r="AM110" s="524"/>
      <c r="AN110" s="524"/>
    </row>
    <row r="111" spans="1:40">
      <c r="A111" s="130" t="str">
        <f>'[2]RECOND COMP'!$A112</f>
        <v>REC100</v>
      </c>
      <c r="B111" s="531" t="str">
        <f>'[2]RECOND COMP'!B112</f>
        <v>AV5538/1PH (NEW)</v>
      </c>
      <c r="C111" s="551"/>
      <c r="D111" s="474">
        <v>3</v>
      </c>
      <c r="E111" s="521" t="str">
        <f>'[2]RECOND COMP'!J112</f>
        <v>~</v>
      </c>
      <c r="F111" s="513">
        <f>'[2]RECOND COMP'!$M112</f>
        <v>0</v>
      </c>
      <c r="G111" s="497"/>
      <c r="H111" s="515" t="str">
        <f>'[2]RECOND COMP'!$P112</f>
        <v>CU - 50  QC</v>
      </c>
      <c r="I111" s="523">
        <f>'[2]RECOND COMP'!$S112</f>
        <v>0</v>
      </c>
      <c r="J111" s="404"/>
      <c r="L111" s="291"/>
      <c r="N111" s="291"/>
      <c r="O111" s="291"/>
      <c r="P111" s="291"/>
      <c r="Q111" s="291"/>
      <c r="R111" s="291"/>
      <c r="S111" s="291"/>
      <c r="T111" s="291"/>
      <c r="U111" s="291"/>
      <c r="V111" s="291"/>
      <c r="W111" s="291"/>
      <c r="X111" s="291"/>
      <c r="Y111" s="291"/>
      <c r="Z111" s="291"/>
      <c r="AI111" s="524"/>
      <c r="AJ111" s="524"/>
      <c r="AK111" s="525"/>
      <c r="AL111" s="525"/>
      <c r="AM111" s="524"/>
      <c r="AN111" s="524"/>
    </row>
    <row r="112" spans="1:40">
      <c r="A112" s="130" t="str">
        <f>'[2]RECOND COMP'!$A113</f>
        <v>REC101</v>
      </c>
      <c r="B112" s="531" t="str">
        <f>'[2]RECOND COMP'!B113</f>
        <v>AV5542</v>
      </c>
      <c r="C112" s="551"/>
      <c r="D112" s="474">
        <v>3.5</v>
      </c>
      <c r="E112" s="521" t="str">
        <f>'[2]RECOND COMP'!J113</f>
        <v>~</v>
      </c>
      <c r="F112" s="513">
        <f>'[2]RECOND COMP'!$M113</f>
        <v>0</v>
      </c>
      <c r="G112" s="497"/>
      <c r="H112" s="515">
        <f>'[2]RECOND COMP'!$P113</f>
        <v>0</v>
      </c>
      <c r="I112" s="523">
        <f>'[2]RECOND COMP'!$S113</f>
        <v>0</v>
      </c>
      <c r="J112" s="345"/>
      <c r="L112" s="291"/>
      <c r="N112" s="291"/>
      <c r="O112" s="291"/>
      <c r="P112" s="291"/>
      <c r="Q112" s="291"/>
      <c r="R112" s="291"/>
      <c r="S112" s="291"/>
      <c r="T112" s="291"/>
      <c r="U112" s="291"/>
      <c r="V112" s="291"/>
      <c r="W112" s="291"/>
      <c r="X112" s="291"/>
      <c r="Y112" s="291"/>
      <c r="Z112" s="291"/>
      <c r="AI112" s="524"/>
      <c r="AJ112" s="524"/>
      <c r="AK112" s="525"/>
      <c r="AL112" s="525"/>
      <c r="AM112" s="524"/>
      <c r="AN112" s="524"/>
    </row>
    <row r="113" spans="1:40">
      <c r="A113" s="130" t="str">
        <f>'[2]RECOND COMP'!$A114</f>
        <v>REC102</v>
      </c>
      <c r="B113" s="531" t="str">
        <f>'[2]RECOND COMP'!B114</f>
        <v>AV5555 </v>
      </c>
      <c r="C113" s="551"/>
      <c r="D113" s="474">
        <v>4.5</v>
      </c>
      <c r="E113" s="521" t="str">
        <f>'[2]RECOND COMP'!J114</f>
        <v>~</v>
      </c>
      <c r="F113" s="513">
        <f>'[2]RECOND COMP'!$M114</f>
        <v>0</v>
      </c>
      <c r="G113" s="497"/>
      <c r="H113" s="515" t="str">
        <f>'[2]RECOND COMP'!$P114</f>
        <v>CU - 72 QC</v>
      </c>
      <c r="I113" s="523">
        <f>'[2]RECOND COMP'!$S114</f>
        <v>0</v>
      </c>
      <c r="J113" s="345"/>
      <c r="L113" s="291"/>
      <c r="N113" s="291"/>
      <c r="O113" s="291"/>
      <c r="P113" s="291"/>
      <c r="Q113" s="291"/>
      <c r="R113" s="291"/>
      <c r="S113" s="291"/>
      <c r="T113" s="291"/>
      <c r="U113" s="291"/>
      <c r="V113" s="291"/>
      <c r="W113" s="291"/>
      <c r="X113" s="291"/>
      <c r="Y113" s="291"/>
      <c r="Z113" s="291"/>
      <c r="AI113" s="524"/>
      <c r="AJ113" s="524"/>
      <c r="AK113" s="525"/>
      <c r="AL113" s="525"/>
      <c r="AM113" s="524"/>
      <c r="AN113" s="524"/>
    </row>
    <row r="114" customHeight="1" spans="1:40">
      <c r="A114" s="130" t="str">
        <f>'[2]RECOND COMP'!$A115</f>
        <v>REC103</v>
      </c>
      <c r="B114" s="531" t="str">
        <f>'[2]RECOND COMP'!B115</f>
        <v>AV5568</v>
      </c>
      <c r="C114" s="551"/>
      <c r="D114" s="474">
        <v>5</v>
      </c>
      <c r="E114" s="521" t="str">
        <f>'[2]RECOND COMP'!J115</f>
        <v>~</v>
      </c>
      <c r="F114" s="513">
        <f>'[2]RECOND COMP'!$M115</f>
        <v>0</v>
      </c>
      <c r="G114" s="497"/>
      <c r="H114" s="515" t="str">
        <f>'[2]RECOND COMP'!$P115</f>
        <v>CU - 90 QC</v>
      </c>
      <c r="I114" s="523">
        <f>'[2]RECOND COMP'!$S115</f>
        <v>0</v>
      </c>
      <c r="J114" s="345"/>
      <c r="L114" s="291"/>
      <c r="N114" s="291"/>
      <c r="O114" s="291"/>
      <c r="P114" s="291"/>
      <c r="Q114" s="291"/>
      <c r="R114" s="291"/>
      <c r="S114" s="291"/>
      <c r="T114" s="291"/>
      <c r="U114" s="291"/>
      <c r="V114" s="291"/>
      <c r="W114" s="291"/>
      <c r="X114" s="291"/>
      <c r="Y114" s="291"/>
      <c r="Z114" s="291"/>
      <c r="AI114" s="524"/>
      <c r="AJ114" s="524"/>
      <c r="AK114" s="525"/>
      <c r="AL114" s="525"/>
      <c r="AM114" s="524"/>
      <c r="AN114" s="524"/>
    </row>
    <row r="115" spans="1:40">
      <c r="A115" s="130" t="str">
        <f>'[2]RECOND COMP'!$A116</f>
        <v>REC104</v>
      </c>
      <c r="B115" s="531" t="str">
        <f>'[2]RECOND COMP'!B116</f>
        <v>AG5573</v>
      </c>
      <c r="C115" s="549"/>
      <c r="D115" s="474">
        <v>6</v>
      </c>
      <c r="E115" s="521" t="str">
        <f>'[2]RECOND COMP'!J116</f>
        <v>~</v>
      </c>
      <c r="F115" s="513">
        <f>'[2]RECOND COMP'!$M116</f>
        <v>0</v>
      </c>
      <c r="G115" s="497"/>
      <c r="H115" s="515" t="str">
        <f>'[2]RECOND COMP'!$P116</f>
        <v>CU - 90 QC</v>
      </c>
      <c r="I115" s="523">
        <f>'[2]RECOND COMP'!$S116</f>
        <v>0</v>
      </c>
      <c r="J115" s="345"/>
      <c r="L115" s="291"/>
      <c r="N115" s="291"/>
      <c r="O115" s="291"/>
      <c r="P115" s="291"/>
      <c r="Q115" s="291"/>
      <c r="R115" s="291"/>
      <c r="S115" s="291"/>
      <c r="T115" s="291"/>
      <c r="U115" s="291"/>
      <c r="V115" s="291"/>
      <c r="W115" s="291"/>
      <c r="X115" s="291"/>
      <c r="Y115" s="291"/>
      <c r="Z115" s="291"/>
      <c r="AI115" s="524"/>
      <c r="AJ115" s="524"/>
      <c r="AK115" s="525"/>
      <c r="AL115" s="525"/>
      <c r="AM115" s="524"/>
      <c r="AN115" s="524"/>
    </row>
    <row r="116" spans="1:40">
      <c r="A116" s="130" t="str">
        <f>'[2]RECOND COMP'!$A117</f>
        <v>REC105</v>
      </c>
      <c r="B116" s="531" t="str">
        <f>'[2]RECOND COMP'!B117</f>
        <v>FH4522z</v>
      </c>
      <c r="C116" s="552" t="s">
        <v>794</v>
      </c>
      <c r="D116" s="474">
        <v>2</v>
      </c>
      <c r="E116" s="521" t="str">
        <f>'[2]RECOND COMP'!J117</f>
        <v>~</v>
      </c>
      <c r="F116" s="513">
        <f>'[2]RECOND COMP'!$M117</f>
        <v>0</v>
      </c>
      <c r="G116" s="497"/>
      <c r="H116" s="515">
        <f>'[2]RECOND COMP'!$P117</f>
        <v>0</v>
      </c>
      <c r="I116" s="523">
        <f>'[2]RECOND COMP'!$S117</f>
        <v>0</v>
      </c>
      <c r="J116" s="345"/>
      <c r="L116" s="291"/>
      <c r="N116" s="291"/>
      <c r="O116" s="291"/>
      <c r="P116" s="291"/>
      <c r="Q116" s="291"/>
      <c r="R116" s="291"/>
      <c r="S116" s="291"/>
      <c r="T116" s="291"/>
      <c r="U116" s="291"/>
      <c r="V116" s="291"/>
      <c r="W116" s="291"/>
      <c r="X116" s="291"/>
      <c r="Y116" s="291"/>
      <c r="Z116" s="291"/>
      <c r="AI116" s="524"/>
      <c r="AJ116" s="524"/>
      <c r="AK116" s="525"/>
      <c r="AL116" s="525"/>
      <c r="AM116" s="524"/>
      <c r="AN116" s="524"/>
    </row>
    <row r="117" spans="1:40">
      <c r="A117" s="130" t="str">
        <f>'[2]RECOND COMP'!$A118</f>
        <v>REC106</v>
      </c>
      <c r="B117" s="531" t="str">
        <f>'[2]RECOND COMP'!B118</f>
        <v>TFH4531</v>
      </c>
      <c r="C117" s="553"/>
      <c r="D117" s="474">
        <v>2.5</v>
      </c>
      <c r="E117" s="521" t="str">
        <f>'[2]RECOND COMP'!J118</f>
        <v>~</v>
      </c>
      <c r="F117" s="513">
        <f>'[2]RECOND COMP'!$M118</f>
        <v>0</v>
      </c>
      <c r="G117" s="497"/>
      <c r="H117" s="515" t="str">
        <f>'[2]RECOND COMP'!$P118</f>
        <v>CU - 36  QC</v>
      </c>
      <c r="I117" s="523">
        <f>'[2]RECOND COMP'!$S118</f>
        <v>0</v>
      </c>
      <c r="J117" s="345"/>
      <c r="L117" s="291"/>
      <c r="N117" s="291"/>
      <c r="O117" s="291"/>
      <c r="P117" s="291"/>
      <c r="Q117" s="291"/>
      <c r="R117" s="291"/>
      <c r="S117" s="291"/>
      <c r="T117" s="291"/>
      <c r="U117" s="291"/>
      <c r="V117" s="291"/>
      <c r="W117" s="291"/>
      <c r="X117" s="291"/>
      <c r="Y117" s="291"/>
      <c r="Z117" s="291"/>
      <c r="AI117" s="524"/>
      <c r="AJ117" s="524"/>
      <c r="AK117" s="525"/>
      <c r="AL117" s="525"/>
      <c r="AM117" s="524"/>
      <c r="AN117" s="524"/>
    </row>
    <row r="118" spans="1:40">
      <c r="A118" s="130" t="str">
        <f>'[2]RECOND COMP'!$A119</f>
        <v>REC107</v>
      </c>
      <c r="B118" s="531" t="str">
        <f>'[2]RECOND COMP'!B119</f>
        <v>25Q/220V</v>
      </c>
      <c r="C118" s="552" t="s">
        <v>795</v>
      </c>
      <c r="D118" s="536">
        <v>2.5</v>
      </c>
      <c r="E118" s="521" t="str">
        <f>'[2]RECOND COMP'!J119</f>
        <v>~</v>
      </c>
      <c r="F118" s="513">
        <f>'[2]RECOND COMP'!$M119</f>
        <v>0</v>
      </c>
      <c r="G118" s="497"/>
      <c r="H118" s="515" t="str">
        <f>'[2]RECOND COMP'!$P119</f>
        <v>CU - 36  QC</v>
      </c>
      <c r="I118" s="523">
        <f>'[2]RECOND COMP'!$S119</f>
        <v>0</v>
      </c>
      <c r="J118" s="407"/>
      <c r="L118" s="291"/>
      <c r="N118" s="291"/>
      <c r="O118" s="291"/>
      <c r="P118" s="291"/>
      <c r="Q118" s="291"/>
      <c r="R118" s="291"/>
      <c r="S118" s="291"/>
      <c r="T118" s="291"/>
      <c r="U118" s="291"/>
      <c r="V118" s="291"/>
      <c r="W118" s="291"/>
      <c r="X118" s="291"/>
      <c r="Y118" s="291"/>
      <c r="Z118" s="291"/>
      <c r="AI118" s="524"/>
      <c r="AJ118" s="524"/>
      <c r="AK118" s="525"/>
      <c r="AL118" s="525"/>
      <c r="AM118" s="524"/>
      <c r="AN118" s="524"/>
    </row>
    <row r="119" spans="1:40">
      <c r="A119" s="130" t="str">
        <f>'[2]RECOND COMP'!$A120</f>
        <v>REC108</v>
      </c>
      <c r="B119" s="531" t="str">
        <f>'[2]RECOND COMP'!B120</f>
        <v>28Q/220V</v>
      </c>
      <c r="C119" s="554"/>
      <c r="D119" s="536">
        <v>2.5</v>
      </c>
      <c r="E119" s="521" t="str">
        <f>'[2]RECOND COMP'!J120</f>
        <v>~</v>
      </c>
      <c r="F119" s="513">
        <f>'[2]RECOND COMP'!$M120</f>
        <v>0</v>
      </c>
      <c r="G119" s="497"/>
      <c r="H119" s="515" t="str">
        <f>'[2]RECOND COMP'!$P120</f>
        <v>CU - 36  QC</v>
      </c>
      <c r="I119" s="523">
        <f>'[2]RECOND COMP'!$S120</f>
        <v>0</v>
      </c>
      <c r="J119" s="408"/>
      <c r="L119" s="291"/>
      <c r="N119" s="291"/>
      <c r="O119" s="291"/>
      <c r="P119" s="291"/>
      <c r="Q119" s="291"/>
      <c r="R119" s="291"/>
      <c r="S119" s="291"/>
      <c r="T119" s="291"/>
      <c r="U119" s="291"/>
      <c r="V119" s="291"/>
      <c r="W119" s="291"/>
      <c r="X119" s="291"/>
      <c r="Y119" s="291"/>
      <c r="Z119" s="291"/>
      <c r="AI119" s="524"/>
      <c r="AJ119" s="524"/>
      <c r="AK119" s="525"/>
      <c r="AL119" s="525"/>
      <c r="AM119" s="524"/>
      <c r="AN119" s="524"/>
    </row>
    <row r="120" spans="1:40">
      <c r="A120" s="130" t="str">
        <f>'[2]RECOND COMP'!$A121</f>
        <v>REC109</v>
      </c>
      <c r="B120" s="531" t="str">
        <f>'[2]RECOND COMP'!B121</f>
        <v>H23A46Q NEW</v>
      </c>
      <c r="C120" s="554"/>
      <c r="D120" s="536">
        <v>4</v>
      </c>
      <c r="E120" s="521" t="str">
        <f>'[2]RECOND COMP'!J121</f>
        <v>~</v>
      </c>
      <c r="F120" s="513">
        <f>'[2]RECOND COMP'!$M121</f>
        <v>0</v>
      </c>
      <c r="G120" s="497"/>
      <c r="H120" s="515">
        <f>'[2]RECOND COMP'!$P121</f>
        <v>0</v>
      </c>
      <c r="I120" s="523">
        <f>'[2]RECOND COMP'!$S121</f>
        <v>0</v>
      </c>
      <c r="J120" s="408"/>
      <c r="L120" s="291"/>
      <c r="N120" s="291"/>
      <c r="O120" s="291"/>
      <c r="P120" s="291"/>
      <c r="Q120" s="291"/>
      <c r="R120" s="291"/>
      <c r="S120" s="291"/>
      <c r="T120" s="291"/>
      <c r="U120" s="291"/>
      <c r="V120" s="291"/>
      <c r="W120" s="291"/>
      <c r="X120" s="291"/>
      <c r="Y120" s="291"/>
      <c r="Z120" s="291"/>
      <c r="AI120" s="524"/>
      <c r="AJ120" s="524"/>
      <c r="AK120" s="525"/>
      <c r="AL120" s="525"/>
      <c r="AM120" s="524"/>
      <c r="AN120" s="524"/>
    </row>
    <row r="121" spans="1:40">
      <c r="A121" s="130" t="str">
        <f>'[2]RECOND COMP'!$A122</f>
        <v>REC110</v>
      </c>
      <c r="B121" s="531" t="str">
        <f>'[2]RECOND COMP'!B122</f>
        <v>H23A623D NEW</v>
      </c>
      <c r="C121" s="554"/>
      <c r="D121" s="536">
        <v>5</v>
      </c>
      <c r="E121" s="521" t="str">
        <f>'[2]RECOND COMP'!J122</f>
        <v>~</v>
      </c>
      <c r="F121" s="513">
        <f>'[2]RECOND COMP'!$M122</f>
        <v>0</v>
      </c>
      <c r="G121" s="497"/>
      <c r="H121" s="515" t="str">
        <f>'[2]RECOND COMP'!$P122</f>
        <v>CU - 72 QC</v>
      </c>
      <c r="I121" s="523">
        <f>'[2]RECOND COMP'!$S122</f>
        <v>0</v>
      </c>
      <c r="J121" s="408"/>
      <c r="L121" s="291"/>
      <c r="N121" s="291"/>
      <c r="O121" s="291"/>
      <c r="P121" s="291"/>
      <c r="Q121" s="291"/>
      <c r="R121" s="291"/>
      <c r="S121" s="291"/>
      <c r="T121" s="291"/>
      <c r="U121" s="291"/>
      <c r="V121" s="291"/>
      <c r="W121" s="291"/>
      <c r="X121" s="291"/>
      <c r="Y121" s="291"/>
      <c r="Z121" s="291"/>
      <c r="AI121" s="524"/>
      <c r="AJ121" s="524"/>
      <c r="AK121" s="525"/>
      <c r="AL121" s="525"/>
      <c r="AM121" s="524"/>
      <c r="AN121" s="524"/>
    </row>
    <row r="122" customHeight="1" spans="1:40">
      <c r="A122" s="130" t="str">
        <f>'[2]RECOND COMP'!$A123</f>
        <v>REC111</v>
      </c>
      <c r="B122" s="531" t="str">
        <f>'[2]RECOND COMP'!B123</f>
        <v>H2BG124</v>
      </c>
      <c r="C122" s="554"/>
      <c r="D122" s="536">
        <v>10</v>
      </c>
      <c r="E122" s="521" t="str">
        <f>'[2]RECOND COMP'!J123</f>
        <v>~</v>
      </c>
      <c r="F122" s="513">
        <f>'[2]RECOND COMP'!$M123</f>
        <v>0</v>
      </c>
      <c r="G122" s="497"/>
      <c r="H122" s="515" t="str">
        <f>'[2]RECOND COMP'!$P123</f>
        <v>CU - 125 QC</v>
      </c>
      <c r="I122" s="523">
        <f>'[2]RECOND COMP'!$S123</f>
        <v>0</v>
      </c>
      <c r="J122" s="408"/>
      <c r="L122" s="291"/>
      <c r="N122" s="291"/>
      <c r="O122" s="291"/>
      <c r="P122" s="291"/>
      <c r="Q122" s="291"/>
      <c r="R122" s="291"/>
      <c r="S122" s="291"/>
      <c r="T122" s="291"/>
      <c r="U122" s="291"/>
      <c r="V122" s="291"/>
      <c r="W122" s="291"/>
      <c r="X122" s="291"/>
      <c r="Y122" s="291"/>
      <c r="Z122" s="291"/>
      <c r="AI122" s="524"/>
      <c r="AJ122" s="524"/>
      <c r="AK122" s="525"/>
      <c r="AL122" s="525"/>
      <c r="AM122" s="524"/>
      <c r="AN122" s="524"/>
    </row>
    <row r="123" spans="1:40">
      <c r="A123" s="130" t="str">
        <f>'[2]RECOND COMP'!$A124</f>
        <v>REC112</v>
      </c>
      <c r="B123" s="531" t="str">
        <f>'[2]RECOND COMP'!B124</f>
        <v>H25G144</v>
      </c>
      <c r="C123" s="554"/>
      <c r="D123" s="536">
        <v>12</v>
      </c>
      <c r="E123" s="521">
        <f>'[2]RECOND COMP'!J124</f>
        <v>1916.66666666667</v>
      </c>
      <c r="F123" s="513">
        <f>'[2]RECOND COMP'!$M124</f>
        <v>0</v>
      </c>
      <c r="G123" s="497"/>
      <c r="H123" s="515">
        <f>'[2]RECOND COMP'!$P124</f>
        <v>0</v>
      </c>
      <c r="I123" s="523">
        <f>'[2]RECOND COMP'!$S124</f>
        <v>0</v>
      </c>
      <c r="J123" s="408"/>
      <c r="L123" s="555"/>
      <c r="N123" s="555"/>
      <c r="O123" s="555"/>
      <c r="P123" s="555"/>
      <c r="Q123" s="556"/>
      <c r="R123" s="557"/>
      <c r="S123" s="558"/>
      <c r="T123" s="559"/>
      <c r="U123" s="559"/>
      <c r="V123" s="555"/>
      <c r="W123" s="555"/>
      <c r="X123" s="555"/>
      <c r="Y123" s="555"/>
      <c r="Z123" s="555"/>
      <c r="AA123" s="555"/>
      <c r="AB123" s="555"/>
      <c r="AC123" s="555"/>
      <c r="AD123" s="555"/>
      <c r="AE123" s="560"/>
      <c r="AI123" s="398"/>
      <c r="AJ123" s="398"/>
    </row>
    <row r="124" spans="1:40">
      <c r="A124" s="130" t="str">
        <f>'[2]RECOND COMP'!$A125</f>
        <v>REC113</v>
      </c>
      <c r="B124" s="531" t="str">
        <f>'[2]RECOND COMP'!B125</f>
        <v>294Q</v>
      </c>
      <c r="C124" s="553"/>
      <c r="D124" s="536">
        <v>25</v>
      </c>
      <c r="E124" s="521" t="str">
        <f>'[2]RECOND COMP'!J125</f>
        <v>~</v>
      </c>
      <c r="F124" s="513">
        <f>'[2]RECOND COMP'!$M125</f>
        <v>0</v>
      </c>
      <c r="G124" s="505"/>
      <c r="H124" s="515" t="str">
        <f>'[2]RECOND COMP'!$P125</f>
        <v>CU - 250 QC</v>
      </c>
      <c r="I124" s="523">
        <f>'[2]RECOND COMP'!$S125</f>
        <v>0</v>
      </c>
      <c r="J124" s="410"/>
      <c r="L124" s="555"/>
      <c r="N124" s="555"/>
      <c r="O124" s="555"/>
      <c r="P124" s="555"/>
      <c r="Q124" s="556"/>
      <c r="R124" s="557"/>
      <c r="S124" s="558"/>
      <c r="T124" s="559"/>
      <c r="U124" s="559"/>
      <c r="V124" s="555"/>
      <c r="W124" s="555"/>
      <c r="X124" s="555"/>
      <c r="Y124" s="555"/>
      <c r="Z124" s="555"/>
      <c r="AA124" s="555"/>
      <c r="AB124" s="555"/>
      <c r="AC124" s="555"/>
      <c r="AD124" s="555"/>
      <c r="AE124" s="560"/>
      <c r="AI124" s="398"/>
      <c r="AJ124" s="398"/>
    </row>
    <row r="125" spans="1:40">
      <c r="A125" s="130" t="str">
        <f>'[2]RECOND COMP'!$A126</f>
        <v>REC114</v>
      </c>
      <c r="B125" s="531" t="str">
        <f>'[2]RECOND COMP'!B126</f>
        <v>JH527YAB</v>
      </c>
      <c r="C125" s="553" t="s">
        <v>796</v>
      </c>
      <c r="D125" s="536">
        <v>10</v>
      </c>
      <c r="E125" s="521" t="str">
        <f>'[2]RECOND COMP'!J126</f>
        <v>~</v>
      </c>
      <c r="F125" s="513">
        <f>'[2]RECOND COMP'!$M126</f>
        <v>0</v>
      </c>
      <c r="G125" s="505"/>
      <c r="H125" s="515">
        <f>'[2]RECOND COMP'!$P126</f>
        <v>0</v>
      </c>
      <c r="I125" s="523">
        <f>'[2]RECOND COMP'!$S126</f>
        <v>0</v>
      </c>
      <c r="J125" s="561"/>
      <c r="L125" s="555"/>
      <c r="N125" s="555"/>
      <c r="O125" s="555"/>
      <c r="P125" s="555"/>
      <c r="Q125" s="556"/>
      <c r="R125" s="557"/>
      <c r="S125" s="558"/>
      <c r="T125" s="559"/>
      <c r="U125" s="559"/>
      <c r="V125" s="555"/>
      <c r="W125" s="555"/>
      <c r="X125" s="555"/>
      <c r="Y125" s="555"/>
      <c r="Z125" s="555"/>
      <c r="AA125" s="555"/>
      <c r="AB125" s="555"/>
      <c r="AC125" s="555"/>
      <c r="AD125" s="555"/>
      <c r="AE125" s="560"/>
      <c r="AI125" s="398"/>
      <c r="AJ125" s="398"/>
    </row>
    <row r="126" spans="1:40">
      <c r="A126" s="130" t="str">
        <f>'[2]RECOND COMP'!$A127</f>
        <v>REC115</v>
      </c>
      <c r="B126" s="531" t="str">
        <f>'[2]RECOND COMP'!B127</f>
        <v>10hp water cooled condenser</v>
      </c>
      <c r="C126" s="562"/>
      <c r="D126" s="474">
        <v>10</v>
      </c>
      <c r="E126" s="521" t="str">
        <f>'[2]RECOND COMP'!J127</f>
        <v>~</v>
      </c>
      <c r="F126" s="513">
        <f>'[2]RECOND COMP'!$M127</f>
        <v>0</v>
      </c>
      <c r="G126" s="563"/>
      <c r="H126" s="515">
        <f>'[2]RECOND COMP'!$P127</f>
        <v>0</v>
      </c>
      <c r="I126" s="523">
        <f>'[2]RECOND COMP'!$S127</f>
        <v>0</v>
      </c>
      <c r="J126" s="561"/>
      <c r="L126" s="555"/>
      <c r="N126" s="555"/>
      <c r="O126" s="555"/>
      <c r="P126" s="555"/>
      <c r="Q126" s="556"/>
      <c r="R126" s="557"/>
      <c r="S126" s="558"/>
      <c r="T126" s="559"/>
      <c r="U126" s="559"/>
      <c r="V126" s="555"/>
      <c r="W126" s="555"/>
      <c r="X126" s="555"/>
      <c r="Y126" s="555"/>
      <c r="Z126" s="555"/>
      <c r="AA126" s="555"/>
      <c r="AB126" s="555"/>
      <c r="AC126" s="555"/>
      <c r="AD126" s="555"/>
      <c r="AE126" s="560"/>
      <c r="AI126" s="398"/>
      <c r="AJ126" s="398"/>
    </row>
    <row r="127" spans="1:40">
      <c r="A127" s="130" t="str">
        <f>'[2]RECOND COMP'!$A128</f>
        <v>REC116</v>
      </c>
      <c r="B127" s="531" t="str">
        <f>'[2]RECOND COMP'!B128</f>
        <v>SM148</v>
      </c>
      <c r="C127" s="548" t="s">
        <v>797</v>
      </c>
      <c r="D127" s="474"/>
      <c r="E127" s="521" t="str">
        <f>'[2]RECOND COMP'!J128</f>
        <v>~</v>
      </c>
      <c r="F127" s="513">
        <f>'[2]RECOND COMP'!$M128</f>
        <v>0</v>
      </c>
      <c r="G127" s="563"/>
      <c r="H127" s="515">
        <f>'[2]RECOND COMP'!$P128</f>
        <v>0</v>
      </c>
      <c r="I127" s="523">
        <f>'[2]RECOND COMP'!$S128</f>
        <v>0</v>
      </c>
      <c r="J127" s="561"/>
      <c r="L127" s="555"/>
      <c r="N127" s="555"/>
      <c r="O127" s="555"/>
      <c r="P127" s="555"/>
      <c r="Q127" s="556"/>
      <c r="R127" s="557"/>
      <c r="S127" s="558"/>
      <c r="T127" s="559"/>
      <c r="U127" s="559"/>
      <c r="V127" s="555"/>
      <c r="W127" s="555"/>
      <c r="X127" s="555"/>
      <c r="Y127" s="555"/>
      <c r="Z127" s="555"/>
      <c r="AA127" s="555"/>
      <c r="AB127" s="555"/>
      <c r="AC127" s="555"/>
      <c r="AD127" s="555"/>
      <c r="AE127" s="560"/>
      <c r="AI127" s="398"/>
      <c r="AJ127" s="398"/>
    </row>
    <row r="128" spans="1:40">
      <c r="A128" s="130" t="str">
        <f>'[2]RECOND COMP'!$A129</f>
        <v>REC117</v>
      </c>
      <c r="B128" s="531" t="str">
        <f>'[2]RECOND COMP'!B129</f>
        <v>SM185 </v>
      </c>
      <c r="C128" s="551"/>
      <c r="D128" s="474">
        <v>15</v>
      </c>
      <c r="E128" s="521" t="str">
        <f>'[2]RECOND COMP'!J129</f>
        <v>~</v>
      </c>
      <c r="F128" s="513">
        <f>'[2]RECOND COMP'!$M129</f>
        <v>0</v>
      </c>
      <c r="G128" s="563"/>
      <c r="H128" s="515">
        <f>'[2]RECOND COMP'!$P129</f>
        <v>0</v>
      </c>
      <c r="I128" s="523">
        <f>'[2]RECOND COMP'!$S129</f>
        <v>0</v>
      </c>
      <c r="J128" s="561"/>
      <c r="L128" s="555"/>
      <c r="N128" s="555"/>
      <c r="O128" s="555"/>
      <c r="P128" s="555"/>
      <c r="Q128" s="556"/>
      <c r="R128" s="557"/>
      <c r="S128" s="558"/>
      <c r="T128" s="559"/>
      <c r="U128" s="559"/>
      <c r="V128" s="555"/>
      <c r="W128" s="555"/>
      <c r="X128" s="555"/>
      <c r="Y128" s="555"/>
      <c r="Z128" s="555"/>
      <c r="AA128" s="555"/>
      <c r="AB128" s="555"/>
      <c r="AC128" s="555"/>
      <c r="AD128" s="555"/>
      <c r="AE128" s="560"/>
      <c r="AI128" s="398"/>
      <c r="AJ128" s="398"/>
    </row>
    <row r="129" spans="1:40">
      <c r="A129" s="130" t="str">
        <f>'[2]RECOND COMP'!$A130</f>
        <v>REC118</v>
      </c>
      <c r="B129" s="531" t="str">
        <f>'[2]RECOND COMP'!B130</f>
        <v>SM160 </v>
      </c>
      <c r="C129" s="549"/>
      <c r="D129" s="474">
        <v>13</v>
      </c>
      <c r="E129" s="521" t="str">
        <f>'[2]RECOND COMP'!J130</f>
        <v>~</v>
      </c>
      <c r="F129" s="513">
        <f>'[2]RECOND COMP'!$M130</f>
        <v>0</v>
      </c>
      <c r="G129" s="563"/>
      <c r="H129" s="515">
        <f>'[2]RECOND COMP'!$P130</f>
        <v>0</v>
      </c>
      <c r="I129" s="523">
        <f>'[2]RECOND COMP'!$S130</f>
        <v>0</v>
      </c>
      <c r="J129" s="561"/>
      <c r="L129" s="555"/>
      <c r="N129" s="555"/>
      <c r="O129" s="555"/>
      <c r="P129" s="555"/>
      <c r="Q129" s="556"/>
      <c r="R129" s="557"/>
      <c r="S129" s="558"/>
      <c r="T129" s="559"/>
      <c r="U129" s="559"/>
      <c r="V129" s="555"/>
      <c r="W129" s="555"/>
      <c r="X129" s="555"/>
      <c r="Y129" s="555"/>
      <c r="Z129" s="555"/>
      <c r="AA129" s="555"/>
      <c r="AB129" s="555"/>
      <c r="AC129" s="555"/>
      <c r="AD129" s="555"/>
      <c r="AE129" s="560"/>
      <c r="AI129" s="398"/>
      <c r="AJ129" s="398"/>
    </row>
    <row r="130" spans="1:40">
      <c r="A130" s="398" t="s">
        <v>798</v>
      </c>
      <c r="B130" s="290"/>
      <c r="C130" s="290"/>
      <c r="D130" s="290"/>
      <c r="E130" s="290"/>
      <c r="F130" s="290"/>
      <c r="G130" s="290"/>
      <c r="H130" s="290"/>
      <c r="I130" s="564"/>
      <c r="J130" s="564"/>
      <c r="K130" s="556"/>
      <c r="L130" s="556"/>
      <c r="N130" s="556"/>
      <c r="O130" s="556"/>
      <c r="P130" s="556"/>
      <c r="Q130" s="556"/>
      <c r="R130" s="556"/>
      <c r="S130" s="556"/>
      <c r="T130" s="556"/>
      <c r="U130" s="559"/>
      <c r="V130" s="559"/>
      <c r="W130" s="556"/>
      <c r="X130" s="556"/>
      <c r="Y130" s="556"/>
      <c r="Z130" s="556"/>
      <c r="AA130" s="556"/>
      <c r="AB130" s="556"/>
      <c r="AC130" s="556"/>
      <c r="AD130" s="398"/>
      <c r="AE130" s="398"/>
      <c r="AF130" s="398"/>
      <c r="AG130" s="398"/>
      <c r="AH130" s="398"/>
      <c r="AI130" s="398"/>
      <c r="AJ130" s="398"/>
      <c r="AK130" s="398"/>
      <c r="AL130" s="398"/>
      <c r="AM130" s="398"/>
    </row>
    <row r="131" spans="1:40">
      <c r="A131" s="565" t="s">
        <v>697</v>
      </c>
      <c r="B131" s="398"/>
      <c r="C131" s="398"/>
      <c r="D131" s="398"/>
      <c r="E131" s="398"/>
      <c r="F131" s="398"/>
      <c r="G131" s="398"/>
      <c r="H131" s="398"/>
      <c r="I131" s="566"/>
      <c r="J131" s="566"/>
      <c r="K131" s="555"/>
      <c r="L131" s="555"/>
      <c r="M131" s="555"/>
      <c r="N131" s="555"/>
      <c r="O131" s="555"/>
      <c r="P131" s="555"/>
      <c r="Q131" s="555"/>
      <c r="R131" s="555"/>
      <c r="S131" s="555"/>
      <c r="T131" s="555"/>
      <c r="U131" s="559"/>
      <c r="V131" s="559"/>
      <c r="W131" s="555"/>
      <c r="X131" s="555"/>
      <c r="Y131" s="555"/>
      <c r="Z131" s="555"/>
      <c r="AA131" s="555"/>
      <c r="AB131" s="555"/>
      <c r="AC131" s="555"/>
      <c r="AD131" s="555"/>
      <c r="AE131" s="398"/>
      <c r="AF131" s="398"/>
      <c r="AG131" s="398"/>
      <c r="AH131" s="398"/>
      <c r="AI131" s="398"/>
      <c r="AJ131" s="398"/>
      <c r="AK131" s="398"/>
      <c r="AL131" s="398"/>
      <c r="AM131" s="398"/>
      <c r="AN131" s="398"/>
    </row>
    <row r="132" spans="1:40">
      <c r="A132" s="398" t="s">
        <v>799</v>
      </c>
      <c r="B132" s="398"/>
      <c r="C132" s="398"/>
      <c r="D132" s="398"/>
      <c r="E132" s="398"/>
      <c r="F132" s="398"/>
      <c r="G132" s="398"/>
      <c r="K132" s="567"/>
      <c r="L132" s="555"/>
      <c r="M132" s="555"/>
      <c r="N132" s="555"/>
      <c r="O132" s="555"/>
      <c r="P132" s="555"/>
      <c r="Q132" s="555"/>
      <c r="R132" s="555"/>
      <c r="S132" s="555"/>
      <c r="T132" s="555"/>
      <c r="U132" s="559"/>
      <c r="V132" s="559"/>
      <c r="W132" s="555"/>
      <c r="X132" s="555"/>
      <c r="Y132" s="555"/>
      <c r="Z132" s="555"/>
      <c r="AA132" s="555"/>
      <c r="AB132" s="555"/>
      <c r="AC132" s="555"/>
      <c r="AD132" s="555"/>
      <c r="AE132" s="398"/>
      <c r="AF132" s="398"/>
      <c r="AG132" s="398"/>
      <c r="AH132" s="398"/>
      <c r="AI132" s="398"/>
      <c r="AJ132" s="398"/>
      <c r="AK132" s="398"/>
      <c r="AL132" s="398"/>
      <c r="AM132" s="398"/>
      <c r="AN132" s="398"/>
    </row>
    <row r="133" spans="1:40">
      <c r="A133" s="290" t="s">
        <v>725</v>
      </c>
      <c r="B133" s="398"/>
      <c r="C133" s="398"/>
      <c r="D133" s="398"/>
      <c r="E133" s="398"/>
      <c r="F133" s="398"/>
      <c r="G133" s="398"/>
      <c r="K133" s="567"/>
      <c r="L133" s="555"/>
      <c r="M133" s="555"/>
      <c r="N133" s="555"/>
      <c r="O133" s="555"/>
      <c r="P133" s="555"/>
      <c r="Q133" s="555"/>
      <c r="R133" s="555"/>
      <c r="S133" s="555"/>
      <c r="T133" s="555"/>
      <c r="U133" s="559"/>
      <c r="V133" s="559"/>
      <c r="W133" s="555"/>
      <c r="X133" s="555"/>
      <c r="Y133" s="555"/>
      <c r="Z133" s="555"/>
      <c r="AA133" s="555"/>
      <c r="AB133" s="555"/>
      <c r="AC133" s="555"/>
      <c r="AD133" s="555"/>
      <c r="AE133" s="398"/>
      <c r="AF133" s="398"/>
      <c r="AG133" s="398"/>
      <c r="AH133" s="398"/>
      <c r="AI133" s="398"/>
      <c r="AJ133" s="398"/>
      <c r="AK133" s="398"/>
      <c r="AL133" s="398"/>
      <c r="AM133" s="398"/>
      <c r="AN133" s="398"/>
    </row>
    <row r="134" spans="1:40">
      <c r="A134" s="290" t="s">
        <v>726</v>
      </c>
      <c r="B134" s="511"/>
      <c r="C134" s="398"/>
      <c r="D134" s="398"/>
      <c r="E134" s="398"/>
      <c r="F134" s="398"/>
      <c r="G134" s="398"/>
      <c r="K134" s="567"/>
      <c r="L134" s="555"/>
      <c r="M134" s="555"/>
      <c r="N134" s="555"/>
      <c r="O134" s="555"/>
      <c r="P134" s="555"/>
      <c r="Q134" s="555"/>
      <c r="R134" s="555"/>
      <c r="S134" s="555"/>
      <c r="T134" s="555"/>
      <c r="U134" s="559"/>
      <c r="V134" s="559"/>
      <c r="W134" s="555"/>
      <c r="X134" s="555"/>
      <c r="Y134" s="555"/>
      <c r="Z134" s="555"/>
      <c r="AA134" s="555"/>
      <c r="AB134" s="555"/>
      <c r="AC134" s="555"/>
      <c r="AD134" s="555"/>
      <c r="AE134" s="398"/>
      <c r="AF134" s="398"/>
      <c r="AG134" s="398"/>
      <c r="AH134" s="398"/>
      <c r="AI134" s="398"/>
      <c r="AJ134" s="398"/>
      <c r="AK134" s="398"/>
      <c r="AL134" s="398"/>
      <c r="AM134" s="398"/>
      <c r="AN134" s="398"/>
    </row>
    <row r="135" spans="1:40">
      <c r="A135" s="85" t="s">
        <v>727</v>
      </c>
      <c r="B135" s="398"/>
      <c r="C135" s="398"/>
      <c r="D135" s="398"/>
      <c r="E135" s="398"/>
      <c r="F135" s="398"/>
      <c r="G135" s="398"/>
      <c r="H135" s="398"/>
      <c r="I135" s="566"/>
      <c r="J135" s="566"/>
      <c r="K135" s="567"/>
      <c r="L135" s="555"/>
      <c r="M135" s="555"/>
      <c r="N135" s="555"/>
      <c r="O135" s="555"/>
      <c r="P135" s="555"/>
      <c r="Q135" s="555"/>
      <c r="R135" s="555"/>
      <c r="S135" s="555"/>
      <c r="T135" s="555"/>
      <c r="U135" s="559"/>
      <c r="V135" s="559"/>
      <c r="W135" s="555"/>
      <c r="X135" s="555"/>
      <c r="Y135" s="555"/>
      <c r="Z135" s="555"/>
      <c r="AA135" s="555"/>
      <c r="AB135" s="555"/>
      <c r="AC135" s="555"/>
      <c r="AD135" s="555"/>
      <c r="AE135" s="398"/>
      <c r="AF135" s="398"/>
      <c r="AG135" s="398"/>
      <c r="AH135" s="398"/>
      <c r="AI135" s="398"/>
      <c r="AJ135" s="398"/>
      <c r="AK135" s="398"/>
      <c r="AL135" s="398"/>
      <c r="AM135" s="398"/>
      <c r="AN135" s="398"/>
    </row>
    <row r="136" spans="1:40">
      <c r="A136" s="290" t="s">
        <v>728</v>
      </c>
      <c r="B136" s="398"/>
      <c r="C136" s="398"/>
      <c r="D136" s="398"/>
      <c r="E136" s="398"/>
      <c r="F136" s="398"/>
      <c r="G136" s="398"/>
      <c r="H136" s="398"/>
      <c r="I136" s="566"/>
      <c r="J136" s="566"/>
      <c r="K136" s="567"/>
      <c r="L136" s="555"/>
      <c r="M136" s="555"/>
      <c r="N136" s="555"/>
      <c r="O136" s="555"/>
      <c r="P136" s="555"/>
      <c r="Q136" s="555"/>
      <c r="R136" s="555"/>
      <c r="S136" s="555"/>
      <c r="T136" s="555"/>
      <c r="U136" s="559"/>
      <c r="V136" s="559"/>
      <c r="W136" s="555"/>
      <c r="X136" s="555"/>
      <c r="Y136" s="555"/>
      <c r="Z136" s="555"/>
      <c r="AA136" s="555"/>
      <c r="AB136" s="555"/>
      <c r="AC136" s="555"/>
      <c r="AD136" s="555"/>
      <c r="AE136" s="398"/>
      <c r="AF136" s="398"/>
      <c r="AG136" s="398"/>
      <c r="AH136" s="398"/>
      <c r="AI136" s="398"/>
      <c r="AJ136" s="398"/>
      <c r="AK136" s="398"/>
      <c r="AL136" s="398"/>
      <c r="AM136" s="398"/>
      <c r="AN136" s="398"/>
    </row>
    <row r="137" spans="1:40">
      <c r="A137" s="398"/>
      <c r="B137" s="398"/>
      <c r="C137" s="398"/>
      <c r="D137" s="398"/>
      <c r="E137" s="398"/>
      <c r="F137" s="398"/>
      <c r="G137" s="398"/>
      <c r="H137" s="398"/>
      <c r="I137" s="566"/>
      <c r="J137" s="566"/>
      <c r="K137" s="567"/>
      <c r="L137" s="555"/>
      <c r="M137" s="555"/>
      <c r="N137" s="555"/>
      <c r="O137" s="555"/>
      <c r="P137" s="555"/>
      <c r="Q137" s="555"/>
      <c r="R137" s="555"/>
      <c r="S137" s="555"/>
      <c r="T137" s="555"/>
      <c r="U137" s="559"/>
      <c r="V137" s="559"/>
      <c r="W137" s="555"/>
      <c r="X137" s="555"/>
      <c r="Y137" s="555"/>
      <c r="Z137" s="555"/>
      <c r="AA137" s="555"/>
      <c r="AB137" s="555"/>
      <c r="AC137" s="555"/>
      <c r="AD137" s="555"/>
      <c r="AE137" s="398"/>
      <c r="AF137" s="398"/>
      <c r="AG137" s="398"/>
      <c r="AH137" s="398"/>
      <c r="AI137" s="398"/>
      <c r="AJ137" s="398"/>
      <c r="AK137" s="398"/>
      <c r="AL137" s="398"/>
      <c r="AM137" s="398"/>
      <c r="AN137" s="398"/>
    </row>
    <row r="138" spans="1:40">
      <c r="A138" s="398"/>
      <c r="B138" s="398"/>
      <c r="C138" s="398"/>
      <c r="D138" s="398"/>
      <c r="E138" s="398"/>
      <c r="F138" s="398"/>
      <c r="G138" s="398"/>
      <c r="H138" s="398"/>
      <c r="I138" s="566"/>
      <c r="J138" s="566"/>
      <c r="U138" s="559"/>
      <c r="V138" s="559"/>
      <c r="W138" s="555"/>
      <c r="X138" s="555"/>
      <c r="Y138" s="555"/>
      <c r="Z138" s="555"/>
      <c r="AA138" s="555"/>
      <c r="AB138" s="555"/>
      <c r="AC138" s="555"/>
      <c r="AD138" s="555"/>
      <c r="AE138" s="398"/>
      <c r="AF138" s="398"/>
      <c r="AG138" s="398"/>
      <c r="AH138" s="398"/>
      <c r="AI138" s="398"/>
      <c r="AJ138" s="398"/>
      <c r="AK138" s="398"/>
      <c r="AL138" s="398"/>
      <c r="AM138" s="398"/>
      <c r="AN138" s="398"/>
    </row>
    <row r="139" spans="1:40">
      <c r="F139" s="291"/>
      <c r="G139" s="291"/>
      <c r="J139" s="555"/>
      <c r="K139" s="555"/>
      <c r="L139" s="555"/>
      <c r="M139" s="555"/>
      <c r="N139" s="555"/>
      <c r="O139" s="555"/>
      <c r="P139" s="555"/>
      <c r="Q139" s="555"/>
      <c r="R139" s="568"/>
      <c r="S139" s="568"/>
      <c r="T139" s="568"/>
      <c r="U139" s="568"/>
      <c r="V139" s="568"/>
      <c r="W139" s="568"/>
      <c r="X139" s="291"/>
      <c r="Y139" s="291"/>
      <c r="Z139" s="291"/>
    </row>
    <row r="140" spans="1:40">
      <c r="F140" s="291"/>
      <c r="G140" s="291"/>
      <c r="J140" s="555"/>
      <c r="K140" s="555"/>
      <c r="L140" s="555"/>
      <c r="M140" s="555"/>
      <c r="N140" s="555"/>
      <c r="O140" s="555"/>
      <c r="P140" s="555"/>
      <c r="Q140" s="555"/>
      <c r="R140" s="568"/>
      <c r="S140" s="568"/>
      <c r="T140" s="568"/>
      <c r="U140" s="568"/>
      <c r="V140" s="568"/>
      <c r="W140" s="568"/>
      <c r="X140" s="291"/>
      <c r="Y140" s="291"/>
      <c r="Z140" s="291"/>
    </row>
    <row r="141" spans="1:40">
      <c r="F141" s="291"/>
      <c r="G141" s="291"/>
      <c r="J141" s="555"/>
      <c r="K141" s="555"/>
      <c r="L141" s="555"/>
      <c r="M141" s="555"/>
      <c r="N141" s="555"/>
      <c r="O141" s="555"/>
      <c r="P141" s="555"/>
      <c r="Q141" s="555"/>
      <c r="R141" s="568"/>
      <c r="S141" s="568"/>
      <c r="T141" s="568"/>
      <c r="U141" s="568"/>
      <c r="V141" s="568"/>
      <c r="W141" s="568"/>
      <c r="X141" s="291"/>
      <c r="Y141" s="291"/>
      <c r="Z141" s="291"/>
    </row>
    <row r="142" spans="1:40">
      <c r="F142" s="291"/>
      <c r="G142" s="291"/>
      <c r="J142" s="555"/>
      <c r="K142" s="555"/>
      <c r="L142" s="555"/>
      <c r="M142" s="555"/>
      <c r="N142" s="555"/>
      <c r="O142" s="555"/>
      <c r="P142" s="555"/>
      <c r="Q142" s="555"/>
      <c r="R142" s="568"/>
      <c r="S142" s="568"/>
      <c r="T142" s="568"/>
      <c r="U142" s="568"/>
      <c r="V142" s="568"/>
      <c r="W142" s="568"/>
      <c r="X142" s="291"/>
      <c r="Y142" s="291"/>
      <c r="Z142" s="291"/>
    </row>
    <row r="143" spans="1:40">
      <c r="F143" s="291"/>
      <c r="G143" s="291"/>
      <c r="J143" s="555"/>
      <c r="K143" s="555"/>
      <c r="L143" s="555"/>
      <c r="M143" s="555"/>
      <c r="N143" s="555"/>
      <c r="O143" s="555"/>
      <c r="P143" s="555"/>
      <c r="Q143" s="555"/>
      <c r="R143" s="568"/>
      <c r="S143" s="568"/>
      <c r="T143" s="568"/>
      <c r="U143" s="568"/>
      <c r="V143" s="568"/>
      <c r="W143" s="568"/>
      <c r="X143" s="291"/>
      <c r="Y143" s="291"/>
      <c r="Z143" s="291"/>
    </row>
    <row r="144" spans="1:40">
      <c r="F144" s="291"/>
      <c r="G144" s="291"/>
      <c r="K144" s="555"/>
      <c r="L144" s="555"/>
      <c r="M144" s="555"/>
      <c r="N144" s="555"/>
      <c r="O144" s="555"/>
      <c r="P144" s="555"/>
      <c r="Q144" s="555"/>
      <c r="R144" s="555"/>
      <c r="S144" s="568"/>
      <c r="T144" s="568"/>
      <c r="U144" s="568"/>
      <c r="V144" s="568"/>
      <c r="W144" s="568"/>
      <c r="X144" s="568"/>
      <c r="Y144" s="291"/>
      <c r="Z144" s="291"/>
    </row>
    <row r="145" spans="1:32">
      <c r="A145" s="291"/>
      <c r="F145" s="291"/>
      <c r="G145" s="291"/>
      <c r="H145" s="569"/>
      <c r="K145" s="555"/>
      <c r="L145" s="555"/>
      <c r="M145" s="555"/>
      <c r="N145" s="555"/>
      <c r="O145" s="555"/>
      <c r="P145" s="555"/>
      <c r="Q145" s="555"/>
      <c r="R145" s="555"/>
      <c r="S145" s="555"/>
      <c r="T145" s="568"/>
      <c r="U145" s="568"/>
      <c r="V145" s="568"/>
      <c r="W145" s="568"/>
      <c r="X145" s="568"/>
      <c r="Y145" s="568"/>
      <c r="Z145" s="568"/>
      <c r="AA145" s="568"/>
      <c r="AB145" s="568"/>
      <c r="AE145" s="510"/>
    </row>
    <row r="146" spans="1:32">
      <c r="F146" s="291"/>
      <c r="G146" s="291"/>
      <c r="I146" s="569"/>
      <c r="K146" s="555"/>
      <c r="L146" s="555"/>
      <c r="M146" s="555"/>
      <c r="N146" s="555"/>
      <c r="O146" s="555"/>
      <c r="P146" s="555"/>
      <c r="Q146" s="555"/>
      <c r="R146" s="555"/>
      <c r="S146" s="555"/>
      <c r="T146" s="555"/>
      <c r="U146" s="555"/>
      <c r="V146" s="555"/>
      <c r="W146" s="555"/>
      <c r="X146" s="555"/>
      <c r="Y146" s="568"/>
      <c r="Z146" s="568"/>
      <c r="AA146" s="568"/>
      <c r="AB146" s="568"/>
      <c r="AC146" s="568"/>
      <c r="AF146" s="510"/>
    </row>
    <row r="147" spans="1:32">
      <c r="F147" s="291"/>
      <c r="G147" s="291"/>
      <c r="I147" s="569"/>
      <c r="K147" s="555"/>
      <c r="L147" s="555"/>
      <c r="M147" s="555"/>
      <c r="N147" s="555"/>
      <c r="O147" s="555"/>
      <c r="P147" s="555"/>
      <c r="Q147" s="555"/>
      <c r="R147" s="555"/>
      <c r="S147" s="555"/>
      <c r="T147" s="555"/>
      <c r="U147" s="555"/>
      <c r="V147" s="555"/>
      <c r="W147" s="555"/>
      <c r="X147" s="555"/>
      <c r="Y147" s="568"/>
      <c r="Z147" s="568"/>
      <c r="AA147" s="568"/>
      <c r="AB147" s="568"/>
      <c r="AC147" s="568"/>
      <c r="AF147" s="510"/>
    </row>
    <row r="148" spans="1:32">
      <c r="F148" s="291"/>
      <c r="G148" s="291"/>
      <c r="I148" s="569"/>
      <c r="K148" s="555"/>
      <c r="L148" s="555"/>
      <c r="M148" s="555"/>
      <c r="N148" s="555"/>
      <c r="O148" s="555"/>
      <c r="P148" s="555"/>
      <c r="Q148" s="555"/>
      <c r="R148" s="555"/>
      <c r="S148" s="555"/>
      <c r="T148" s="555"/>
      <c r="U148" s="555"/>
      <c r="V148" s="555"/>
      <c r="W148" s="555"/>
      <c r="X148" s="555"/>
      <c r="Y148" s="568"/>
      <c r="Z148" s="568"/>
      <c r="AA148" s="568"/>
      <c r="AB148" s="568"/>
      <c r="AC148" s="568"/>
      <c r="AF148" s="510"/>
    </row>
    <row r="149" spans="1:32">
      <c r="F149" s="291"/>
      <c r="G149" s="291"/>
      <c r="I149" s="569"/>
      <c r="K149" s="555"/>
      <c r="L149" s="555"/>
      <c r="M149" s="555"/>
      <c r="N149" s="555"/>
      <c r="O149" s="555"/>
      <c r="P149" s="555"/>
      <c r="Q149" s="555"/>
      <c r="R149" s="555"/>
      <c r="S149" s="555"/>
      <c r="T149" s="555"/>
      <c r="U149" s="555"/>
      <c r="V149" s="555"/>
      <c r="W149" s="555"/>
      <c r="X149" s="555"/>
      <c r="Y149" s="568"/>
      <c r="Z149" s="568"/>
      <c r="AA149" s="568"/>
      <c r="AB149" s="568"/>
      <c r="AC149" s="568"/>
      <c r="AF149" s="510"/>
    </row>
    <row r="150" spans="1:32">
      <c r="F150" s="291"/>
      <c r="G150" s="291"/>
      <c r="I150" s="569"/>
      <c r="K150" s="555"/>
      <c r="L150" s="555"/>
      <c r="M150" s="555"/>
      <c r="N150" s="555"/>
      <c r="O150" s="555"/>
      <c r="P150" s="555"/>
      <c r="Q150" s="555"/>
      <c r="R150" s="555"/>
      <c r="S150" s="555"/>
      <c r="T150" s="555"/>
      <c r="U150" s="555"/>
      <c r="V150" s="555"/>
      <c r="W150" s="555"/>
      <c r="X150" s="555"/>
      <c r="Y150" s="568"/>
      <c r="Z150" s="568"/>
      <c r="AA150" s="568"/>
      <c r="AB150" s="568"/>
      <c r="AC150" s="568"/>
      <c r="AF150" s="510"/>
    </row>
    <row r="151" spans="1:32">
      <c r="F151" s="291"/>
      <c r="G151" s="291"/>
      <c r="I151" s="569"/>
      <c r="K151" s="555"/>
      <c r="L151" s="555"/>
      <c r="M151" s="555"/>
      <c r="N151" s="555"/>
      <c r="O151" s="555"/>
      <c r="P151" s="555"/>
      <c r="Q151" s="555"/>
      <c r="R151" s="555"/>
      <c r="S151" s="555"/>
      <c r="T151" s="555"/>
      <c r="U151" s="555"/>
      <c r="V151" s="555"/>
      <c r="W151" s="555"/>
      <c r="X151" s="555"/>
      <c r="Y151" s="568"/>
      <c r="Z151" s="568"/>
      <c r="AA151" s="568"/>
      <c r="AB151" s="568"/>
      <c r="AC151" s="568"/>
      <c r="AF151" s="510"/>
    </row>
    <row r="152" spans="1:32">
      <c r="F152" s="291"/>
      <c r="G152" s="291"/>
      <c r="I152" s="569"/>
      <c r="K152" s="555"/>
      <c r="L152" s="555"/>
      <c r="M152" s="555"/>
      <c r="N152" s="555"/>
      <c r="O152" s="555"/>
      <c r="P152" s="555"/>
      <c r="Q152" s="555"/>
      <c r="R152" s="555"/>
      <c r="S152" s="555"/>
      <c r="T152" s="555"/>
      <c r="U152" s="555"/>
      <c r="V152" s="555"/>
      <c r="W152" s="555"/>
      <c r="X152" s="555"/>
      <c r="Y152" s="568"/>
      <c r="Z152" s="568"/>
      <c r="AA152" s="568"/>
      <c r="AB152" s="568"/>
      <c r="AC152" s="568"/>
      <c r="AF152" s="510"/>
    </row>
    <row r="153" spans="1:32">
      <c r="F153" s="291"/>
      <c r="G153" s="291"/>
      <c r="I153" s="569"/>
      <c r="K153" s="555"/>
      <c r="L153" s="555"/>
      <c r="M153" s="555"/>
      <c r="N153" s="555"/>
      <c r="O153" s="555"/>
      <c r="P153" s="555"/>
      <c r="Q153" s="555"/>
      <c r="R153" s="555"/>
      <c r="S153" s="555"/>
      <c r="T153" s="555"/>
      <c r="U153" s="555"/>
      <c r="V153" s="555"/>
      <c r="W153" s="555"/>
      <c r="X153" s="555"/>
      <c r="Y153" s="568"/>
      <c r="Z153" s="568"/>
      <c r="AA153" s="568"/>
      <c r="AB153" s="568"/>
      <c r="AC153" s="568"/>
      <c r="AF153" s="510"/>
    </row>
    <row r="154" spans="1:32">
      <c r="F154" s="291"/>
      <c r="G154" s="291"/>
      <c r="I154" s="569"/>
      <c r="K154" s="555"/>
      <c r="L154" s="555"/>
      <c r="M154" s="555"/>
      <c r="N154" s="555"/>
      <c r="O154" s="555"/>
      <c r="P154" s="555"/>
      <c r="Q154" s="555"/>
      <c r="R154" s="555"/>
      <c r="S154" s="555"/>
      <c r="T154" s="555"/>
      <c r="U154" s="555"/>
      <c r="V154" s="555"/>
      <c r="W154" s="555"/>
      <c r="X154" s="555"/>
      <c r="Y154" s="568"/>
      <c r="Z154" s="568"/>
      <c r="AA154" s="568"/>
      <c r="AB154" s="568"/>
      <c r="AC154" s="568"/>
      <c r="AF154" s="510"/>
    </row>
    <row r="155" spans="1:32">
      <c r="F155" s="291"/>
      <c r="G155" s="291"/>
      <c r="I155" s="569"/>
      <c r="K155" s="555"/>
      <c r="L155" s="555"/>
      <c r="M155" s="555"/>
      <c r="N155" s="555"/>
      <c r="O155" s="555"/>
      <c r="P155" s="555"/>
      <c r="Q155" s="555"/>
      <c r="R155" s="555"/>
      <c r="S155" s="555"/>
      <c r="T155" s="555"/>
      <c r="U155" s="555"/>
      <c r="V155" s="555"/>
      <c r="W155" s="555"/>
      <c r="X155" s="555"/>
      <c r="Y155" s="568"/>
      <c r="Z155" s="568"/>
      <c r="AA155" s="568"/>
      <c r="AB155" s="568"/>
      <c r="AC155" s="568"/>
      <c r="AF155" s="510"/>
    </row>
    <row r="156" spans="1:32">
      <c r="F156" s="291"/>
      <c r="G156" s="291"/>
      <c r="I156" s="569"/>
      <c r="K156" s="555"/>
      <c r="L156" s="555"/>
      <c r="M156" s="555"/>
      <c r="N156" s="555"/>
      <c r="O156" s="555"/>
      <c r="P156" s="555"/>
      <c r="Q156" s="555"/>
      <c r="R156" s="555"/>
      <c r="S156" s="555"/>
      <c r="T156" s="555"/>
      <c r="U156" s="555"/>
      <c r="V156" s="555"/>
      <c r="W156" s="555"/>
      <c r="X156" s="555"/>
      <c r="Y156" s="568"/>
      <c r="Z156" s="568"/>
      <c r="AA156" s="568"/>
      <c r="AB156" s="568"/>
      <c r="AC156" s="568"/>
      <c r="AF156" s="510"/>
    </row>
    <row r="157" spans="1:32">
      <c r="F157" s="291"/>
      <c r="G157" s="291"/>
      <c r="I157" s="569"/>
      <c r="K157" s="555"/>
      <c r="L157" s="555"/>
      <c r="M157" s="555"/>
      <c r="N157" s="555"/>
      <c r="O157" s="555"/>
      <c r="P157" s="555"/>
      <c r="Q157" s="555"/>
      <c r="R157" s="555"/>
      <c r="S157" s="555"/>
      <c r="T157" s="555"/>
      <c r="U157" s="555"/>
      <c r="V157" s="555"/>
      <c r="W157" s="555"/>
      <c r="X157" s="555"/>
      <c r="Y157" s="568"/>
      <c r="Z157" s="568"/>
      <c r="AA157" s="568"/>
      <c r="AB157" s="568"/>
      <c r="AC157" s="568"/>
      <c r="AF157" s="510"/>
    </row>
    <row r="158" spans="1:32">
      <c r="F158" s="291"/>
      <c r="G158" s="291"/>
      <c r="I158" s="569"/>
      <c r="K158" s="555"/>
      <c r="L158" s="555"/>
      <c r="M158" s="555"/>
      <c r="N158" s="555"/>
      <c r="O158" s="555"/>
      <c r="P158" s="555"/>
      <c r="Q158" s="555"/>
      <c r="R158" s="555"/>
      <c r="S158" s="555"/>
      <c r="T158" s="555"/>
      <c r="U158" s="555"/>
      <c r="V158" s="555"/>
      <c r="W158" s="555"/>
      <c r="X158" s="555"/>
      <c r="Y158" s="568"/>
      <c r="Z158" s="568"/>
      <c r="AA158" s="568"/>
      <c r="AB158" s="568"/>
      <c r="AC158" s="568"/>
      <c r="AF158" s="510"/>
    </row>
    <row r="159" spans="1:32">
      <c r="F159" s="291"/>
      <c r="G159" s="291"/>
      <c r="I159" s="569"/>
      <c r="K159" s="555"/>
      <c r="L159" s="555"/>
      <c r="M159" s="555"/>
      <c r="N159" s="555"/>
      <c r="O159" s="555"/>
      <c r="P159" s="555"/>
      <c r="Q159" s="555"/>
      <c r="R159" s="555"/>
      <c r="S159" s="555"/>
      <c r="T159" s="555"/>
      <c r="U159" s="555"/>
      <c r="V159" s="555"/>
      <c r="W159" s="555"/>
      <c r="X159" s="555"/>
      <c r="Y159" s="568"/>
      <c r="Z159" s="568"/>
      <c r="AA159" s="568"/>
      <c r="AB159" s="568"/>
      <c r="AC159" s="568"/>
      <c r="AF159" s="510"/>
    </row>
    <row r="160" spans="1:32">
      <c r="F160" s="291"/>
      <c r="G160" s="291"/>
      <c r="I160" s="569"/>
      <c r="K160" s="555"/>
      <c r="L160" s="555"/>
      <c r="M160" s="555"/>
      <c r="N160" s="555"/>
      <c r="O160" s="555"/>
      <c r="P160" s="555"/>
      <c r="Q160" s="555"/>
      <c r="R160" s="555"/>
      <c r="S160" s="555"/>
      <c r="T160" s="555"/>
      <c r="U160" s="555"/>
      <c r="V160" s="555"/>
      <c r="W160" s="555"/>
      <c r="X160" s="555"/>
      <c r="Y160" s="568"/>
      <c r="Z160" s="568"/>
      <c r="AA160" s="568"/>
      <c r="AB160" s="568"/>
      <c r="AC160" s="568"/>
      <c r="AF160" s="510"/>
    </row>
    <row r="161" spans="6:34">
      <c r="F161" s="291"/>
      <c r="G161" s="291"/>
      <c r="I161" s="569"/>
      <c r="K161" s="555"/>
      <c r="L161" s="555"/>
      <c r="M161" s="555"/>
      <c r="N161" s="555"/>
      <c r="O161" s="555"/>
      <c r="P161" s="555"/>
      <c r="Q161" s="555"/>
      <c r="R161" s="555"/>
      <c r="S161" s="555"/>
      <c r="T161" s="555"/>
      <c r="U161" s="555"/>
      <c r="V161" s="555"/>
      <c r="W161" s="555"/>
      <c r="X161" s="555"/>
      <c r="Y161" s="568"/>
      <c r="Z161" s="568"/>
      <c r="AA161" s="568"/>
      <c r="AB161" s="568"/>
      <c r="AC161" s="568"/>
      <c r="AF161" s="510"/>
    </row>
    <row r="162" spans="6:34">
      <c r="F162" s="291"/>
      <c r="G162" s="291"/>
      <c r="I162" s="569"/>
      <c r="K162" s="555"/>
      <c r="L162" s="555"/>
      <c r="M162" s="555"/>
      <c r="N162" s="555"/>
      <c r="O162" s="555"/>
      <c r="P162" s="555"/>
      <c r="Q162" s="555"/>
      <c r="R162" s="555"/>
      <c r="S162" s="555"/>
      <c r="T162" s="555"/>
      <c r="U162" s="555"/>
      <c r="V162" s="555"/>
      <c r="W162" s="555"/>
      <c r="X162" s="555"/>
      <c r="Y162" s="568"/>
      <c r="Z162" s="568"/>
      <c r="AA162" s="568"/>
      <c r="AB162" s="568"/>
      <c r="AC162" s="568"/>
      <c r="AF162" s="510"/>
    </row>
    <row r="163" spans="6:34">
      <c r="F163" s="291"/>
      <c r="G163" s="291"/>
      <c r="I163" s="569"/>
      <c r="K163" s="555"/>
      <c r="L163" s="555"/>
      <c r="M163" s="555"/>
      <c r="N163" s="555"/>
      <c r="O163" s="555"/>
      <c r="P163" s="555"/>
      <c r="Q163" s="555"/>
      <c r="R163" s="555"/>
      <c r="S163" s="555"/>
      <c r="T163" s="555"/>
      <c r="U163" s="555"/>
      <c r="V163" s="555"/>
      <c r="W163" s="555"/>
      <c r="X163" s="555"/>
      <c r="Y163" s="568"/>
      <c r="Z163" s="568"/>
      <c r="AA163" s="568"/>
      <c r="AB163" s="568"/>
      <c r="AC163" s="568"/>
      <c r="AF163" s="510"/>
    </row>
    <row r="164" spans="6:34">
      <c r="F164" s="291"/>
      <c r="G164" s="291"/>
      <c r="I164" s="569"/>
      <c r="K164" s="555"/>
      <c r="L164" s="555"/>
      <c r="M164" s="555"/>
      <c r="N164" s="555"/>
      <c r="O164" s="555"/>
      <c r="P164" s="555"/>
      <c r="Q164" s="555"/>
      <c r="R164" s="555"/>
      <c r="S164" s="555"/>
      <c r="T164" s="555"/>
      <c r="U164" s="555"/>
      <c r="V164" s="555"/>
      <c r="W164" s="555"/>
      <c r="X164" s="555"/>
      <c r="Y164" s="568"/>
      <c r="Z164" s="568"/>
      <c r="AA164" s="568"/>
      <c r="AB164" s="568"/>
      <c r="AC164" s="568"/>
      <c r="AF164" s="510"/>
    </row>
    <row r="165" spans="6:34">
      <c r="K165" s="568"/>
      <c r="L165" s="555"/>
      <c r="M165" s="555"/>
      <c r="N165" s="555"/>
      <c r="O165" s="555"/>
      <c r="P165" s="555"/>
      <c r="Q165" s="555"/>
      <c r="R165" s="555"/>
      <c r="S165" s="555"/>
      <c r="T165" s="555"/>
      <c r="U165" s="555"/>
      <c r="V165" s="555"/>
      <c r="W165" s="555"/>
      <c r="X165" s="555"/>
      <c r="Y165" s="555"/>
      <c r="Z165" s="555"/>
      <c r="AA165" s="568"/>
      <c r="AB165" s="568"/>
      <c r="AC165" s="568"/>
      <c r="AD165" s="568"/>
      <c r="AE165" s="568"/>
      <c r="AH165" s="510"/>
    </row>
    <row r="166" spans="6:34">
      <c r="K166" s="568"/>
      <c r="L166" s="555"/>
      <c r="M166" s="555"/>
      <c r="N166" s="555"/>
      <c r="O166" s="555"/>
      <c r="P166" s="555"/>
      <c r="Q166" s="555"/>
      <c r="R166" s="555"/>
      <c r="S166" s="555"/>
      <c r="T166" s="555"/>
      <c r="U166" s="555"/>
      <c r="V166" s="555"/>
      <c r="W166" s="555"/>
      <c r="X166" s="555"/>
      <c r="Y166" s="555"/>
      <c r="Z166" s="555"/>
      <c r="AA166" s="568"/>
      <c r="AB166" s="568"/>
      <c r="AC166" s="568"/>
      <c r="AD166" s="568"/>
      <c r="AE166" s="568"/>
      <c r="AH166" s="510"/>
    </row>
    <row r="167" spans="6:34">
      <c r="K167" s="568"/>
      <c r="L167" s="555"/>
      <c r="M167" s="555"/>
      <c r="N167" s="555"/>
      <c r="O167" s="555"/>
      <c r="P167" s="555"/>
      <c r="Q167" s="555"/>
      <c r="R167" s="555"/>
      <c r="S167" s="555"/>
      <c r="T167" s="555"/>
      <c r="U167" s="555"/>
      <c r="V167" s="555"/>
      <c r="W167" s="555"/>
      <c r="X167" s="555"/>
      <c r="Y167" s="555"/>
      <c r="Z167" s="555"/>
      <c r="AA167" s="568"/>
      <c r="AB167" s="568"/>
      <c r="AC167" s="568"/>
      <c r="AD167" s="568"/>
      <c r="AE167" s="568"/>
      <c r="AH167" s="510"/>
    </row>
    <row r="168" spans="6:34">
      <c r="K168" s="568"/>
      <c r="L168" s="555"/>
      <c r="M168" s="555"/>
      <c r="N168" s="555"/>
      <c r="O168" s="555"/>
      <c r="P168" s="555"/>
      <c r="Q168" s="555"/>
      <c r="R168" s="555"/>
      <c r="S168" s="555"/>
      <c r="T168" s="555"/>
      <c r="U168" s="555"/>
      <c r="V168" s="555"/>
      <c r="W168" s="555"/>
      <c r="X168" s="555"/>
      <c r="Y168" s="555"/>
      <c r="Z168" s="555"/>
      <c r="AA168" s="568"/>
      <c r="AB168" s="568"/>
      <c r="AC168" s="568"/>
      <c r="AD168" s="568"/>
      <c r="AE168" s="568"/>
      <c r="AH168" s="510"/>
    </row>
    <row r="169" spans="6:34">
      <c r="K169" s="568"/>
      <c r="L169" s="555"/>
      <c r="M169" s="555"/>
      <c r="N169" s="555"/>
      <c r="O169" s="555"/>
      <c r="P169" s="555"/>
      <c r="Q169" s="555"/>
      <c r="R169" s="555"/>
      <c r="S169" s="555"/>
      <c r="T169" s="555"/>
      <c r="U169" s="555"/>
      <c r="V169" s="555"/>
      <c r="W169" s="555"/>
      <c r="X169" s="555"/>
      <c r="Y169" s="555"/>
      <c r="Z169" s="555"/>
      <c r="AA169" s="568"/>
      <c r="AB169" s="568"/>
      <c r="AC169" s="568"/>
      <c r="AD169" s="568"/>
      <c r="AE169" s="568"/>
      <c r="AH169" s="510"/>
    </row>
    <row r="170" spans="6:34">
      <c r="K170" s="568"/>
      <c r="L170" s="555"/>
      <c r="M170" s="555"/>
      <c r="N170" s="555"/>
      <c r="O170" s="555"/>
      <c r="P170" s="555"/>
      <c r="Q170" s="555"/>
      <c r="R170" s="555"/>
      <c r="S170" s="555"/>
      <c r="T170" s="555"/>
      <c r="U170" s="555"/>
      <c r="V170" s="555"/>
      <c r="W170" s="555"/>
      <c r="X170" s="555"/>
      <c r="Y170" s="555"/>
      <c r="Z170" s="555"/>
      <c r="AA170" s="568"/>
      <c r="AB170" s="568"/>
      <c r="AC170" s="568"/>
      <c r="AD170" s="568"/>
      <c r="AE170" s="568"/>
      <c r="AH170" s="510"/>
    </row>
    <row r="171" spans="6:34">
      <c r="K171" s="568"/>
      <c r="L171" s="555"/>
      <c r="M171" s="555"/>
      <c r="N171" s="555"/>
      <c r="O171" s="555"/>
      <c r="P171" s="555"/>
      <c r="Q171" s="555"/>
      <c r="R171" s="555"/>
      <c r="S171" s="555"/>
      <c r="T171" s="555"/>
      <c r="U171" s="555"/>
      <c r="V171" s="555"/>
      <c r="W171" s="555"/>
      <c r="X171" s="555"/>
      <c r="Y171" s="555"/>
      <c r="Z171" s="555"/>
      <c r="AA171" s="568"/>
      <c r="AB171" s="568"/>
      <c r="AC171" s="568"/>
      <c r="AD171" s="568"/>
      <c r="AE171" s="568"/>
      <c r="AH171" s="510"/>
    </row>
    <row r="172" spans="6:34">
      <c r="K172" s="568"/>
      <c r="L172" s="555"/>
      <c r="M172" s="555"/>
      <c r="N172" s="555"/>
      <c r="O172" s="555"/>
      <c r="P172" s="555"/>
      <c r="Q172" s="555"/>
      <c r="R172" s="555"/>
      <c r="S172" s="555"/>
      <c r="T172" s="555"/>
      <c r="U172" s="555"/>
      <c r="V172" s="555"/>
      <c r="W172" s="555"/>
      <c r="X172" s="555"/>
      <c r="Y172" s="555"/>
      <c r="Z172" s="555"/>
      <c r="AA172" s="568"/>
      <c r="AB172" s="568"/>
      <c r="AC172" s="568"/>
      <c r="AD172" s="568"/>
      <c r="AE172" s="568"/>
      <c r="AH172" s="510"/>
    </row>
    <row r="173" spans="6:34">
      <c r="K173" s="568"/>
      <c r="L173" s="555"/>
      <c r="M173" s="555"/>
      <c r="N173" s="555"/>
      <c r="O173" s="555"/>
      <c r="P173" s="555"/>
      <c r="Q173" s="555"/>
      <c r="R173" s="555"/>
      <c r="S173" s="555"/>
      <c r="T173" s="555"/>
      <c r="U173" s="555"/>
      <c r="V173" s="555"/>
      <c r="W173" s="555"/>
      <c r="X173" s="555"/>
      <c r="Y173" s="555"/>
      <c r="Z173" s="555"/>
      <c r="AA173" s="568"/>
      <c r="AB173" s="568"/>
      <c r="AC173" s="568"/>
      <c r="AD173" s="568"/>
      <c r="AE173" s="568"/>
      <c r="AH173" s="510"/>
    </row>
    <row r="174" spans="6:34">
      <c r="K174" s="568"/>
      <c r="L174" s="555"/>
      <c r="M174" s="555"/>
      <c r="N174" s="555"/>
      <c r="O174" s="555"/>
      <c r="P174" s="555"/>
      <c r="Q174" s="555"/>
      <c r="R174" s="555"/>
      <c r="S174" s="555"/>
      <c r="T174" s="555"/>
      <c r="U174" s="555"/>
      <c r="V174" s="555"/>
      <c r="W174" s="555"/>
      <c r="X174" s="555"/>
      <c r="Y174" s="555"/>
      <c r="Z174" s="555"/>
      <c r="AA174" s="568"/>
      <c r="AB174" s="568"/>
      <c r="AC174" s="568"/>
      <c r="AD174" s="568"/>
      <c r="AE174" s="568"/>
      <c r="AH174" s="510"/>
    </row>
    <row r="175" spans="6:34">
      <c r="K175" s="568"/>
      <c r="L175" s="555"/>
      <c r="M175" s="555"/>
      <c r="N175" s="555"/>
      <c r="O175" s="555"/>
      <c r="P175" s="555"/>
      <c r="Q175" s="555"/>
      <c r="R175" s="555"/>
      <c r="S175" s="555"/>
      <c r="T175" s="555"/>
      <c r="U175" s="555"/>
      <c r="V175" s="555"/>
      <c r="W175" s="555"/>
      <c r="X175" s="555"/>
      <c r="Y175" s="555"/>
      <c r="Z175" s="555"/>
      <c r="AA175" s="568"/>
      <c r="AB175" s="568"/>
      <c r="AC175" s="568"/>
      <c r="AD175" s="568"/>
      <c r="AE175" s="568"/>
      <c r="AH175" s="510"/>
    </row>
    <row r="176" spans="6:34">
      <c r="K176" s="568"/>
      <c r="L176" s="555"/>
      <c r="M176" s="555"/>
      <c r="N176" s="555"/>
      <c r="O176" s="555"/>
      <c r="P176" s="555"/>
      <c r="Q176" s="555"/>
      <c r="R176" s="555"/>
      <c r="S176" s="555"/>
      <c r="T176" s="555"/>
      <c r="U176" s="555"/>
      <c r="V176" s="555"/>
      <c r="W176" s="555"/>
      <c r="X176" s="555"/>
      <c r="Y176" s="555"/>
      <c r="Z176" s="555"/>
      <c r="AA176" s="568"/>
      <c r="AB176" s="568"/>
      <c r="AC176" s="568"/>
      <c r="AD176" s="568"/>
      <c r="AE176" s="568"/>
      <c r="AH176" s="510"/>
    </row>
    <row r="177" spans="11:34">
      <c r="K177" s="568"/>
      <c r="L177" s="555"/>
      <c r="M177" s="555"/>
      <c r="N177" s="555"/>
      <c r="O177" s="555"/>
      <c r="P177" s="555"/>
      <c r="Q177" s="555"/>
      <c r="R177" s="555"/>
      <c r="S177" s="555"/>
      <c r="T177" s="555"/>
      <c r="U177" s="555"/>
      <c r="V177" s="555"/>
      <c r="W177" s="555"/>
      <c r="X177" s="555"/>
      <c r="Y177" s="555"/>
      <c r="Z177" s="555"/>
      <c r="AA177" s="568"/>
      <c r="AB177" s="568"/>
      <c r="AC177" s="568"/>
      <c r="AD177" s="568"/>
      <c r="AE177" s="568"/>
      <c r="AH177" s="510"/>
    </row>
    <row r="178" spans="11:34">
      <c r="K178" s="568"/>
      <c r="L178" s="555"/>
      <c r="M178" s="555"/>
      <c r="N178" s="555"/>
      <c r="O178" s="555"/>
      <c r="P178" s="555"/>
      <c r="Q178" s="555"/>
      <c r="R178" s="555"/>
      <c r="S178" s="555"/>
      <c r="T178" s="555"/>
      <c r="U178" s="555"/>
      <c r="V178" s="555"/>
      <c r="W178" s="555"/>
      <c r="X178" s="555"/>
      <c r="Y178" s="555"/>
      <c r="Z178" s="555"/>
      <c r="AA178" s="568"/>
      <c r="AB178" s="568"/>
      <c r="AC178" s="568"/>
      <c r="AD178" s="568"/>
      <c r="AE178" s="568"/>
      <c r="AH178" s="510"/>
    </row>
    <row r="179" spans="11:34">
      <c r="K179" s="568"/>
      <c r="L179" s="555"/>
      <c r="M179" s="555"/>
      <c r="N179" s="555"/>
      <c r="O179" s="555"/>
      <c r="P179" s="555"/>
      <c r="Q179" s="555"/>
      <c r="R179" s="555"/>
      <c r="S179" s="555"/>
      <c r="T179" s="555"/>
      <c r="U179" s="555"/>
      <c r="V179" s="555"/>
      <c r="W179" s="555"/>
      <c r="X179" s="555"/>
      <c r="Y179" s="555"/>
      <c r="Z179" s="555"/>
      <c r="AA179" s="568"/>
      <c r="AB179" s="568"/>
      <c r="AC179" s="568"/>
      <c r="AD179" s="568"/>
      <c r="AE179" s="568"/>
      <c r="AH179" s="510"/>
    </row>
    <row r="180" spans="11:34">
      <c r="K180" s="568"/>
      <c r="L180" s="555"/>
      <c r="M180" s="555"/>
      <c r="N180" s="555"/>
      <c r="O180" s="555"/>
      <c r="P180" s="555"/>
      <c r="Q180" s="555"/>
      <c r="R180" s="555"/>
      <c r="S180" s="555"/>
      <c r="T180" s="555"/>
      <c r="U180" s="555"/>
      <c r="V180" s="555"/>
      <c r="W180" s="555"/>
      <c r="X180" s="555"/>
      <c r="Y180" s="555"/>
      <c r="Z180" s="555"/>
      <c r="AA180" s="568"/>
      <c r="AB180" s="568"/>
      <c r="AC180" s="568"/>
      <c r="AD180" s="568"/>
      <c r="AE180" s="568"/>
      <c r="AH180" s="510"/>
    </row>
    <row r="181" spans="11:34">
      <c r="K181" s="568"/>
      <c r="L181" s="555"/>
      <c r="M181" s="555"/>
      <c r="N181" s="555"/>
      <c r="O181" s="555"/>
      <c r="P181" s="555"/>
      <c r="Q181" s="555"/>
      <c r="R181" s="555"/>
      <c r="S181" s="555"/>
      <c r="T181" s="555"/>
      <c r="U181" s="555"/>
      <c r="V181" s="555"/>
      <c r="W181" s="555"/>
      <c r="X181" s="555"/>
      <c r="Y181" s="555"/>
      <c r="Z181" s="555"/>
      <c r="AA181" s="568"/>
      <c r="AB181" s="568"/>
      <c r="AC181" s="568"/>
      <c r="AD181" s="568"/>
      <c r="AE181" s="568"/>
      <c r="AH181" s="510"/>
    </row>
    <row r="182" spans="11:34">
      <c r="K182" s="568"/>
      <c r="L182" s="555"/>
      <c r="M182" s="555"/>
      <c r="N182" s="555"/>
      <c r="O182" s="555"/>
      <c r="P182" s="555"/>
      <c r="Q182" s="555"/>
      <c r="R182" s="555"/>
      <c r="S182" s="555"/>
      <c r="T182" s="555"/>
      <c r="U182" s="555"/>
      <c r="V182" s="555"/>
      <c r="W182" s="555"/>
      <c r="X182" s="555"/>
      <c r="Y182" s="555"/>
      <c r="Z182" s="555"/>
      <c r="AA182" s="568"/>
      <c r="AB182" s="568"/>
      <c r="AC182" s="568"/>
      <c r="AD182" s="568"/>
      <c r="AE182" s="568"/>
      <c r="AH182" s="510"/>
    </row>
    <row r="183" spans="11:34">
      <c r="K183" s="568"/>
      <c r="L183" s="555"/>
      <c r="M183" s="555"/>
      <c r="N183" s="555"/>
      <c r="O183" s="555"/>
      <c r="P183" s="555"/>
      <c r="Q183" s="555"/>
      <c r="R183" s="555"/>
      <c r="S183" s="555"/>
      <c r="T183" s="555"/>
      <c r="U183" s="555"/>
      <c r="V183" s="555"/>
      <c r="W183" s="555"/>
      <c r="X183" s="555"/>
      <c r="Y183" s="555"/>
      <c r="Z183" s="555"/>
      <c r="AA183" s="568"/>
      <c r="AB183" s="568"/>
      <c r="AC183" s="568"/>
      <c r="AD183" s="568"/>
      <c r="AE183" s="568"/>
      <c r="AH183" s="510"/>
    </row>
    <row r="184" spans="11:34">
      <c r="K184" s="568"/>
      <c r="L184" s="555"/>
      <c r="M184" s="555"/>
      <c r="N184" s="555"/>
      <c r="O184" s="555"/>
      <c r="P184" s="555"/>
      <c r="Q184" s="555"/>
      <c r="R184" s="555"/>
      <c r="S184" s="555"/>
      <c r="T184" s="555"/>
      <c r="U184" s="555"/>
      <c r="V184" s="555"/>
      <c r="W184" s="555"/>
      <c r="X184" s="555"/>
      <c r="Y184" s="555"/>
      <c r="Z184" s="555"/>
      <c r="AA184" s="568"/>
      <c r="AB184" s="568"/>
      <c r="AC184" s="568"/>
      <c r="AD184" s="568"/>
      <c r="AE184" s="568"/>
      <c r="AH184" s="510"/>
    </row>
    <row r="185" spans="11:34">
      <c r="K185" s="568"/>
      <c r="L185" s="555"/>
      <c r="M185" s="555"/>
      <c r="N185" s="555"/>
      <c r="O185" s="555"/>
      <c r="P185" s="555"/>
      <c r="Q185" s="555"/>
      <c r="R185" s="555"/>
      <c r="S185" s="555"/>
      <c r="T185" s="555"/>
      <c r="U185" s="555"/>
      <c r="V185" s="555"/>
      <c r="W185" s="555"/>
      <c r="X185" s="555"/>
      <c r="Y185" s="555"/>
      <c r="Z185" s="555"/>
      <c r="AA185" s="568"/>
      <c r="AB185" s="568"/>
      <c r="AC185" s="568"/>
      <c r="AD185" s="568"/>
      <c r="AE185" s="568"/>
      <c r="AH185" s="510"/>
    </row>
    <row r="186" spans="11:34">
      <c r="K186" s="568"/>
      <c r="L186" s="555"/>
      <c r="M186" s="555"/>
      <c r="N186" s="555"/>
      <c r="O186" s="555"/>
      <c r="P186" s="555"/>
      <c r="Q186" s="555"/>
      <c r="R186" s="555"/>
      <c r="S186" s="555"/>
      <c r="T186" s="555"/>
      <c r="U186" s="555"/>
      <c r="V186" s="555"/>
      <c r="W186" s="555"/>
      <c r="X186" s="555"/>
      <c r="Y186" s="555"/>
      <c r="Z186" s="555"/>
      <c r="AA186" s="568"/>
      <c r="AB186" s="568"/>
      <c r="AC186" s="568"/>
      <c r="AD186" s="568"/>
      <c r="AE186" s="568"/>
      <c r="AH186" s="510"/>
    </row>
    <row r="187" spans="11:34">
      <c r="K187" s="568"/>
      <c r="L187" s="555"/>
      <c r="M187" s="555"/>
      <c r="N187" s="555"/>
      <c r="O187" s="555"/>
      <c r="P187" s="555"/>
      <c r="Q187" s="555"/>
      <c r="R187" s="555"/>
      <c r="S187" s="555"/>
      <c r="T187" s="555"/>
      <c r="U187" s="555"/>
      <c r="V187" s="555"/>
      <c r="W187" s="555"/>
      <c r="X187" s="555"/>
      <c r="Y187" s="555"/>
      <c r="Z187" s="555"/>
      <c r="AA187" s="568"/>
      <c r="AB187" s="568"/>
      <c r="AC187" s="568"/>
      <c r="AD187" s="568"/>
      <c r="AE187" s="568"/>
      <c r="AH187" s="510"/>
    </row>
    <row r="188" spans="11:34">
      <c r="K188" s="568"/>
      <c r="L188" s="555"/>
      <c r="M188" s="555"/>
      <c r="N188" s="555"/>
      <c r="O188" s="555"/>
      <c r="P188" s="555"/>
      <c r="Q188" s="555"/>
      <c r="R188" s="555"/>
      <c r="S188" s="555"/>
      <c r="T188" s="555"/>
      <c r="U188" s="555"/>
      <c r="V188" s="555"/>
      <c r="W188" s="555"/>
      <c r="X188" s="555"/>
      <c r="Y188" s="555"/>
      <c r="Z188" s="555"/>
      <c r="AA188" s="568"/>
      <c r="AB188" s="568"/>
      <c r="AC188" s="568"/>
      <c r="AD188" s="568"/>
      <c r="AE188" s="568"/>
      <c r="AH188" s="510"/>
    </row>
    <row r="189" spans="11:34">
      <c r="K189" s="568"/>
      <c r="L189" s="555"/>
      <c r="M189" s="555"/>
      <c r="N189" s="555"/>
      <c r="O189" s="555"/>
      <c r="P189" s="555"/>
      <c r="Q189" s="555"/>
      <c r="R189" s="555"/>
      <c r="S189" s="555"/>
      <c r="T189" s="555"/>
      <c r="U189" s="555"/>
      <c r="V189" s="555"/>
      <c r="W189" s="555"/>
      <c r="X189" s="555"/>
      <c r="Y189" s="555"/>
      <c r="Z189" s="555"/>
      <c r="AA189" s="568"/>
      <c r="AB189" s="568"/>
      <c r="AC189" s="568"/>
      <c r="AD189" s="568"/>
      <c r="AE189" s="568"/>
      <c r="AH189" s="510"/>
    </row>
    <row r="190" spans="11:34">
      <c r="K190" s="568"/>
      <c r="L190" s="555"/>
      <c r="M190" s="555"/>
      <c r="N190" s="555"/>
      <c r="O190" s="555"/>
      <c r="P190" s="555"/>
      <c r="Q190" s="555"/>
      <c r="R190" s="555"/>
      <c r="S190" s="555"/>
      <c r="T190" s="555"/>
      <c r="U190" s="555"/>
      <c r="V190" s="555"/>
      <c r="W190" s="555"/>
      <c r="X190" s="555"/>
      <c r="Y190" s="555"/>
      <c r="Z190" s="555"/>
      <c r="AA190" s="568"/>
      <c r="AB190" s="568"/>
      <c r="AC190" s="568"/>
      <c r="AD190" s="568"/>
      <c r="AE190" s="568"/>
      <c r="AH190" s="510"/>
    </row>
    <row r="191" spans="11:34">
      <c r="K191" s="568"/>
      <c r="L191" s="555"/>
      <c r="M191" s="555"/>
      <c r="N191" s="555"/>
      <c r="O191" s="555"/>
      <c r="P191" s="555"/>
      <c r="Q191" s="555"/>
      <c r="R191" s="555"/>
      <c r="S191" s="555"/>
      <c r="T191" s="555"/>
      <c r="U191" s="555"/>
      <c r="V191" s="555"/>
      <c r="W191" s="555"/>
      <c r="X191" s="555"/>
      <c r="Y191" s="555"/>
      <c r="Z191" s="555"/>
      <c r="AA191" s="568"/>
      <c r="AB191" s="568"/>
      <c r="AC191" s="568"/>
      <c r="AD191" s="568"/>
      <c r="AE191" s="568"/>
      <c r="AH191" s="510"/>
    </row>
    <row r="192" spans="11:34">
      <c r="K192" s="568"/>
      <c r="L192" s="555"/>
      <c r="M192" s="555"/>
      <c r="N192" s="555"/>
      <c r="O192" s="555"/>
      <c r="P192" s="555"/>
      <c r="Q192" s="555"/>
      <c r="R192" s="555"/>
      <c r="S192" s="555"/>
      <c r="T192" s="555"/>
      <c r="U192" s="555"/>
      <c r="V192" s="555"/>
      <c r="W192" s="555"/>
      <c r="X192" s="555"/>
      <c r="Y192" s="555"/>
      <c r="Z192" s="555"/>
      <c r="AA192" s="568"/>
      <c r="AB192" s="568"/>
      <c r="AC192" s="568"/>
      <c r="AD192" s="568"/>
      <c r="AE192" s="568"/>
      <c r="AH192" s="510"/>
    </row>
    <row r="193" spans="11:34">
      <c r="K193" s="568"/>
      <c r="L193" s="555"/>
      <c r="M193" s="555"/>
      <c r="N193" s="555"/>
      <c r="O193" s="555"/>
      <c r="P193" s="555"/>
      <c r="Q193" s="555"/>
      <c r="R193" s="555"/>
      <c r="S193" s="555"/>
      <c r="T193" s="555"/>
      <c r="U193" s="555"/>
      <c r="V193" s="555"/>
      <c r="W193" s="555"/>
      <c r="X193" s="555"/>
      <c r="Y193" s="555"/>
      <c r="Z193" s="555"/>
      <c r="AA193" s="568"/>
      <c r="AB193" s="568"/>
      <c r="AC193" s="568"/>
      <c r="AD193" s="568"/>
      <c r="AE193" s="568"/>
      <c r="AH193" s="510"/>
    </row>
    <row r="194" spans="11:34">
      <c r="K194" s="568"/>
      <c r="L194" s="555"/>
      <c r="M194" s="555"/>
      <c r="N194" s="555"/>
      <c r="O194" s="555"/>
      <c r="P194" s="555"/>
      <c r="Q194" s="555"/>
      <c r="R194" s="555"/>
      <c r="S194" s="555"/>
      <c r="T194" s="555"/>
      <c r="U194" s="555"/>
      <c r="V194" s="555"/>
      <c r="W194" s="555"/>
      <c r="X194" s="555"/>
      <c r="Y194" s="555"/>
      <c r="Z194" s="555"/>
      <c r="AA194" s="568"/>
      <c r="AB194" s="568"/>
      <c r="AC194" s="568"/>
      <c r="AD194" s="568"/>
      <c r="AE194" s="568"/>
      <c r="AH194" s="510"/>
    </row>
    <row r="195" spans="11:34">
      <c r="K195" s="568"/>
      <c r="L195" s="555"/>
      <c r="M195" s="555"/>
      <c r="N195" s="555"/>
      <c r="O195" s="555"/>
      <c r="P195" s="555"/>
      <c r="Q195" s="555"/>
      <c r="R195" s="555"/>
      <c r="S195" s="555"/>
      <c r="T195" s="555"/>
      <c r="U195" s="555"/>
      <c r="V195" s="555"/>
      <c r="W195" s="555"/>
      <c r="X195" s="555"/>
      <c r="Y195" s="555"/>
      <c r="Z195" s="555"/>
      <c r="AA195" s="568"/>
      <c r="AB195" s="568"/>
      <c r="AC195" s="568"/>
      <c r="AD195" s="568"/>
      <c r="AE195" s="568"/>
      <c r="AH195" s="510"/>
    </row>
    <row r="196" spans="11:34">
      <c r="K196" s="568"/>
      <c r="L196" s="555"/>
      <c r="M196" s="555"/>
      <c r="N196" s="555"/>
      <c r="O196" s="555"/>
      <c r="P196" s="555"/>
      <c r="Q196" s="555"/>
      <c r="R196" s="555"/>
      <c r="S196" s="555"/>
      <c r="T196" s="555"/>
      <c r="U196" s="555"/>
      <c r="V196" s="555"/>
      <c r="W196" s="555"/>
      <c r="X196" s="555"/>
      <c r="Y196" s="555"/>
      <c r="Z196" s="555"/>
      <c r="AA196" s="568"/>
      <c r="AB196" s="568"/>
      <c r="AC196" s="568"/>
      <c r="AD196" s="568"/>
      <c r="AE196" s="568"/>
      <c r="AH196" s="510"/>
    </row>
    <row r="197" spans="11:34">
      <c r="K197" s="568"/>
      <c r="L197" s="555"/>
      <c r="M197" s="555"/>
      <c r="N197" s="555"/>
      <c r="O197" s="555"/>
      <c r="P197" s="555"/>
      <c r="Q197" s="555"/>
      <c r="R197" s="555"/>
      <c r="S197" s="555"/>
      <c r="T197" s="555"/>
      <c r="U197" s="555"/>
      <c r="V197" s="555"/>
      <c r="W197" s="555"/>
      <c r="X197" s="555"/>
      <c r="Y197" s="555"/>
      <c r="Z197" s="555"/>
      <c r="AA197" s="568"/>
      <c r="AB197" s="568"/>
      <c r="AC197" s="568"/>
      <c r="AD197" s="568"/>
      <c r="AE197" s="568"/>
      <c r="AH197" s="510"/>
    </row>
    <row r="198" spans="11:34">
      <c r="K198" s="568"/>
      <c r="L198" s="555"/>
      <c r="M198" s="555"/>
      <c r="N198" s="555"/>
      <c r="O198" s="555"/>
      <c r="P198" s="555"/>
      <c r="Q198" s="555"/>
      <c r="R198" s="555"/>
      <c r="S198" s="555"/>
      <c r="T198" s="555"/>
      <c r="U198" s="555"/>
      <c r="V198" s="555"/>
      <c r="W198" s="555"/>
      <c r="X198" s="555"/>
      <c r="Y198" s="555"/>
      <c r="Z198" s="555"/>
      <c r="AA198" s="568"/>
      <c r="AB198" s="568"/>
      <c r="AC198" s="568"/>
      <c r="AD198" s="568"/>
      <c r="AE198" s="568"/>
      <c r="AH198" s="510"/>
    </row>
    <row r="199" spans="11:34">
      <c r="K199" s="568"/>
      <c r="L199" s="555"/>
      <c r="M199" s="555"/>
      <c r="N199" s="555"/>
      <c r="O199" s="555"/>
      <c r="P199" s="555"/>
      <c r="Q199" s="555"/>
      <c r="R199" s="555"/>
      <c r="S199" s="555"/>
      <c r="T199" s="555"/>
      <c r="U199" s="555"/>
      <c r="V199" s="555"/>
      <c r="W199" s="555"/>
      <c r="X199" s="555"/>
      <c r="Y199" s="555"/>
      <c r="Z199" s="555"/>
      <c r="AA199" s="568"/>
      <c r="AB199" s="568"/>
      <c r="AC199" s="568"/>
      <c r="AD199" s="568"/>
      <c r="AE199" s="568"/>
      <c r="AH199" s="510"/>
    </row>
    <row r="200" spans="11:34">
      <c r="K200" s="568"/>
      <c r="L200" s="555"/>
      <c r="M200" s="555"/>
      <c r="N200" s="555"/>
      <c r="O200" s="555"/>
      <c r="P200" s="555"/>
      <c r="Q200" s="555"/>
      <c r="R200" s="555"/>
      <c r="S200" s="555"/>
      <c r="T200" s="555"/>
      <c r="U200" s="555"/>
      <c r="V200" s="555"/>
      <c r="W200" s="555"/>
      <c r="X200" s="555"/>
      <c r="Y200" s="555"/>
      <c r="Z200" s="555"/>
      <c r="AA200" s="568"/>
      <c r="AB200" s="568"/>
      <c r="AC200" s="568"/>
      <c r="AD200" s="568"/>
      <c r="AE200" s="568"/>
      <c r="AH200" s="510"/>
    </row>
    <row r="201" spans="11:34">
      <c r="K201" s="568"/>
      <c r="L201" s="555"/>
      <c r="M201" s="555"/>
      <c r="N201" s="555"/>
      <c r="O201" s="555"/>
      <c r="P201" s="555"/>
      <c r="Q201" s="555"/>
      <c r="R201" s="555"/>
      <c r="S201" s="555"/>
      <c r="T201" s="555"/>
      <c r="U201" s="555"/>
      <c r="V201" s="555"/>
      <c r="W201" s="555"/>
      <c r="X201" s="555"/>
      <c r="Y201" s="555"/>
      <c r="Z201" s="555"/>
      <c r="AA201" s="568"/>
      <c r="AB201" s="568"/>
      <c r="AC201" s="568"/>
      <c r="AD201" s="568"/>
      <c r="AE201" s="568"/>
      <c r="AH201" s="510"/>
    </row>
    <row r="202" spans="11:34">
      <c r="K202" s="568"/>
      <c r="L202" s="555"/>
      <c r="M202" s="555"/>
      <c r="N202" s="555"/>
      <c r="O202" s="555"/>
      <c r="P202" s="555"/>
      <c r="Q202" s="555"/>
      <c r="R202" s="555"/>
      <c r="S202" s="555"/>
      <c r="T202" s="555"/>
      <c r="U202" s="555"/>
      <c r="V202" s="555"/>
      <c r="W202" s="555"/>
      <c r="X202" s="555"/>
      <c r="Y202" s="555"/>
      <c r="Z202" s="555"/>
      <c r="AA202" s="568"/>
      <c r="AB202" s="568"/>
      <c r="AC202" s="568"/>
      <c r="AD202" s="568"/>
      <c r="AE202" s="568"/>
      <c r="AH202" s="510"/>
    </row>
    <row r="203" spans="11:34">
      <c r="K203" s="568"/>
      <c r="L203" s="555"/>
      <c r="M203" s="555"/>
      <c r="N203" s="555"/>
      <c r="O203" s="555"/>
      <c r="P203" s="555"/>
      <c r="Q203" s="555"/>
      <c r="R203" s="555"/>
      <c r="S203" s="555"/>
      <c r="T203" s="555"/>
      <c r="U203" s="555"/>
      <c r="V203" s="555"/>
      <c r="W203" s="555"/>
      <c r="X203" s="555"/>
      <c r="Y203" s="555"/>
      <c r="Z203" s="555"/>
      <c r="AA203" s="568"/>
      <c r="AB203" s="568"/>
      <c r="AC203" s="568"/>
      <c r="AD203" s="568"/>
      <c r="AE203" s="568"/>
      <c r="AH203" s="510"/>
    </row>
  </sheetData>
  <mergeCells count="25">
    <mergeCell ref="C9:C15"/>
    <mergeCell ref="C16:C17"/>
    <mergeCell ref="C18:C24"/>
    <mergeCell ref="C25:C41"/>
    <mergeCell ref="C42:C65"/>
    <mergeCell ref="C66:C72"/>
    <mergeCell ref="C73:C74"/>
    <mergeCell ref="C75:C76"/>
    <mergeCell ref="C81:C82"/>
    <mergeCell ref="C83:C84"/>
    <mergeCell ref="C85:C89"/>
    <mergeCell ref="C90:C98"/>
    <mergeCell ref="C99:C109"/>
    <mergeCell ref="C110:C115"/>
    <mergeCell ref="C116:C117"/>
    <mergeCell ref="C118:C124"/>
    <mergeCell ref="C127:C129"/>
    <mergeCell ref="G9:G15"/>
    <mergeCell ref="G16:G24"/>
    <mergeCell ref="G25:G74"/>
    <mergeCell ref="G76:G124"/>
    <mergeCell ref="J9:J15"/>
    <mergeCell ref="J16:J24"/>
    <mergeCell ref="J25:J74"/>
    <mergeCell ref="J118:J124"/>
  </mergeCells>
  <pageMargins left="0.708661417322835" right="0.708661417322835" top="0.748031496062992" bottom="0.748031496062992" header="0.31496062992126" footer="0.31496062992126"/>
  <pageSetup paperSize="9" orientation="landscape"/>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9" tint="0.6"/>
  </sheetPr>
  <dimension ref="A1:P114"/>
  <sheetViews>
    <sheetView zoomScale="115" zoomScaleNormal="115" workbookViewId="0">
      <pane xSplit="2" ySplit="8" topLeftCell="D9" activePane="bottomRight" state="frozen"/>
      <selection/>
      <selection pane="topRight"/>
      <selection pane="bottomLeft"/>
      <selection pane="bottomRight" activeCell="H8" sqref="H8"/>
    </sheetView>
  </sheetViews>
  <sheetFormatPr defaultColWidth="9.14285714285714" defaultRowHeight="11.25"/>
  <cols>
    <col min="1" max="1" width="18" style="14" customWidth="1"/>
    <col min="2" max="2" width="13.8571428571429" style="15" customWidth="1"/>
    <col min="3" max="3" width="14.4285714285714" style="15" customWidth="1"/>
    <col min="4" max="4" width="10.7142857142857" style="15" customWidth="1"/>
    <col min="5" max="5" width="11.4285714285714" style="15" customWidth="1"/>
    <col min="6" max="6" width="12.7142857142857" style="15" customWidth="1"/>
    <col min="7" max="7" width="11.7142857142857" style="15" customWidth="1"/>
    <col min="8" max="8" width="12.8571428571429" style="15" customWidth="1"/>
    <col min="9" max="9" width="12.2857142857143" style="15" customWidth="1"/>
    <col min="10" max="10" width="16" style="15" customWidth="1"/>
    <col min="11" max="13" width="13.1428571428571" style="15" customWidth="1"/>
    <col min="14" max="14" width="12.2857142857143" style="15" customWidth="1"/>
    <col min="15" max="15" width="9.14285714285714" style="15" customWidth="1"/>
    <col min="16" max="16" width="11.8571428571429" style="15" customWidth="1"/>
    <col min="17" max="17" width="24.2857142857143" style="15" customWidth="1"/>
    <col min="18" max="18" width="11.5714285714286" style="15" customWidth="1"/>
    <col min="19" max="19" width="10.8571428571429" style="15" customWidth="1"/>
    <col min="20" max="20" width="10.1428571428571" style="15" customWidth="1"/>
    <col min="21" max="21" width="12.4285714285714" style="15" customWidth="1"/>
    <col min="22" max="22" width="12.5714285714286" style="15" customWidth="1"/>
    <col min="23" max="16384" width="9.14285714285714" style="15"/>
  </cols>
  <sheetData>
    <row r="1" customFormat="1" ht="15"/>
    <row r="2" customFormat="1" ht="15"/>
    <row r="3" ht="15" hidden="1" customHeight="1" spans="1:16">
      <c r="B3" s="483"/>
    </row>
    <row r="4" ht="14" hidden="1" customHeight="1" spans="1:16">
      <c r="B4" s="483"/>
    </row>
    <row r="5" ht="15" hidden="1" customHeight="1" spans="1:16">
      <c r="B5" s="483"/>
    </row>
    <row r="6" ht="18" hidden="1" customHeight="1" spans="1:16">
      <c r="B6" s="483"/>
    </row>
    <row r="7" ht="18" hidden="1" customHeight="1" spans="1:16">
      <c r="B7" s="483"/>
    </row>
    <row r="8" s="482" customFormat="1" ht="22.5" spans="1:16">
      <c r="A8" s="484" t="s">
        <v>94</v>
      </c>
      <c r="B8" s="432" t="s">
        <v>800</v>
      </c>
      <c r="C8" s="485" t="s">
        <v>801</v>
      </c>
      <c r="D8" s="380" t="s">
        <v>97</v>
      </c>
      <c r="E8" s="376" t="s">
        <v>802</v>
      </c>
      <c r="F8" s="319" t="s">
        <v>364</v>
      </c>
      <c r="G8" s="486" t="s">
        <v>803</v>
      </c>
      <c r="H8" s="487" t="str">
        <f>[2]REFCOMP!L8</f>
        <v>(RM) </v>
      </c>
      <c r="I8" s="486" t="s">
        <v>368</v>
      </c>
      <c r="J8" s="488" t="s">
        <v>804</v>
      </c>
      <c r="K8" s="489" t="str">
        <f>[2]REFCOMP!$U8</f>
        <v> Cond QC (RM) </v>
      </c>
      <c r="L8" s="489" t="str">
        <f>[2]REFCOMP!$V8</f>
        <v>HTC MODEL</v>
      </c>
      <c r="M8" s="489" t="str">
        <f>[2]REFCOMP!$Y8</f>
        <v>HTC cond (RM) </v>
      </c>
      <c r="N8" s="490"/>
      <c r="O8" s="490"/>
      <c r="P8" s="405"/>
    </row>
    <row r="9" spans="1:16">
      <c r="A9" s="491" t="str">
        <f>[2]REFCOMP!$A9</f>
        <v>REF001</v>
      </c>
      <c r="B9" s="334" t="str">
        <f>[2]REFCOMP!B9</f>
        <v>SPC-19L（3匹）</v>
      </c>
      <c r="C9" s="334" t="str">
        <f>[2]REFCOMP!C9</f>
        <v>4FES3Y</v>
      </c>
      <c r="D9" s="334" t="str">
        <f>[2]REFCOMP!D9</f>
        <v>REFCOMP SEMI-HERMERTIC COMPRESSOR USE FOR R404A,R507,R22</v>
      </c>
      <c r="E9" s="319" t="str">
        <f>[2]REFCOMP!E9</f>
        <v>CH</v>
      </c>
      <c r="F9" s="319" t="str">
        <f>[2]REFCOMP!F9</f>
        <v>3 LT</v>
      </c>
      <c r="G9" s="319" t="str">
        <f>[2]REFCOMP!G9</f>
        <v>11399btu</v>
      </c>
      <c r="H9" s="492">
        <f>[2]REFCOMP!L9</f>
        <v>4767.55128929042</v>
      </c>
      <c r="I9" s="493" t="s">
        <v>699</v>
      </c>
      <c r="J9" s="494" t="str">
        <f>[2]REFCOMP!$R9</f>
        <v>CU - 50  QC</v>
      </c>
      <c r="K9" s="495">
        <f>[2]REFCOMP!$U9</f>
        <v>8811.7358362789</v>
      </c>
      <c r="L9" s="496" t="str">
        <f>[2]REFCOMP!$V9</f>
        <v>HTC-4</v>
      </c>
      <c r="M9" s="496">
        <f>[2]REFCOMP!$Y9</f>
        <v>9557.7512412924</v>
      </c>
      <c r="P9" s="405"/>
    </row>
    <row r="10" spans="1:16">
      <c r="A10" s="491" t="str">
        <f>[2]REFCOMP!$A10</f>
        <v>REF002</v>
      </c>
      <c r="B10" s="334" t="str">
        <f>[2]REFCOMP!B10</f>
        <v>SPC4-23L（4匹）</v>
      </c>
      <c r="C10" s="334" t="str">
        <f>[2]REFCOMP!C10</f>
        <v>4EES4Y</v>
      </c>
      <c r="D10" s="307"/>
      <c r="E10" s="319" t="str">
        <f>[2]REFCOMP!E10</f>
        <v>CH</v>
      </c>
      <c r="F10" s="319" t="str">
        <f>[2]REFCOMP!F10</f>
        <v>4 LT</v>
      </c>
      <c r="G10" s="319" t="str">
        <f>[2]REFCOMP!G10</f>
        <v>16006btu</v>
      </c>
      <c r="H10" s="492">
        <f>[2]REFCOMP!L10</f>
        <v>4913.41991341991</v>
      </c>
      <c r="I10" s="497"/>
      <c r="J10" s="494" t="str">
        <f>[2]REFCOMP!$R10</f>
        <v>CU - 72 QC</v>
      </c>
      <c r="K10" s="495">
        <f>[2]REFCOMP!$U10</f>
        <v>9765.81894594469</v>
      </c>
      <c r="L10" s="496" t="str">
        <f>[2]REFCOMP!$V10</f>
        <v>HTC-8</v>
      </c>
      <c r="M10" s="496">
        <f>[2]REFCOMP!$Y10</f>
        <v>10458.8240891158</v>
      </c>
      <c r="P10" s="405"/>
    </row>
    <row r="11" spans="1:16">
      <c r="A11" s="491" t="str">
        <f>[2]REFCOMP!$A11</f>
        <v>REF003</v>
      </c>
      <c r="B11" s="334" t="str">
        <f>[2]REFCOMP!B11</f>
        <v>SPC4-27L（5匹）</v>
      </c>
      <c r="C11" s="334" t="str">
        <f>[2]REFCOMP!C11</f>
        <v>4DES-5(Y)</v>
      </c>
      <c r="D11" s="307"/>
      <c r="E11" s="319" t="str">
        <f>[2]REFCOMP!E11</f>
        <v>CH</v>
      </c>
      <c r="F11" s="319" t="str">
        <f>[2]REFCOMP!F11</f>
        <v>5 LT</v>
      </c>
      <c r="G11" s="319" t="str">
        <f>[2]REFCOMP!G11</f>
        <v>21024btu</v>
      </c>
      <c r="H11" s="492">
        <f>[2]REFCOMP!L11</f>
        <v>5211.74477696217</v>
      </c>
      <c r="I11" s="497"/>
      <c r="J11" s="494" t="str">
        <f>[2]REFCOMP!$R11</f>
        <v>CU - 64 QC</v>
      </c>
      <c r="K11" s="495">
        <f>[2]REFCOMP!$U11</f>
        <v>10103.5646641742</v>
      </c>
      <c r="L11" s="496" t="str">
        <f>[2]REFCOMP!$V11</f>
        <v>HTC-8</v>
      </c>
      <c r="M11" s="496">
        <f>[2]REFCOMP!$Y11</f>
        <v>11066.3833271589</v>
      </c>
    </row>
    <row r="12" spans="1:16">
      <c r="A12" s="491" t="str">
        <f>[2]REFCOMP!$A12</f>
        <v>REF004</v>
      </c>
      <c r="B12" s="334" t="str">
        <f>[2]REFCOMP!B12</f>
        <v>SPC4-33L（6匹）</v>
      </c>
      <c r="C12" s="334" t="str">
        <f>[2]REFCOMP!C12</f>
        <v>4CES-6(Y)</v>
      </c>
      <c r="D12" s="307"/>
      <c r="E12" s="319" t="str">
        <f>[2]REFCOMP!E12</f>
        <v>CH</v>
      </c>
      <c r="F12" s="319" t="str">
        <f>[2]REFCOMP!F12</f>
        <v>6 LT</v>
      </c>
      <c r="G12" s="319" t="str">
        <f>[2]REFCOMP!G12</f>
        <v>262118btu</v>
      </c>
      <c r="H12" s="492">
        <f>[2]REFCOMP!L12</f>
        <v>5619.23583662714</v>
      </c>
      <c r="I12" s="497"/>
      <c r="J12" s="494" t="str">
        <f>[2]REFCOMP!$R12</f>
        <v>CU - 90 QC</v>
      </c>
      <c r="K12" s="495">
        <f>[2]REFCOMP!$U12</f>
        <v>11140.0581113591</v>
      </c>
      <c r="L12" s="496" t="str">
        <f>[2]REFCOMP!$V12</f>
        <v>HTC-8</v>
      </c>
      <c r="M12" s="496">
        <f>[2]REFCOMP!$Y12</f>
        <v>11505.2198529519</v>
      </c>
    </row>
    <row r="13" spans="1:16">
      <c r="A13" s="491" t="str">
        <f>[2]REFCOMP!$A13</f>
        <v>REF005</v>
      </c>
      <c r="B13" s="334" t="str">
        <f>[2]REFCOMP!B13</f>
        <v>SP4LF 060E</v>
      </c>
      <c r="C13" s="334" t="str">
        <f>[2]REFCOMP!C13</f>
        <v>4VES-7(Y)</v>
      </c>
      <c r="D13" s="307"/>
      <c r="E13" s="319" t="str">
        <f>[2]REFCOMP!E13</f>
        <v>CH</v>
      </c>
      <c r="F13" s="319" t="str">
        <f>[2]REFCOMP!F13</f>
        <v>6 LT</v>
      </c>
      <c r="G13" s="319" t="str">
        <f>[2]REFCOMP!G13</f>
        <v>29000btu</v>
      </c>
      <c r="H13" s="492">
        <f>[2]REFCOMP!L13</f>
        <v>6805.33596837945</v>
      </c>
      <c r="I13" s="497"/>
      <c r="J13" s="494" t="str">
        <f>[2]REFCOMP!$R13</f>
        <v>CU - 72 QC</v>
      </c>
      <c r="K13" s="495">
        <f>[2]REFCOMP!$U13</f>
        <v>12325.2824711982</v>
      </c>
      <c r="L13" s="496" t="str">
        <f>[2]REFCOMP!$V13</f>
        <v>HTC-8</v>
      </c>
      <c r="M13" s="496">
        <f>[2]REFCOMP!$Y13</f>
        <v>13018.2876143693</v>
      </c>
    </row>
    <row r="14" spans="1:16">
      <c r="A14" s="491" t="str">
        <f>[2]REFCOMP!$A14</f>
        <v>REF006</v>
      </c>
      <c r="B14" s="334" t="str">
        <f>[2]REFCOMP!B14</f>
        <v>SP4LF 080E</v>
      </c>
      <c r="C14" s="334" t="str">
        <f>[2]REFCOMP!C14</f>
        <v>4TES-9(Y)</v>
      </c>
      <c r="D14" s="307"/>
      <c r="E14" s="319" t="str">
        <f>[2]REFCOMP!E14</f>
        <v>CH</v>
      </c>
      <c r="F14" s="319" t="str">
        <f>[2]REFCOMP!F14</f>
        <v>8 LT</v>
      </c>
      <c r="G14" s="319" t="str">
        <f>[2]REFCOMP!G14</f>
        <v>30887btu</v>
      </c>
      <c r="H14" s="492">
        <f>[2]REFCOMP!L14</f>
        <v>6852.27272727273</v>
      </c>
      <c r="I14" s="497"/>
      <c r="J14" s="494" t="str">
        <f>[2]REFCOMP!$R14</f>
        <v>CU - 100 QC</v>
      </c>
      <c r="K14" s="495">
        <f>[2]REFCOMP!$U14</f>
        <v>12822.9039208154</v>
      </c>
      <c r="L14" s="496" t="str">
        <f>[2]REFCOMP!$V14</f>
        <v>HTC-10</v>
      </c>
      <c r="M14" s="496">
        <f>[2]REFCOMP!$Y14</f>
        <v>13418.4852428278</v>
      </c>
    </row>
    <row r="15" spans="1:16">
      <c r="A15" s="491" t="str">
        <f>[2]REFCOMP!$A15</f>
        <v>REF007</v>
      </c>
      <c r="B15" s="334" t="str">
        <f>[2]REFCOMP!B15</f>
        <v>SP4LF 100E</v>
      </c>
      <c r="C15" s="334" t="str">
        <f>[2]REFCOMP!C15</f>
        <v>4PES-10(Y)</v>
      </c>
      <c r="D15" s="307"/>
      <c r="E15" s="319" t="str">
        <f>[2]REFCOMP!E15</f>
        <v>CH</v>
      </c>
      <c r="F15" s="319" t="str">
        <f>[2]REFCOMP!F15</f>
        <v>10 LT</v>
      </c>
      <c r="G15" s="319" t="str">
        <f>[2]REFCOMP!G15</f>
        <v>35870btu</v>
      </c>
      <c r="H15" s="492">
        <f>[2]REFCOMP!L15</f>
        <v>7279.6442687747</v>
      </c>
      <c r="I15" s="497"/>
      <c r="J15" s="494" t="str">
        <f>[2]REFCOMP!$R15</f>
        <v>CU - 90 QC</v>
      </c>
      <c r="K15" s="495">
        <f>[2]REFCOMP!$U15</f>
        <v>13194.6886578176</v>
      </c>
      <c r="L15" s="496" t="str">
        <f>[2]REFCOMP!$V15</f>
        <v>HTC-8</v>
      </c>
      <c r="M15" s="496">
        <f>[2]REFCOMP!$Y15</f>
        <v>13559.8503994104</v>
      </c>
    </row>
    <row r="16" spans="1:16">
      <c r="A16" s="491" t="str">
        <f>[2]REFCOMP!$A16</f>
        <v>REF008</v>
      </c>
      <c r="B16" s="334" t="str">
        <f>[2]REFCOMP!B16</f>
        <v>SP4LF 120E</v>
      </c>
      <c r="C16" s="334" t="str">
        <f>[2]REFCOMP!C16</f>
        <v>4NES-14(Y)</v>
      </c>
      <c r="D16" s="307"/>
      <c r="E16" s="319" t="str">
        <f>[2]REFCOMP!E16</f>
        <v>CH</v>
      </c>
      <c r="F16" s="319" t="str">
        <f>[2]REFCOMP!F16</f>
        <v>12 LT</v>
      </c>
      <c r="G16" s="319" t="str">
        <f>[2]REFCOMP!G16</f>
        <v>41911btu</v>
      </c>
      <c r="H16" s="492">
        <f>[2]REFCOMP!L16</f>
        <v>7676.87747035573</v>
      </c>
      <c r="I16" s="497"/>
      <c r="J16" s="494" t="str">
        <f>[2]REFCOMP!$R16</f>
        <v>CU - 144 QC</v>
      </c>
      <c r="K16" s="495">
        <f>[2]REFCOMP!$U16</f>
        <v>15511.3443654123</v>
      </c>
      <c r="L16" s="496" t="str">
        <f>[2]REFCOMP!$V16</f>
        <v>HTC-10</v>
      </c>
      <c r="M16" s="496">
        <f>[2]REFCOMP!$Y16</f>
        <v>14337.2903507634</v>
      </c>
    </row>
    <row r="17" spans="1:13">
      <c r="A17" s="491" t="str">
        <f>[2]REFCOMP!$A17</f>
        <v>REF009</v>
      </c>
      <c r="B17" s="334" t="str">
        <f>[2]REFCOMP!B17</f>
        <v>SP4L 150E</v>
      </c>
      <c r="C17" s="334" t="str">
        <f>[2]REFCOMP!C17</f>
        <v>4JE15(Y)</v>
      </c>
      <c r="D17" s="307"/>
      <c r="E17" s="319" t="str">
        <f>[2]REFCOMP!E17</f>
        <v>OPSS/CH</v>
      </c>
      <c r="F17" s="319" t="str">
        <f>[2]REFCOMP!F17</f>
        <v>15 LT</v>
      </c>
      <c r="G17" s="319" t="str">
        <f>[2]REFCOMP!G17</f>
        <v>45000btu</v>
      </c>
      <c r="H17" s="492">
        <f>[2]REFCOMP!L17</f>
        <v>9631.42292490119</v>
      </c>
      <c r="I17" s="497"/>
      <c r="J17" s="494" t="str">
        <f>[2]REFCOMP!$R17</f>
        <v>CU - 100 QC</v>
      </c>
      <c r="K17" s="495">
        <f>[2]REFCOMP!$U17</f>
        <v>16445.879432252</v>
      </c>
      <c r="L17" s="496" t="str">
        <f>[2]REFCOMP!$V17</f>
        <v>HTC-8</v>
      </c>
      <c r="M17" s="496">
        <f>[2]REFCOMP!$Y17</f>
        <v>16691.810404614</v>
      </c>
    </row>
    <row r="18" spans="1:13">
      <c r="A18" s="491" t="str">
        <f>[2]REFCOMP!$A18</f>
        <v>REF010</v>
      </c>
      <c r="B18" s="334" t="str">
        <f>[2]REFCOMP!B18</f>
        <v>SP4L 180E</v>
      </c>
      <c r="C18" s="334" t="str">
        <f>[2]REFCOMP!C18</f>
        <v>4HE-18(Y)</v>
      </c>
      <c r="D18" s="307"/>
      <c r="E18" s="319" t="str">
        <f>[2]REFCOMP!E18</f>
        <v>OPSS/CH</v>
      </c>
      <c r="F18" s="319" t="str">
        <f>[2]REFCOMP!F18</f>
        <v>18 LT</v>
      </c>
      <c r="G18" s="319" t="str">
        <f>[2]REFCOMP!G18</f>
        <v>53925btu</v>
      </c>
      <c r="H18" s="492">
        <f>[2]REFCOMP!L18</f>
        <v>10234.6837944664</v>
      </c>
      <c r="I18" s="497"/>
      <c r="J18" s="494" t="str">
        <f>[2]REFCOMP!$R18</f>
        <v>CU - 144 QC</v>
      </c>
      <c r="K18" s="495">
        <f>[2]REFCOMP!$U18</f>
        <v>18865.1803207528</v>
      </c>
      <c r="L18" s="496" t="str">
        <f>[2]REFCOMP!$V18</f>
        <v>HTC-12</v>
      </c>
      <c r="M18" s="496">
        <f>[2]REFCOMP!$Y18</f>
        <v>17957.2378261627</v>
      </c>
    </row>
    <row r="19" spans="1:13">
      <c r="A19" s="491" t="str">
        <f>[2]REFCOMP!$A19</f>
        <v>REF011</v>
      </c>
      <c r="B19" s="334" t="str">
        <f>[2]REFCOMP!B19</f>
        <v>SP4L 220E</v>
      </c>
      <c r="C19" s="334" t="str">
        <f>[2]REFCOMP!C19</f>
        <v>4GE-23(Y)</v>
      </c>
      <c r="D19" s="307"/>
      <c r="E19" s="319" t="str">
        <f>[2]REFCOMP!E19</f>
        <v>OPSS/CH</v>
      </c>
      <c r="F19" s="319" t="str">
        <f>[2]REFCOMP!F19</f>
        <v>22 LT</v>
      </c>
      <c r="G19" s="319" t="str">
        <f>[2]REFCOMP!G19</f>
        <v>62628btu</v>
      </c>
      <c r="H19" s="492">
        <f>[2]REFCOMP!L19</f>
        <v>10531.6205533597</v>
      </c>
      <c r="I19" s="497"/>
      <c r="J19" s="494" t="str">
        <f>[2]REFCOMP!$R19</f>
        <v>CU - 125 QC</v>
      </c>
      <c r="K19" s="495">
        <f>[2]REFCOMP!$U19</f>
        <v>18481.5433629642</v>
      </c>
      <c r="L19" s="496" t="str">
        <f>[2]REFCOMP!$V19</f>
        <v>HTC-10</v>
      </c>
      <c r="M19" s="496">
        <f>[2]REFCOMP!$Y19</f>
        <v>18010.9043541428</v>
      </c>
    </row>
    <row r="20" spans="1:13">
      <c r="A20" s="491" t="str">
        <f>[2]REFCOMP!$A20</f>
        <v>REF012</v>
      </c>
      <c r="B20" s="334" t="str">
        <f>[2]REFCOMP!B20</f>
        <v>SP4L 250E</v>
      </c>
      <c r="C20" s="334" t="str">
        <f>[2]REFCOMP!C20</f>
        <v>4FE-25(Y)</v>
      </c>
      <c r="D20" s="307"/>
      <c r="E20" s="319" t="str">
        <f>[2]REFCOMP!E20</f>
        <v>OPSS/CH</v>
      </c>
      <c r="F20" s="319" t="str">
        <f>[2]REFCOMP!F20</f>
        <v>25 LT</v>
      </c>
      <c r="G20" s="319" t="str">
        <f>[2]REFCOMP!G20</f>
        <v>72000btu</v>
      </c>
      <c r="H20" s="492">
        <f>[2]REFCOMP!L20</f>
        <v>12459.9802371542</v>
      </c>
      <c r="I20" s="497"/>
      <c r="J20" s="494" t="str">
        <f>[2]REFCOMP!$R20</f>
        <v>CU - 160 QC</v>
      </c>
      <c r="K20" s="495">
        <f>[2]REFCOMP!$U20</f>
        <v>23078.8704079212</v>
      </c>
      <c r="L20" s="496" t="str">
        <f>[2]REFCOMP!$V20</f>
        <v>HTC-15</v>
      </c>
      <c r="M20" s="496">
        <f>[2]REFCOMP!$Y20</f>
        <v>20973.7575383346</v>
      </c>
    </row>
    <row r="21" spans="1:13">
      <c r="A21" s="491" t="str">
        <f>[2]REFCOMP!$A21</f>
        <v>REF013</v>
      </c>
      <c r="B21" s="334" t="str">
        <f>[2]REFCOMP!B21</f>
        <v>SP6L 270E</v>
      </c>
      <c r="C21" s="334" t="str">
        <f>[2]REFCOMP!C21</f>
        <v>6HE-28(Y)</v>
      </c>
      <c r="D21" s="307"/>
      <c r="E21" s="319" t="str">
        <f>[2]REFCOMP!E21</f>
        <v>OPSS/CH</v>
      </c>
      <c r="F21" s="319" t="str">
        <f>[2]REFCOMP!F21</f>
        <v>28 LT</v>
      </c>
      <c r="G21" s="319" t="str">
        <f>[2]REFCOMP!G21</f>
        <v>80888btu</v>
      </c>
      <c r="H21" s="492">
        <f>[2]REFCOMP!L21</f>
        <v>13117.0948616601</v>
      </c>
      <c r="I21" s="497"/>
      <c r="J21" s="494" t="str">
        <f>[2]REFCOMP!$R21</f>
        <v>CU - 300 QC</v>
      </c>
      <c r="K21" s="495">
        <f>[2]REFCOMP!$U21</f>
        <v>31092.9795237352</v>
      </c>
      <c r="L21" s="496" t="str">
        <f>[2]REFCOMP!$V21</f>
        <v>HTC-30</v>
      </c>
      <c r="M21" s="496">
        <f>[2]REFCOMP!$Y21</f>
        <v>26843.8515837598</v>
      </c>
    </row>
    <row r="22" spans="1:13">
      <c r="A22" s="491" t="str">
        <f>[2]REFCOMP!$A22</f>
        <v>REF014</v>
      </c>
      <c r="B22" s="334" t="str">
        <f>[2]REFCOMP!B22</f>
        <v>SP6L 300E</v>
      </c>
      <c r="C22" s="334" t="str">
        <f>[2]REFCOMP!C22</f>
        <v>6GE-34(Y)</v>
      </c>
      <c r="D22" s="307"/>
      <c r="E22" s="319" t="str">
        <f>[2]REFCOMP!E22</f>
        <v>OPSS/CH</v>
      </c>
      <c r="F22" s="319" t="str">
        <f>[2]REFCOMP!F22</f>
        <v>30 LT</v>
      </c>
      <c r="G22" s="319" t="str">
        <f>[2]REFCOMP!G22</f>
        <v>93857btu</v>
      </c>
      <c r="H22" s="492">
        <f>[2]REFCOMP!L22</f>
        <v>14383.8932806324</v>
      </c>
      <c r="I22" s="497"/>
      <c r="J22" s="494" t="str">
        <f>[2]REFCOMP!$R22</f>
        <v>CU - 200 QC</v>
      </c>
      <c r="K22" s="495">
        <f>[2]REFCOMP!$U22</f>
        <v>25595.0811815346</v>
      </c>
      <c r="L22" s="496" t="str">
        <f>[2]REFCOMP!$V22</f>
        <v>HTC-20</v>
      </c>
      <c r="M22" s="496">
        <f>[2]REFCOMP!$Y22</f>
        <v>23945.4048800496</v>
      </c>
    </row>
    <row r="23" spans="1:13">
      <c r="A23" s="491" t="str">
        <f>[2]REFCOMP!$A23</f>
        <v>REF015</v>
      </c>
      <c r="B23" s="334" t="str">
        <f>[2]REFCOMP!B23</f>
        <v>SP6L 400E</v>
      </c>
      <c r="C23" s="334" t="str">
        <f>[2]REFCOMP!C23</f>
        <v>6FE-44(Y)</v>
      </c>
      <c r="D23" s="307"/>
      <c r="E23" s="319" t="str">
        <f>[2]REFCOMP!E23</f>
        <v>OPSS/CH</v>
      </c>
      <c r="F23" s="319" t="str">
        <f>[2]REFCOMP!F23</f>
        <v>40 LT</v>
      </c>
      <c r="G23" s="319" t="str">
        <f>[2]REFCOMP!G23</f>
        <v>113482btu</v>
      </c>
      <c r="H23" s="492">
        <f>[2]REFCOMP!L23</f>
        <v>16739.1304347826</v>
      </c>
      <c r="I23" s="497"/>
      <c r="J23" s="494" t="str">
        <f>[2]REFCOMP!$R23</f>
        <v>CU - 160 QC</v>
      </c>
      <c r="K23" s="495">
        <f>[2]REFCOMP!$U23</f>
        <v>26704.0591482417</v>
      </c>
      <c r="L23" s="496" t="str">
        <f>[2]REFCOMP!$V23</f>
        <v>HTC-15</v>
      </c>
      <c r="M23" s="496">
        <f>[2]REFCOMP!$Y23</f>
        <v>25747.7914263789</v>
      </c>
    </row>
    <row r="24" spans="1:13">
      <c r="A24" s="491" t="str">
        <f>[2]REFCOMP!$A24</f>
        <v>REF016</v>
      </c>
      <c r="B24" s="334" t="str">
        <f>[2]REFCOMP!B24</f>
        <v>SPC4-19H（5匹）</v>
      </c>
      <c r="C24" s="334" t="str">
        <f>[2]REFCOMP!C24</f>
        <v>4FES5Y</v>
      </c>
      <c r="D24" s="307"/>
      <c r="E24" s="319" t="str">
        <f>[2]REFCOMP!E24</f>
        <v>CH</v>
      </c>
      <c r="F24" s="319" t="str">
        <f>[2]REFCOMP!F24</f>
        <v>5 MT</v>
      </c>
      <c r="G24" s="319">
        <f>[2]REFCOMP!G24</f>
        <v>0</v>
      </c>
      <c r="H24" s="492">
        <f>[2]REFCOMP!L24</f>
        <v>4911.53773762469</v>
      </c>
      <c r="I24" s="497"/>
      <c r="J24" s="494" t="str">
        <f>[2]REFCOMP!$R24</f>
        <v>CU - 250 QC</v>
      </c>
      <c r="K24" s="495">
        <f>[2]REFCOMP!$U24</f>
        <v>19393.7564512943</v>
      </c>
      <c r="L24" s="496" t="str">
        <f>[2]REFCOMP!$V24</f>
        <v>HTC-25</v>
      </c>
      <c r="M24" s="496">
        <f>[2]REFCOMP!$Y24</f>
        <v>15588.2896324035</v>
      </c>
    </row>
    <row r="25" spans="1:13">
      <c r="A25" s="491" t="str">
        <f>[2]REFCOMP!$A25</f>
        <v>REF017</v>
      </c>
      <c r="B25" s="334" t="str">
        <f>[2]REFCOMP!B25</f>
        <v>SPC4-23H（6匹）</v>
      </c>
      <c r="C25" s="334" t="str">
        <f>[2]REFCOMP!C25</f>
        <v>4EES6Y</v>
      </c>
      <c r="D25" s="307"/>
      <c r="E25" s="319" t="str">
        <f>[2]REFCOMP!E25</f>
        <v>CH</v>
      </c>
      <c r="F25" s="319" t="str">
        <f>[2]REFCOMP!F25</f>
        <v>6 MT</v>
      </c>
      <c r="G25" s="319">
        <f>[2]REFCOMP!G25</f>
        <v>0</v>
      </c>
      <c r="H25" s="492">
        <f>[2]REFCOMP!L25</f>
        <v>5144.92753623188</v>
      </c>
      <c r="I25" s="497"/>
      <c r="J25" s="494" t="str">
        <f>[2]REFCOMP!$R25</f>
        <v>CU - 200 QC</v>
      </c>
      <c r="K25" s="495">
        <f>[2]REFCOMP!$U25</f>
        <v>16673.4579780762</v>
      </c>
      <c r="L25" s="496" t="str">
        <f>[2]REFCOMP!$V25</f>
        <v>HTC-20</v>
      </c>
      <c r="M25" s="496">
        <f>[2]REFCOMP!$Y25</f>
        <v>15023.7816765912</v>
      </c>
    </row>
    <row r="26" spans="1:13">
      <c r="A26" s="491" t="str">
        <f>[2]REFCOMP!$A26</f>
        <v>REF018</v>
      </c>
      <c r="B26" s="334" t="str">
        <f>[2]REFCOMP!B26</f>
        <v>SPC4-27H（8匹）</v>
      </c>
      <c r="C26" s="334" t="str">
        <f>[2]REFCOMP!C26</f>
        <v>4DES7Y</v>
      </c>
      <c r="D26" s="307"/>
      <c r="E26" s="319" t="str">
        <f>[2]REFCOMP!E26</f>
        <v>CH</v>
      </c>
      <c r="F26" s="319" t="str">
        <f>[2]REFCOMP!F26</f>
        <v>7 MT</v>
      </c>
      <c r="G26" s="319">
        <f>[2]REFCOMP!G26</f>
        <v>0</v>
      </c>
      <c r="H26" s="492">
        <f>[2]REFCOMP!L26</f>
        <v>5642.76303406738</v>
      </c>
      <c r="I26" s="497"/>
      <c r="J26" s="494" t="str">
        <f>[2]REFCOMP!$R26</f>
        <v>CU - 300 QC</v>
      </c>
      <c r="K26" s="495">
        <f>[2]REFCOMP!$U26</f>
        <v>23043.69909402</v>
      </c>
      <c r="L26" s="496" t="e">
        <f>[2]REFCOMP!$V26</f>
        <v>#REF!</v>
      </c>
      <c r="M26" s="496" t="e">
        <f>[2]REFCOMP!$Y26</f>
        <v>#REF!</v>
      </c>
    </row>
    <row r="27" spans="1:13">
      <c r="A27" s="491" t="str">
        <f>[2]REFCOMP!$A27</f>
        <v>REF019</v>
      </c>
      <c r="B27" s="334" t="str">
        <f>[2]REFCOMP!B27</f>
        <v>SPC4-33H（9匹）</v>
      </c>
      <c r="C27" s="334" t="str">
        <f>[2]REFCOMP!C27</f>
        <v>4CES9Y</v>
      </c>
      <c r="D27" s="307"/>
      <c r="E27" s="319" t="str">
        <f>[2]REFCOMP!E27</f>
        <v>CH</v>
      </c>
      <c r="F27" s="319" t="str">
        <f>[2]REFCOMP!F27</f>
        <v>9 MT</v>
      </c>
      <c r="G27" s="319">
        <f>[2]REFCOMP!G27</f>
        <v>0</v>
      </c>
      <c r="H27" s="492">
        <f>[2]REFCOMP!L27</f>
        <v>5850.74345943911</v>
      </c>
      <c r="I27" s="497"/>
      <c r="J27" s="494" t="str">
        <f>[2]REFCOMP!$R27</f>
        <v>CU - 250 QC</v>
      </c>
      <c r="K27" s="495">
        <f>[2]REFCOMP!$U27</f>
        <v>21132.1659799702</v>
      </c>
      <c r="L27" s="496" t="str">
        <f>[2]REFCOMP!$V27</f>
        <v>HTC-25</v>
      </c>
      <c r="M27" s="496">
        <f>[2]REFCOMP!$Y27</f>
        <v>17326.6991610795</v>
      </c>
    </row>
    <row r="28" spans="1:13">
      <c r="A28" s="491" t="str">
        <f>[2]REFCOMP!$A28</f>
        <v>REF020</v>
      </c>
      <c r="B28" s="334" t="str">
        <f>[2]REFCOMP!B28</f>
        <v>SP4HF 1000</v>
      </c>
      <c r="C28" s="334" t="str">
        <f>[2]REFCOMP!C28</f>
        <v>4VES10Y</v>
      </c>
      <c r="D28" s="307"/>
      <c r="E28" s="319" t="str">
        <f>[2]REFCOMP!E28</f>
        <v>CH</v>
      </c>
      <c r="F28" s="319" t="str">
        <f>[2]REFCOMP!F28</f>
        <v>10 MT</v>
      </c>
      <c r="G28" s="319">
        <f>[2]REFCOMP!G28</f>
        <v>0</v>
      </c>
      <c r="H28" s="492">
        <f>[2]REFCOMP!L28</f>
        <v>6807.80632411067</v>
      </c>
      <c r="I28" s="497"/>
      <c r="J28" s="494" t="str">
        <f>[2]REFCOMP!$R28</f>
        <v>CU - 350 QC</v>
      </c>
      <c r="K28" s="495">
        <f>[2]REFCOMP!$U28</f>
        <v>25998.0204137259</v>
      </c>
      <c r="L28" s="496" t="str">
        <f>[2]REFCOMP!$V28</f>
        <v>HTC-35</v>
      </c>
      <c r="M28" s="496" t="str">
        <f>[2]REFCOMP!$Y28</f>
        <v>~</v>
      </c>
    </row>
    <row r="29" spans="1:13">
      <c r="A29" s="491" t="str">
        <f>[2]REFCOMP!$A29</f>
        <v>REF021</v>
      </c>
      <c r="B29" s="334" t="str">
        <f>[2]REFCOMP!B29</f>
        <v>SP4HF 1200</v>
      </c>
      <c r="C29" s="334" t="str">
        <f>[2]REFCOMP!C29</f>
        <v>4TES12Y</v>
      </c>
      <c r="D29" s="307"/>
      <c r="E29" s="319" t="str">
        <f>[2]REFCOMP!E29</f>
        <v>CH</v>
      </c>
      <c r="F29" s="319" t="str">
        <f>[2]REFCOMP!F29</f>
        <v>12 MT</v>
      </c>
      <c r="G29" s="319">
        <f>[2]REFCOMP!G29</f>
        <v>0</v>
      </c>
      <c r="H29" s="492">
        <f>[2]REFCOMP!L29</f>
        <v>7279.6442687747</v>
      </c>
      <c r="I29" s="497"/>
      <c r="J29" s="494" t="str">
        <f>[2]REFCOMP!$R29</f>
        <v>CU - 300 QC</v>
      </c>
      <c r="K29" s="495">
        <f>[2]REFCOMP!$U29</f>
        <v>24806.4942698587</v>
      </c>
      <c r="L29" s="496" t="str">
        <f>[2]REFCOMP!$V29</f>
        <v>HTC-30</v>
      </c>
      <c r="M29" s="496" t="str">
        <f>[2]REFCOMP!$Y29</f>
        <v>~</v>
      </c>
    </row>
    <row r="30" spans="1:13">
      <c r="A30" s="491" t="str">
        <f>[2]REFCOMP!$A30</f>
        <v>REF022</v>
      </c>
      <c r="B30" s="334" t="str">
        <f>[2]REFCOMP!B30</f>
        <v>SP4HF 1500</v>
      </c>
      <c r="C30" s="334" t="str">
        <f>[2]REFCOMP!C30</f>
        <v>4PES15Y</v>
      </c>
      <c r="D30" s="307"/>
      <c r="E30" s="319" t="str">
        <f>[2]REFCOMP!E30</f>
        <v>CH</v>
      </c>
      <c r="F30" s="319" t="str">
        <f>[2]REFCOMP!F30</f>
        <v>15 MT</v>
      </c>
      <c r="G30" s="319">
        <f>[2]REFCOMP!G30</f>
        <v>0</v>
      </c>
      <c r="H30" s="492">
        <f>[2]REFCOMP!L30</f>
        <v>7676.87747035573</v>
      </c>
      <c r="I30" s="497"/>
      <c r="J30" s="494" t="str">
        <f>[2]REFCOMP!$R30</f>
        <v>CU - 350 QC</v>
      </c>
      <c r="K30" s="495">
        <f>[2]REFCOMP!$U30</f>
        <v>27461.7578320007</v>
      </c>
      <c r="L30" s="496" t="str">
        <f>[2]REFCOMP!$V30</f>
        <v>HTC-35</v>
      </c>
      <c r="M30" s="496" t="str">
        <f>[2]REFCOMP!$Y30</f>
        <v>~</v>
      </c>
    </row>
    <row r="31" spans="1:13">
      <c r="A31" s="491"/>
      <c r="B31" s="334" t="str">
        <f>[2]REFCOMP!B31</f>
        <v>SP4HF 2000</v>
      </c>
      <c r="C31" s="334" t="str">
        <f>[2]REFCOMP!C31</f>
        <v>4NES20Y</v>
      </c>
      <c r="D31" s="307"/>
      <c r="E31" s="319" t="str">
        <f>[2]REFCOMP!E31</f>
        <v>CH</v>
      </c>
      <c r="F31" s="319" t="str">
        <f>[2]REFCOMP!F31</f>
        <v>20 MT</v>
      </c>
      <c r="G31" s="319">
        <f>[2]REFCOMP!G31</f>
        <v>0</v>
      </c>
      <c r="H31" s="492">
        <f>[2]REFCOMP!L31</f>
        <v>8105.73122529644</v>
      </c>
      <c r="I31" s="497"/>
      <c r="J31" s="494" t="str">
        <f>[2]REFCOMP!$R31</f>
        <v>CU - 350 QC</v>
      </c>
      <c r="K31" s="495">
        <f>[2]REFCOMP!$U31</f>
        <v>27923.6003373214</v>
      </c>
      <c r="L31" s="496" t="str">
        <f>[2]REFCOMP!$V31</f>
        <v>HTC-35</v>
      </c>
      <c r="M31" s="496" t="str">
        <f>[2]REFCOMP!$Y31</f>
        <v>~</v>
      </c>
    </row>
    <row r="32" spans="1:13">
      <c r="A32" s="491"/>
      <c r="B32" s="334" t="str">
        <f>[2]REFCOMP!B32</f>
        <v>SP4H 2200</v>
      </c>
      <c r="C32" s="334" t="str">
        <f>[2]REFCOMP!C32</f>
        <v>4JE22Y</v>
      </c>
      <c r="D32" s="307"/>
      <c r="E32" s="319" t="str">
        <f>[2]REFCOMP!E32</f>
        <v>OPSS/CH</v>
      </c>
      <c r="F32" s="319" t="str">
        <f>[2]REFCOMP!F32</f>
        <v>22 MT</v>
      </c>
      <c r="G32" s="319">
        <f>[2]REFCOMP!G32</f>
        <v>0</v>
      </c>
      <c r="H32" s="492">
        <f>[2]REFCOMP!L32</f>
        <v>10780.6324110672</v>
      </c>
      <c r="I32" s="497"/>
      <c r="J32" s="494" t="str">
        <f>[2]REFCOMP!$R32</f>
        <v>CU - 500 QC</v>
      </c>
      <c r="K32" s="495">
        <f>[2]REFCOMP!$U32</f>
        <v>36982.9133941955</v>
      </c>
      <c r="L32" s="496" t="str">
        <f>[2]REFCOMP!$V32</f>
        <v>HTC-40</v>
      </c>
      <c r="M32" s="496" t="str">
        <f>[2]REFCOMP!$Y32</f>
        <v>~</v>
      </c>
    </row>
    <row r="33" spans="1:13">
      <c r="A33" s="491"/>
      <c r="B33" s="334" t="str">
        <f>[2]REFCOMP!B33</f>
        <v>SP4H 2500</v>
      </c>
      <c r="C33" s="334" t="str">
        <f>[2]REFCOMP!C33</f>
        <v>4HE25Y</v>
      </c>
      <c r="D33" s="307"/>
      <c r="E33" s="319" t="str">
        <f>[2]REFCOMP!E33</f>
        <v>OPSS/CH</v>
      </c>
      <c r="F33" s="319" t="str">
        <f>[2]REFCOMP!F33</f>
        <v>25 MT</v>
      </c>
      <c r="G33" s="319">
        <f>[2]REFCOMP!G33</f>
        <v>0</v>
      </c>
      <c r="H33" s="492">
        <f>[2]REFCOMP!L33</f>
        <v>11250.9881422925</v>
      </c>
      <c r="I33" s="497"/>
      <c r="J33" s="494" t="str">
        <f>[2]REFCOMP!$R33</f>
        <v>CU - 400 QC</v>
      </c>
      <c r="K33" s="495">
        <f>[2]REFCOMP!$U33</f>
        <v>34254.5186005833</v>
      </c>
      <c r="L33" s="496" t="str">
        <f>[2]REFCOMP!$V33</f>
        <v>HTC-50</v>
      </c>
      <c r="M33" s="496">
        <f>[2]REFCOMP!$Y33</f>
        <v>28535.3862735994</v>
      </c>
    </row>
    <row r="34" spans="1:13">
      <c r="A34" s="491"/>
      <c r="B34" s="334" t="str">
        <f>[2]REFCOMP!B34</f>
        <v>SP4H 3000</v>
      </c>
      <c r="C34" s="334" t="str">
        <f>[2]REFCOMP!C34</f>
        <v>4GE30Y</v>
      </c>
      <c r="D34" s="307"/>
      <c r="E34" s="319" t="str">
        <f>[2]REFCOMP!E34</f>
        <v>OPSS/CH</v>
      </c>
      <c r="F34" s="319" t="str">
        <f>[2]REFCOMP!F34</f>
        <v>30 MT</v>
      </c>
      <c r="G34" s="319">
        <f>[2]REFCOMP!G34</f>
        <v>0</v>
      </c>
      <c r="H34" s="492">
        <f>[2]REFCOMP!L34</f>
        <v>11575.0988142292</v>
      </c>
      <c r="I34" s="497"/>
      <c r="J34" s="494" t="str">
        <f>[2]REFCOMP!$R34</f>
        <v>CU - 500 QC</v>
      </c>
      <c r="K34" s="495">
        <f>[2]REFCOMP!$U34</f>
        <v>38300.0310591393</v>
      </c>
      <c r="L34" s="496" t="str">
        <f>[2]REFCOMP!$V34</f>
        <v>HTC-50</v>
      </c>
      <c r="M34" s="496" t="str">
        <f>[2]REFCOMP!$Y34</f>
        <v>~</v>
      </c>
    </row>
    <row r="35" spans="1:13">
      <c r="A35" s="491"/>
      <c r="B35" s="334" t="str">
        <f>[2]REFCOMP!B35</f>
        <v>SP4H 3500</v>
      </c>
      <c r="C35" s="334" t="str">
        <f>[2]REFCOMP!C35</f>
        <v>4FE35Y</v>
      </c>
      <c r="D35" s="307"/>
      <c r="E35" s="319" t="str">
        <f>[2]REFCOMP!E35</f>
        <v>OPSS/CH</v>
      </c>
      <c r="F35" s="319" t="str">
        <f>[2]REFCOMP!F35</f>
        <v>35 MT</v>
      </c>
      <c r="G35" s="319">
        <f>[2]REFCOMP!G35</f>
        <v>0</v>
      </c>
      <c r="H35" s="492">
        <f>[2]REFCOMP!L35</f>
        <v>13691.6996047431</v>
      </c>
      <c r="I35" s="497"/>
      <c r="J35" s="494" t="str">
        <f>[2]REFCOMP!$R35</f>
        <v>CU - 350 QC</v>
      </c>
      <c r="K35" s="495">
        <f>[2]REFCOMP!$U35</f>
        <v>34409.9752233591</v>
      </c>
      <c r="L35" s="496" t="str">
        <f>[2]REFCOMP!$V35</f>
        <v>HTC-35</v>
      </c>
      <c r="M35" s="496" t="str">
        <f>[2]REFCOMP!$Y35</f>
        <v>~</v>
      </c>
    </row>
    <row r="36" spans="1:13">
      <c r="A36" s="491"/>
      <c r="B36" s="334" t="str">
        <f>[2]REFCOMP!B36</f>
        <v>SP6H 3700</v>
      </c>
      <c r="C36" s="334" t="str">
        <f>[2]REFCOMP!C36</f>
        <v>6HE35Y</v>
      </c>
      <c r="D36" s="307"/>
      <c r="E36" s="319" t="str">
        <f>[2]REFCOMP!E36</f>
        <v>OPSS/CH</v>
      </c>
      <c r="F36" s="319" t="str">
        <f>[2]REFCOMP!F36</f>
        <v>37 MT</v>
      </c>
      <c r="G36" s="319">
        <f>[2]REFCOMP!G36</f>
        <v>0</v>
      </c>
      <c r="H36" s="492">
        <f>[2]REFCOMP!L36</f>
        <v>14384.3873517787</v>
      </c>
      <c r="I36" s="497"/>
      <c r="J36" s="494">
        <f>[2]REFCOMP!$R36</f>
        <v>0</v>
      </c>
      <c r="K36" s="495">
        <f>[2]REFCOMP!$U36</f>
        <v>0</v>
      </c>
      <c r="L36" s="496">
        <f>[2]REFCOMP!$V36</f>
        <v>0</v>
      </c>
      <c r="M36" s="496">
        <f>[2]REFCOMP!$Y36</f>
        <v>0</v>
      </c>
    </row>
    <row r="37" spans="1:13">
      <c r="A37" s="491"/>
      <c r="B37" s="334" t="str">
        <f>[2]REFCOMP!B37</f>
        <v>SP6H 4000</v>
      </c>
      <c r="C37" s="334" t="str">
        <f>[2]REFCOMP!C37</f>
        <v>6GE40Y</v>
      </c>
      <c r="D37" s="307"/>
      <c r="E37" s="319" t="str">
        <f>[2]REFCOMP!E37</f>
        <v>OPSS/CH</v>
      </c>
      <c r="F37" s="319" t="str">
        <f>[2]REFCOMP!F37</f>
        <v>40 MT</v>
      </c>
      <c r="G37" s="319">
        <f>[2]REFCOMP!G37</f>
        <v>0</v>
      </c>
      <c r="H37" s="492">
        <f>[2]REFCOMP!L37</f>
        <v>15078.0632411067</v>
      </c>
      <c r="I37" s="497"/>
      <c r="J37" s="494">
        <f>[2]REFCOMP!$R37</f>
        <v>0</v>
      </c>
      <c r="K37" s="495">
        <f>[2]REFCOMP!$U37</f>
        <v>0</v>
      </c>
      <c r="L37" s="496">
        <f>[2]REFCOMP!$V37</f>
        <v>0</v>
      </c>
      <c r="M37" s="496">
        <f>[2]REFCOMP!$Y37</f>
        <v>0</v>
      </c>
    </row>
    <row r="38" spans="1:13">
      <c r="A38" s="491"/>
      <c r="B38" s="334" t="str">
        <f>[2]REFCOMP!B38</f>
        <v>SP6H 5000</v>
      </c>
      <c r="C38" s="334" t="str">
        <f>[2]REFCOMP!C38</f>
        <v>6FE50Y</v>
      </c>
      <c r="D38" s="307"/>
      <c r="E38" s="319" t="str">
        <f>[2]REFCOMP!E38</f>
        <v>OPSS/CH</v>
      </c>
      <c r="F38" s="319" t="str">
        <f>[2]REFCOMP!F38</f>
        <v>50 MT</v>
      </c>
      <c r="G38" s="319">
        <f>[2]REFCOMP!G38</f>
        <v>0</v>
      </c>
      <c r="H38" s="492">
        <f>[2]REFCOMP!L38</f>
        <v>15959.4861660079</v>
      </c>
      <c r="I38" s="497"/>
      <c r="J38" s="494">
        <f>[2]REFCOMP!$R38</f>
        <v>0</v>
      </c>
      <c r="K38" s="495">
        <f>[2]REFCOMP!$U38</f>
        <v>0</v>
      </c>
      <c r="L38" s="496">
        <f>[2]REFCOMP!$V38</f>
        <v>0</v>
      </c>
      <c r="M38" s="496">
        <f>[2]REFCOMP!$Y38</f>
        <v>0</v>
      </c>
    </row>
    <row r="39" spans="1:13">
      <c r="A39" s="491" t="str">
        <f>[2]REFCOMP!$A31</f>
        <v>REF023</v>
      </c>
      <c r="B39" s="334" t="str">
        <f>[2]REFCOMP!B39</f>
        <v>SBC4-120E</v>
      </c>
      <c r="C39" s="334" t="str">
        <f>[2]REFCOMP!C39</f>
        <v>S4G-12.2Y</v>
      </c>
      <c r="D39" s="307"/>
      <c r="E39" s="319" t="str">
        <f>[2]REFCOMP!E39</f>
        <v>OPSS/CH</v>
      </c>
      <c r="F39" s="319">
        <f>[2]REFCOMP!F39</f>
        <v>0</v>
      </c>
      <c r="G39" s="319">
        <f>[2]REFCOMP!G39</f>
        <v>0</v>
      </c>
      <c r="H39" s="492">
        <f>[2]REFCOMP!L39</f>
        <v>13478.2608695652</v>
      </c>
      <c r="I39" s="497"/>
      <c r="J39" s="494">
        <f>[2]REFCOMP!$R39</f>
        <v>0</v>
      </c>
      <c r="K39" s="495">
        <f>[2]REFCOMP!$U39</f>
        <v>0</v>
      </c>
      <c r="L39" s="496">
        <f>[2]REFCOMP!$V39</f>
        <v>0</v>
      </c>
      <c r="M39" s="496">
        <f>[2]REFCOMP!$Y39</f>
        <v>0</v>
      </c>
    </row>
    <row r="40" spans="1:13">
      <c r="A40" s="491" t="str">
        <f>[2]REFCOMP!$A32</f>
        <v>REF024</v>
      </c>
      <c r="B40" s="334" t="str">
        <f>[2]REFCOMP!B40</f>
        <v>SBC4-140E</v>
      </c>
      <c r="C40" s="334" t="str">
        <f>[2]REFCOMP!C40</f>
        <v>S4F-14.2Y</v>
      </c>
      <c r="D40" s="307"/>
      <c r="E40" s="319" t="str">
        <f>[2]REFCOMP!E40</f>
        <v>OPSS/CH</v>
      </c>
      <c r="F40" s="319">
        <f>[2]REFCOMP!F40</f>
        <v>0</v>
      </c>
      <c r="G40" s="319">
        <f>[2]REFCOMP!G40</f>
        <v>0</v>
      </c>
      <c r="H40" s="492">
        <f>[2]REFCOMP!L40</f>
        <v>16304.347826087</v>
      </c>
      <c r="I40" s="497"/>
      <c r="J40" s="494">
        <f>[2]REFCOMP!$R40</f>
        <v>0</v>
      </c>
      <c r="K40" s="495">
        <f>[2]REFCOMP!$U40</f>
        <v>0</v>
      </c>
      <c r="L40" s="496">
        <f>[2]REFCOMP!$V40</f>
        <v>0</v>
      </c>
      <c r="M40" s="496">
        <f>[2]REFCOMP!$Y40</f>
        <v>0</v>
      </c>
    </row>
    <row r="41" spans="1:13">
      <c r="A41" s="491" t="str">
        <f>[2]REFCOMP!$A33</f>
        <v>REF025</v>
      </c>
      <c r="B41" s="334" t="str">
        <f>[2]REFCOMP!B41</f>
        <v>SBC6-160E</v>
      </c>
      <c r="C41" s="334" t="str">
        <f>[2]REFCOMP!C41</f>
        <v>S6J-16.2Y</v>
      </c>
      <c r="D41" s="307"/>
      <c r="E41" s="319" t="str">
        <f>[2]REFCOMP!E41</f>
        <v>OPSS/CH</v>
      </c>
      <c r="F41" s="319">
        <f>[2]REFCOMP!F41</f>
        <v>0</v>
      </c>
      <c r="G41" s="319">
        <f>[2]REFCOMP!G41</f>
        <v>0</v>
      </c>
      <c r="H41" s="492">
        <f>[2]REFCOMP!L41</f>
        <v>17667.0431018257</v>
      </c>
      <c r="I41" s="497"/>
      <c r="J41" s="494">
        <f>[2]REFCOMP!$R41</f>
        <v>0</v>
      </c>
      <c r="K41" s="495">
        <f>[2]REFCOMP!$U41</f>
        <v>0</v>
      </c>
      <c r="L41" s="496">
        <f>[2]REFCOMP!$V41</f>
        <v>0</v>
      </c>
      <c r="M41" s="496">
        <f>[2]REFCOMP!$Y41</f>
        <v>0</v>
      </c>
    </row>
    <row r="42" spans="1:13">
      <c r="A42" s="491" t="str">
        <f>[2]REFCOMP!$A34</f>
        <v>REF026</v>
      </c>
      <c r="B42" s="334" t="str">
        <f>[2]REFCOMP!B42</f>
        <v>SBC6-200E</v>
      </c>
      <c r="C42" s="334" t="str">
        <f>[2]REFCOMP!C42</f>
        <v>S6H-20.2Y</v>
      </c>
      <c r="D42" s="307"/>
      <c r="E42" s="319" t="str">
        <f>[2]REFCOMP!E42</f>
        <v>OPSS/CH</v>
      </c>
      <c r="F42" s="319">
        <f>[2]REFCOMP!F42</f>
        <v>0</v>
      </c>
      <c r="G42" s="319">
        <f>[2]REFCOMP!G42</f>
        <v>0</v>
      </c>
      <c r="H42" s="492">
        <f>[2]REFCOMP!L42</f>
        <v>17947.4872953134</v>
      </c>
      <c r="I42" s="497"/>
      <c r="J42" s="494">
        <f>[2]REFCOMP!$R42</f>
        <v>0</v>
      </c>
      <c r="K42" s="495">
        <f>[2]REFCOMP!$U42</f>
        <v>0</v>
      </c>
      <c r="L42" s="496">
        <f>[2]REFCOMP!$V42</f>
        <v>0</v>
      </c>
      <c r="M42" s="496">
        <f>[2]REFCOMP!$Y42</f>
        <v>0</v>
      </c>
    </row>
    <row r="43" spans="1:13">
      <c r="A43" s="491" t="str">
        <f>[2]REFCOMP!$A35</f>
        <v>REF027</v>
      </c>
      <c r="B43" s="334" t="str">
        <f>[2]REFCOMP!B43</f>
        <v>SBC6-250E</v>
      </c>
      <c r="C43" s="334" t="str">
        <f>[2]REFCOMP!C43</f>
        <v>S6G-25.2Y</v>
      </c>
      <c r="D43" s="307"/>
      <c r="E43" s="319" t="str">
        <f>[2]REFCOMP!E43</f>
        <v>OPSS/CH</v>
      </c>
      <c r="F43" s="319">
        <f>[2]REFCOMP!F43</f>
        <v>0</v>
      </c>
      <c r="G43" s="319">
        <f>[2]REFCOMP!G43</f>
        <v>0</v>
      </c>
      <c r="H43" s="492">
        <f>[2]REFCOMP!L43</f>
        <v>20107.2840203275</v>
      </c>
      <c r="I43" s="497"/>
      <c r="J43" s="494" t="str">
        <f>[2]REFCOMP!$R43</f>
        <v>CU - 300 QC</v>
      </c>
      <c r="K43" s="495">
        <f>[2]REFCOMP!$U43</f>
        <v>48458.4363700157</v>
      </c>
      <c r="L43" s="496">
        <f>[2]REFCOMP!$V43</f>
        <v>0</v>
      </c>
      <c r="M43" s="496">
        <f>[2]REFCOMP!$Y43</f>
        <v>0</v>
      </c>
    </row>
    <row r="44" spans="1:13">
      <c r="A44" s="491" t="str">
        <f>[2]REFCOMP!$A36</f>
        <v>REF028</v>
      </c>
      <c r="B44" s="334" t="str">
        <f>[2]REFCOMP!B44</f>
        <v>SBC6-300E</v>
      </c>
      <c r="C44" s="334" t="str">
        <f>[2]REFCOMP!C44</f>
        <v>S6F-30.2Y </v>
      </c>
      <c r="D44" s="307"/>
      <c r="E44" s="319" t="str">
        <f>[2]REFCOMP!E44</f>
        <v>OPSS/CH</v>
      </c>
      <c r="F44" s="319">
        <f>[2]REFCOMP!F44</f>
        <v>0</v>
      </c>
      <c r="G44" s="319">
        <f>[2]REFCOMP!G44</f>
        <v>0</v>
      </c>
      <c r="H44" s="492">
        <f>[2]REFCOMP!L44</f>
        <v>23715.4150197628</v>
      </c>
      <c r="I44" s="497"/>
      <c r="J44" s="494">
        <f>[2]REFCOMP!$R44</f>
        <v>0</v>
      </c>
      <c r="K44" s="495">
        <f>[2]REFCOMP!$U44</f>
        <v>0</v>
      </c>
      <c r="L44" s="496">
        <f>[2]REFCOMP!$V44</f>
        <v>0</v>
      </c>
      <c r="M44" s="496">
        <f>[2]REFCOMP!$Y44</f>
        <v>0</v>
      </c>
    </row>
    <row r="45" spans="1:13">
      <c r="A45" s="491">
        <f>[2]REFCOMP!$A45</f>
        <v>0</v>
      </c>
      <c r="B45" s="498" t="str">
        <f>[2]REFCOMP!$B45</f>
        <v>SW3L 3000</v>
      </c>
      <c r="C45" s="499" t="str">
        <f>[2]REFCOMP!C45</f>
        <v>2*6he28Y</v>
      </c>
      <c r="D45" s="306" t="s">
        <v>805</v>
      </c>
      <c r="E45" s="474"/>
      <c r="F45" s="471" t="str">
        <f>[2]REFCOMP!F45</f>
        <v>30LT</v>
      </c>
      <c r="G45" s="500">
        <f>[2]REFCOMP!$G45</f>
        <v>48.7</v>
      </c>
      <c r="H45" s="492" t="str">
        <f>[2]REFCOMP!L45</f>
        <v>~</v>
      </c>
      <c r="I45" s="493"/>
      <c r="J45" s="494" t="str">
        <f>[2]REFCOMP!$R45</f>
        <v>CU - 400 QC</v>
      </c>
      <c r="K45" s="495">
        <f>[2]REFCOMP!$U45</f>
        <v>47394.9556471685</v>
      </c>
      <c r="L45" s="496" t="str">
        <f>[2]REFCOMP!$V45</f>
        <v>HTC-45</v>
      </c>
      <c r="M45" s="496" t="str">
        <f>[2]REFCOMP!$Y45</f>
        <v>~</v>
      </c>
    </row>
    <row r="46" spans="1:13">
      <c r="A46" s="491" t="str">
        <f>[2]REFCOMP!$A46</f>
        <v>REF041</v>
      </c>
      <c r="B46" s="498" t="str">
        <f>[2]REFCOMP!$B46</f>
        <v>SW3L 4000</v>
      </c>
      <c r="C46" s="499" t="str">
        <f>[2]REFCOMP!C46</f>
        <v>2*6ge34Y</v>
      </c>
      <c r="D46" s="307"/>
      <c r="E46" s="474"/>
      <c r="F46" s="471" t="str">
        <f>[2]REFCOMP!F46</f>
        <v>40LT</v>
      </c>
      <c r="G46" s="500">
        <f>[2]REFCOMP!$G46</f>
        <v>62.4</v>
      </c>
      <c r="H46" s="492">
        <f>[2]REFCOMP!L46</f>
        <v>20979.1578947368</v>
      </c>
      <c r="I46" s="497"/>
      <c r="J46" s="494" t="str">
        <f>[2]REFCOMP!$R46</f>
        <v>CU - 500 QC</v>
      </c>
      <c r="K46" s="495">
        <f>[2]REFCOMP!$U46</f>
        <v>60284.5330768949</v>
      </c>
      <c r="L46" s="496" t="str">
        <f>[2]REFCOMP!$V46</f>
        <v>HTC-50</v>
      </c>
      <c r="M46" s="496">
        <f>[2]REFCOMP!$Y46</f>
        <v>50099.69978421</v>
      </c>
    </row>
    <row r="47" spans="1:13">
      <c r="A47" s="491" t="str">
        <f>[2]REFCOMP!$A47</f>
        <v>REF042</v>
      </c>
      <c r="B47" s="498" t="str">
        <f>[2]REFCOMP!$B47</f>
        <v>SW3L 5000</v>
      </c>
      <c r="C47" s="499" t="str">
        <f>[2]REFCOMP!C47</f>
        <v>2*6he44Y</v>
      </c>
      <c r="D47" s="307"/>
      <c r="E47" s="474"/>
      <c r="F47" s="471" t="str">
        <f>[2]REFCOMP!F47</f>
        <v>50LT</v>
      </c>
      <c r="G47" s="500">
        <f>[2]REFCOMP!$G47</f>
        <v>71.1</v>
      </c>
      <c r="H47" s="492">
        <f>[2]REFCOMP!L47</f>
        <v>22978.9473684211</v>
      </c>
      <c r="I47" s="497"/>
      <c r="J47" s="494" t="str">
        <f>[2]REFCOMP!$R47</f>
        <v>CU400QC *2</v>
      </c>
      <c r="K47" s="495">
        <f>[2]REFCOMP!$U47</f>
        <v>75388.9913044099</v>
      </c>
      <c r="L47" s="496" t="str">
        <f>[2]REFCOMP!$V47</f>
        <v>HTC-55</v>
      </c>
      <c r="M47" s="496">
        <f>[2]REFCOMP!$Y47</f>
        <v>56429.4389556807</v>
      </c>
    </row>
    <row r="48" spans="1:13">
      <c r="A48" s="491">
        <f>[2]REFCOMP!$A48</f>
        <v>0</v>
      </c>
      <c r="B48" s="498" t="str">
        <f>[2]REFCOMP!$B48</f>
        <v>SW3L 6000</v>
      </c>
      <c r="C48" s="499" t="str">
        <f>[2]REFCOMP!C48</f>
        <v>3*6he28Y</v>
      </c>
      <c r="D48" s="307"/>
      <c r="E48" s="474"/>
      <c r="F48" s="471" t="str">
        <f>[2]REFCOMP!F48</f>
        <v>60LT</v>
      </c>
      <c r="G48" s="500">
        <f>[2]REFCOMP!$G48</f>
        <v>85</v>
      </c>
      <c r="H48" s="492" t="str">
        <f>[2]REFCOMP!L48</f>
        <v>~</v>
      </c>
      <c r="I48" s="497"/>
      <c r="J48" s="494" t="str">
        <f>[2]REFCOMP!$R48</f>
        <v>CU350QC *3</v>
      </c>
      <c r="K48" s="495" t="str">
        <f>[2]REFCOMP!$U48</f>
        <v>~</v>
      </c>
      <c r="L48" s="496" t="str">
        <f>[2]REFCOMP!$V48</f>
        <v>HTC-60</v>
      </c>
      <c r="M48" s="496" t="str">
        <f>[2]REFCOMP!$Y48</f>
        <v>~</v>
      </c>
    </row>
    <row r="49" spans="1:16">
      <c r="A49" s="491">
        <f>[2]REFCOMP!$A49</f>
        <v>0</v>
      </c>
      <c r="B49" s="498" t="str">
        <f>[2]REFCOMP!$B49</f>
        <v>SW3L 7000</v>
      </c>
      <c r="C49" s="499" t="str">
        <f>[2]REFCOMP!C49</f>
        <v>3*6ge34Y</v>
      </c>
      <c r="D49" s="307"/>
      <c r="E49" s="474"/>
      <c r="F49" s="471" t="str">
        <f>[2]REFCOMP!F49</f>
        <v>70LT</v>
      </c>
      <c r="G49" s="500">
        <f>[2]REFCOMP!$G49</f>
        <v>97.4</v>
      </c>
      <c r="H49" s="492" t="str">
        <f>[2]REFCOMP!L49</f>
        <v>~</v>
      </c>
      <c r="I49" s="497"/>
      <c r="J49" s="494" t="str">
        <f>[2]REFCOMP!$R49</f>
        <v>CU400QC *3</v>
      </c>
      <c r="K49" s="495" t="str">
        <f>[2]REFCOMP!$U49</f>
        <v>~</v>
      </c>
      <c r="L49" s="496" t="str">
        <f>[2]REFCOMP!$V49</f>
        <v>HTC-70</v>
      </c>
      <c r="M49" s="496" t="str">
        <f>[2]REFCOMP!$Y49</f>
        <v>~</v>
      </c>
    </row>
    <row r="50" spans="1:16">
      <c r="A50" s="491" t="str">
        <f>[2]REFCOMP!$A50</f>
        <v>REF045</v>
      </c>
      <c r="B50" s="498" t="str">
        <f>[2]REFCOMP!$B50</f>
        <v>SW3L 8000</v>
      </c>
      <c r="C50" s="499" t="str">
        <f>[2]REFCOMP!C50</f>
        <v>3*6fe44Y</v>
      </c>
      <c r="D50" s="307"/>
      <c r="E50" s="474"/>
      <c r="F50" s="471" t="str">
        <f>[2]REFCOMP!F50</f>
        <v>80LT</v>
      </c>
      <c r="G50" s="500">
        <f>[2]REFCOMP!$G50</f>
        <v>115.1</v>
      </c>
      <c r="H50" s="492">
        <f>[2]REFCOMP!L50</f>
        <v>27947.3684210526</v>
      </c>
      <c r="I50" s="497"/>
      <c r="J50" s="494" t="str">
        <f>[2]REFCOMP!$R50</f>
        <v>CU500QC *3</v>
      </c>
      <c r="K50" s="495">
        <f>[2]REFCOMP!$U50</f>
        <v>109099.662303248</v>
      </c>
      <c r="L50" s="496" t="str">
        <f>[2]REFCOMP!$V50</f>
        <v>HTC-110</v>
      </c>
      <c r="M50" s="496">
        <f>[2]REFCOMP!$Y50</f>
        <v>74247.2024202863</v>
      </c>
    </row>
    <row r="51" spans="1:16">
      <c r="A51" s="491">
        <f>[2]REFCOMP!$A51</f>
        <v>0</v>
      </c>
      <c r="B51" s="498" t="str">
        <f>[2]REFCOMP!$B51</f>
        <v>SW3L 9500</v>
      </c>
      <c r="C51" s="501"/>
      <c r="D51" s="307"/>
      <c r="E51" s="319"/>
      <c r="F51" s="471" t="str">
        <f>[2]REFCOMP!F51</f>
        <v>95LT</v>
      </c>
      <c r="G51" s="474"/>
      <c r="H51" s="492">
        <f>[2]REFCOMP!L51</f>
        <v>0</v>
      </c>
      <c r="I51" s="497"/>
      <c r="J51" s="494">
        <f>[2]REFCOMP!$R51</f>
        <v>0</v>
      </c>
      <c r="K51" s="495">
        <f>[2]REFCOMP!$U51</f>
        <v>0</v>
      </c>
      <c r="L51" s="502"/>
      <c r="M51" s="502"/>
      <c r="P51" s="503"/>
    </row>
    <row r="52" spans="1:16">
      <c r="A52" s="491">
        <f>[2]REFCOMP!$A52</f>
        <v>0</v>
      </c>
      <c r="B52" s="501" t="str">
        <f>[2]REFCOMP!$B52</f>
        <v>SW3L 10500</v>
      </c>
      <c r="C52" s="501"/>
      <c r="D52" s="307"/>
      <c r="E52" s="319"/>
      <c r="F52" s="471" t="str">
        <f>[2]REFCOMP!F52</f>
        <v>105LT</v>
      </c>
      <c r="G52" s="474"/>
      <c r="H52" s="492">
        <f>[2]REFCOMP!L52</f>
        <v>0</v>
      </c>
      <c r="I52" s="497"/>
      <c r="J52" s="494">
        <f>[2]REFCOMP!$R52</f>
        <v>0</v>
      </c>
      <c r="K52" s="495">
        <f>[2]REFCOMP!$U52</f>
        <v>0</v>
      </c>
      <c r="L52" s="502"/>
      <c r="M52" s="502"/>
      <c r="P52" s="504" t="e">
        <f>SUM(#REF!)</f>
        <v>#REF!</v>
      </c>
    </row>
    <row r="53" spans="1:16">
      <c r="A53" s="491">
        <f>[2]REFCOMP!$A53</f>
        <v>0</v>
      </c>
      <c r="B53" s="501" t="str">
        <f>[2]REFCOMP!$B53</f>
        <v>SW3L 11500</v>
      </c>
      <c r="C53" s="501"/>
      <c r="D53" s="307"/>
      <c r="E53" s="319"/>
      <c r="F53" s="471" t="str">
        <f>[2]REFCOMP!F53</f>
        <v>115LT</v>
      </c>
      <c r="G53" s="474"/>
      <c r="H53" s="492">
        <f>[2]REFCOMP!L53</f>
        <v>0</v>
      </c>
      <c r="I53" s="497"/>
      <c r="J53" s="494">
        <f>[2]REFCOMP!$R53</f>
        <v>0</v>
      </c>
      <c r="K53" s="495">
        <f>[2]REFCOMP!$U53</f>
        <v>0</v>
      </c>
      <c r="L53" s="502"/>
      <c r="M53" s="502"/>
    </row>
    <row r="54" spans="1:16">
      <c r="A54" s="491">
        <f>[2]REFCOMP!$A54</f>
        <v>0</v>
      </c>
      <c r="B54" s="501" t="str">
        <f>[2]REFCOMP!$B54</f>
        <v>SW3L 13000</v>
      </c>
      <c r="C54" s="501"/>
      <c r="D54" s="307"/>
      <c r="E54" s="319"/>
      <c r="F54" s="471" t="str">
        <f>[2]REFCOMP!F54</f>
        <v>130LT</v>
      </c>
      <c r="G54" s="474"/>
      <c r="H54" s="492">
        <f>[2]REFCOMP!L54</f>
        <v>0</v>
      </c>
      <c r="I54" s="497"/>
      <c r="J54" s="494">
        <f>[2]REFCOMP!$R54</f>
        <v>0</v>
      </c>
      <c r="K54" s="495">
        <f>[2]REFCOMP!$U54</f>
        <v>0</v>
      </c>
      <c r="L54" s="502"/>
      <c r="M54" s="502"/>
    </row>
    <row r="55" spans="1:16">
      <c r="A55" s="491">
        <f>[2]REFCOMP!$A55</f>
        <v>0</v>
      </c>
      <c r="B55" s="501" t="str">
        <f>[2]REFCOMP!$B55</f>
        <v>SW3L 16000</v>
      </c>
      <c r="C55" s="501"/>
      <c r="D55" s="307"/>
      <c r="E55" s="319"/>
      <c r="F55" s="471" t="str">
        <f>[2]REFCOMP!F55</f>
        <v>150LT</v>
      </c>
      <c r="G55" s="474"/>
      <c r="H55" s="492">
        <f>[2]REFCOMP!L55</f>
        <v>0</v>
      </c>
      <c r="I55" s="497"/>
      <c r="J55" s="494">
        <f>[2]REFCOMP!$R55</f>
        <v>0</v>
      </c>
      <c r="K55" s="495">
        <f>[2]REFCOMP!$U55</f>
        <v>0</v>
      </c>
      <c r="L55" s="502"/>
      <c r="M55" s="502"/>
    </row>
    <row r="56" spans="1:16">
      <c r="A56" s="491">
        <f>[2]REFCOMP!$A56</f>
        <v>0</v>
      </c>
      <c r="B56" s="501" t="str">
        <f>[2]REFCOMP!$B56</f>
        <v>SW3L 18000</v>
      </c>
      <c r="C56" s="20"/>
      <c r="D56" s="307"/>
      <c r="E56" s="20"/>
      <c r="F56" s="471" t="str">
        <f>[2]REFCOMP!F56</f>
        <v>170LT</v>
      </c>
      <c r="G56" s="20"/>
      <c r="H56" s="492">
        <f>[2]REFCOMP!L56</f>
        <v>0</v>
      </c>
      <c r="I56" s="497"/>
      <c r="J56" s="494">
        <f>[2]REFCOMP!$R56</f>
        <v>0</v>
      </c>
      <c r="K56" s="495">
        <f>[2]REFCOMP!$U56</f>
        <v>0</v>
      </c>
      <c r="L56" s="502"/>
      <c r="M56" s="502"/>
    </row>
    <row r="57" spans="1:16">
      <c r="A57" s="491">
        <f>[2]REFCOMP!$A57</f>
        <v>0</v>
      </c>
      <c r="B57" s="501" t="str">
        <f>[2]REFCOMP!$B57</f>
        <v>SW3L 20000</v>
      </c>
      <c r="C57" s="20"/>
      <c r="D57" s="307"/>
      <c r="E57" s="20"/>
      <c r="F57" s="471" t="str">
        <f>[2]REFCOMP!F57</f>
        <v>200LT</v>
      </c>
      <c r="G57" s="20"/>
      <c r="H57" s="492">
        <f>[2]REFCOMP!L57</f>
        <v>0</v>
      </c>
      <c r="I57" s="497"/>
      <c r="J57" s="494">
        <f>[2]REFCOMP!$R57</f>
        <v>0</v>
      </c>
      <c r="K57" s="495">
        <f>[2]REFCOMP!$U57</f>
        <v>0</v>
      </c>
      <c r="L57" s="502"/>
      <c r="M57" s="502"/>
    </row>
    <row r="58" spans="1:16">
      <c r="A58" s="491">
        <f>[2]REFCOMP!$A58</f>
        <v>0</v>
      </c>
      <c r="B58" s="501" t="str">
        <f>[2]REFCOMP!$B58</f>
        <v>SW3L 22000</v>
      </c>
      <c r="C58" s="20"/>
      <c r="D58" s="307"/>
      <c r="E58" s="20"/>
      <c r="F58" s="471" t="str">
        <f>[2]REFCOMP!F58</f>
        <v>220LT</v>
      </c>
      <c r="G58" s="20"/>
      <c r="H58" s="492">
        <f>[2]REFCOMP!L58</f>
        <v>0</v>
      </c>
      <c r="I58" s="497"/>
      <c r="J58" s="494">
        <f>[2]REFCOMP!$R58</f>
        <v>0</v>
      </c>
      <c r="K58" s="495">
        <f>[2]REFCOMP!$U58</f>
        <v>0</v>
      </c>
      <c r="L58" s="502"/>
      <c r="M58" s="502"/>
    </row>
    <row r="59" spans="1:16">
      <c r="A59" s="491">
        <f>[2]REFCOMP!$A59</f>
        <v>0</v>
      </c>
      <c r="B59" s="501" t="str">
        <f>[2]REFCOMP!$B59</f>
        <v>SW3L 23000</v>
      </c>
      <c r="C59" s="20"/>
      <c r="D59" s="307"/>
      <c r="E59" s="20"/>
      <c r="F59" s="471" t="str">
        <f>[2]REFCOMP!F59</f>
        <v>230LT</v>
      </c>
      <c r="G59" s="20"/>
      <c r="H59" s="492">
        <f>[2]REFCOMP!L59</f>
        <v>0</v>
      </c>
      <c r="I59" s="497"/>
      <c r="J59" s="494">
        <f>[2]REFCOMP!$R59</f>
        <v>0</v>
      </c>
      <c r="K59" s="495">
        <f>[2]REFCOMP!$U59</f>
        <v>0</v>
      </c>
      <c r="L59" s="502"/>
      <c r="M59" s="502"/>
    </row>
    <row r="60" spans="1:16">
      <c r="A60" s="491">
        <f>[2]REFCOMP!$A60</f>
        <v>0</v>
      </c>
      <c r="B60" s="501" t="str">
        <f>[2]REFCOMP!$B60</f>
        <v>SW3H 4000</v>
      </c>
      <c r="C60" s="20"/>
      <c r="D60" s="307"/>
      <c r="E60" s="20"/>
      <c r="F60" s="471" t="str">
        <f>[2]REFCOMP!F60</f>
        <v>40MT</v>
      </c>
      <c r="G60" s="20"/>
      <c r="H60" s="492">
        <f>[2]REFCOMP!L60</f>
        <v>0</v>
      </c>
      <c r="I60" s="497"/>
      <c r="J60" s="494">
        <f>[2]REFCOMP!$R60</f>
        <v>0</v>
      </c>
      <c r="K60" s="495">
        <f>[2]REFCOMP!$U60</f>
        <v>0</v>
      </c>
      <c r="L60" s="502"/>
      <c r="M60" s="502"/>
    </row>
    <row r="61" spans="1:16">
      <c r="A61" s="491">
        <f>[2]REFCOMP!$A61</f>
        <v>0</v>
      </c>
      <c r="B61" s="501" t="str">
        <f>[2]REFCOMP!$B61</f>
        <v>SW3H 5000</v>
      </c>
      <c r="C61" s="20"/>
      <c r="D61" s="307"/>
      <c r="E61" s="20"/>
      <c r="F61" s="471" t="str">
        <f>[2]REFCOMP!F61</f>
        <v>50MT</v>
      </c>
      <c r="G61" s="20"/>
      <c r="H61" s="492">
        <f>[2]REFCOMP!L61</f>
        <v>26714.2857142857</v>
      </c>
      <c r="I61" s="497"/>
      <c r="J61" s="494">
        <f>[2]REFCOMP!$R61</f>
        <v>0</v>
      </c>
      <c r="K61" s="495">
        <f>[2]REFCOMP!$U61</f>
        <v>66169.2307692308</v>
      </c>
      <c r="L61" s="502"/>
      <c r="M61" s="502"/>
    </row>
    <row r="62" spans="1:16">
      <c r="A62" s="491">
        <f>[2]REFCOMP!$A62</f>
        <v>0</v>
      </c>
      <c r="B62" s="501" t="str">
        <f>[2]REFCOMP!$B62</f>
        <v>SW3H 6000</v>
      </c>
      <c r="C62" s="20"/>
      <c r="D62" s="307"/>
      <c r="E62" s="20"/>
      <c r="F62" s="471" t="str">
        <f>[2]REFCOMP!F62</f>
        <v>60MT</v>
      </c>
      <c r="G62" s="20"/>
      <c r="H62" s="492">
        <f>[2]REFCOMP!L62</f>
        <v>0</v>
      </c>
      <c r="I62" s="497"/>
      <c r="J62" s="494">
        <f>[2]REFCOMP!$R62</f>
        <v>0</v>
      </c>
      <c r="K62" s="495">
        <f>[2]REFCOMP!$U62</f>
        <v>0</v>
      </c>
      <c r="L62" s="502"/>
      <c r="M62" s="502"/>
    </row>
    <row r="63" spans="1:16">
      <c r="A63" s="491">
        <f>[2]REFCOMP!$A63</f>
        <v>0</v>
      </c>
      <c r="B63" s="501" t="str">
        <f>[2]REFCOMP!$B63</f>
        <v>SW3H 7500</v>
      </c>
      <c r="C63" s="20"/>
      <c r="D63" s="307"/>
      <c r="E63" s="20"/>
      <c r="F63" s="471" t="str">
        <f>[2]REFCOMP!F63</f>
        <v>75MT</v>
      </c>
      <c r="G63" s="20"/>
      <c r="H63" s="492">
        <f>[2]REFCOMP!L63</f>
        <v>0</v>
      </c>
      <c r="I63" s="497"/>
      <c r="J63" s="494">
        <f>[2]REFCOMP!$R63</f>
        <v>0</v>
      </c>
      <c r="K63" s="495">
        <f>[2]REFCOMP!$U63</f>
        <v>0</v>
      </c>
      <c r="L63" s="502"/>
      <c r="M63" s="502"/>
    </row>
    <row r="64" spans="1:16">
      <c r="A64" s="491">
        <f>[2]REFCOMP!$A64</f>
        <v>0</v>
      </c>
      <c r="B64" s="501" t="str">
        <f>[2]REFCOMP!$B64</f>
        <v>SW3H 9000</v>
      </c>
      <c r="C64" s="20"/>
      <c r="D64" s="307"/>
      <c r="E64" s="20"/>
      <c r="F64" s="471" t="str">
        <f>[2]REFCOMP!F64</f>
        <v>90MT</v>
      </c>
      <c r="G64" s="20"/>
      <c r="H64" s="492">
        <f>[2]REFCOMP!L64</f>
        <v>0</v>
      </c>
      <c r="I64" s="497"/>
      <c r="J64" s="494">
        <f>[2]REFCOMP!$R64</f>
        <v>0</v>
      </c>
      <c r="K64" s="495">
        <f>[2]REFCOMP!$U64</f>
        <v>0</v>
      </c>
      <c r="L64" s="502"/>
      <c r="M64" s="502"/>
    </row>
    <row r="65" spans="1:13">
      <c r="A65" s="491">
        <f>[2]REFCOMP!$A65</f>
        <v>0</v>
      </c>
      <c r="B65" s="501" t="str">
        <f>[2]REFCOMP!$B65</f>
        <v>SW3H 10500</v>
      </c>
      <c r="C65" s="20"/>
      <c r="D65" s="307"/>
      <c r="E65" s="20"/>
      <c r="F65" s="471" t="str">
        <f>[2]REFCOMP!F65</f>
        <v>105MT</v>
      </c>
      <c r="G65" s="20"/>
      <c r="H65" s="492">
        <f>[2]REFCOMP!L65</f>
        <v>0</v>
      </c>
      <c r="I65" s="497"/>
      <c r="J65" s="494">
        <f>[2]REFCOMP!$R65</f>
        <v>0</v>
      </c>
      <c r="K65" s="495">
        <f>[2]REFCOMP!$U65</f>
        <v>0</v>
      </c>
      <c r="L65" s="502"/>
      <c r="M65" s="502"/>
    </row>
    <row r="66" spans="1:13">
      <c r="A66" s="491">
        <f>[2]REFCOMP!$A66</f>
        <v>0</v>
      </c>
      <c r="B66" s="501" t="str">
        <f>[2]REFCOMP!$B66</f>
        <v>SW3H 11500</v>
      </c>
      <c r="C66" s="20"/>
      <c r="D66" s="307"/>
      <c r="E66" s="20"/>
      <c r="F66" s="471" t="str">
        <f>[2]REFCOMP!F66</f>
        <v>115MT</v>
      </c>
      <c r="G66" s="20"/>
      <c r="H66" s="492">
        <f>[2]REFCOMP!L66</f>
        <v>0</v>
      </c>
      <c r="I66" s="497"/>
      <c r="J66" s="494">
        <f>[2]REFCOMP!$R66</f>
        <v>0</v>
      </c>
      <c r="K66" s="495">
        <f>[2]REFCOMP!$U66</f>
        <v>0</v>
      </c>
      <c r="L66" s="502"/>
      <c r="M66" s="502"/>
    </row>
    <row r="67" spans="1:13">
      <c r="A67" s="491">
        <f>[2]REFCOMP!$A67</f>
        <v>0</v>
      </c>
      <c r="B67" s="501" t="str">
        <f>[2]REFCOMP!$B67</f>
        <v>SW3H 12500</v>
      </c>
      <c r="C67" s="20"/>
      <c r="D67" s="307"/>
      <c r="E67" s="20"/>
      <c r="F67" s="471" t="str">
        <f>[2]REFCOMP!F67</f>
        <v>125MT</v>
      </c>
      <c r="G67" s="20"/>
      <c r="H67" s="492">
        <f>[2]REFCOMP!L67</f>
        <v>0</v>
      </c>
      <c r="I67" s="497"/>
      <c r="J67" s="494">
        <f>[2]REFCOMP!$R67</f>
        <v>0</v>
      </c>
      <c r="K67" s="495">
        <f>[2]REFCOMP!$U67</f>
        <v>0</v>
      </c>
      <c r="L67" s="502"/>
      <c r="M67" s="502"/>
    </row>
    <row r="68" spans="1:13">
      <c r="A68" s="491">
        <f>[2]REFCOMP!$A68</f>
        <v>0</v>
      </c>
      <c r="B68" s="501" t="str">
        <f>[2]REFCOMP!$B68</f>
        <v>SW3H 14000</v>
      </c>
      <c r="C68" s="20"/>
      <c r="D68" s="307"/>
      <c r="E68" s="20"/>
      <c r="F68" s="471" t="str">
        <f>[2]REFCOMP!F68</f>
        <v>140MT</v>
      </c>
      <c r="G68" s="20"/>
      <c r="H68" s="492">
        <f>[2]REFCOMP!L68</f>
        <v>0</v>
      </c>
      <c r="I68" s="497"/>
      <c r="J68" s="494">
        <f>[2]REFCOMP!$R68</f>
        <v>0</v>
      </c>
      <c r="K68" s="495">
        <f>[2]REFCOMP!$U68</f>
        <v>0</v>
      </c>
      <c r="L68" s="502"/>
      <c r="M68" s="502"/>
    </row>
    <row r="69" spans="1:13">
      <c r="A69" s="491">
        <f>[2]REFCOMP!$A69</f>
        <v>0</v>
      </c>
      <c r="B69" s="501" t="str">
        <f>[2]REFCOMP!$B69</f>
        <v>SW3H 16000</v>
      </c>
      <c r="C69" s="20"/>
      <c r="D69" s="307"/>
      <c r="E69" s="20"/>
      <c r="F69" s="471" t="str">
        <f>[2]REFCOMP!F69</f>
        <v>160MT</v>
      </c>
      <c r="G69" s="20"/>
      <c r="H69" s="492">
        <f>[2]REFCOMP!L69</f>
        <v>0</v>
      </c>
      <c r="I69" s="497"/>
      <c r="J69" s="494">
        <f>[2]REFCOMP!$R69</f>
        <v>0</v>
      </c>
      <c r="K69" s="495">
        <f>[2]REFCOMP!$U69</f>
        <v>0</v>
      </c>
      <c r="L69" s="502"/>
      <c r="M69" s="502"/>
    </row>
    <row r="70" spans="1:13">
      <c r="A70" s="491">
        <f>[2]REFCOMP!$A70</f>
        <v>0</v>
      </c>
      <c r="B70" s="501" t="str">
        <f>[2]REFCOMP!$B70</f>
        <v>SW3H 19000</v>
      </c>
      <c r="C70" s="20"/>
      <c r="D70" s="307"/>
      <c r="E70" s="20"/>
      <c r="F70" s="471" t="str">
        <f>[2]REFCOMP!F70</f>
        <v>190MT</v>
      </c>
      <c r="G70" s="20"/>
      <c r="H70" s="492">
        <f>[2]REFCOMP!L70</f>
        <v>0</v>
      </c>
      <c r="I70" s="497"/>
      <c r="J70" s="494">
        <f>[2]REFCOMP!$R70</f>
        <v>0</v>
      </c>
      <c r="K70" s="495">
        <f>[2]REFCOMP!$U70</f>
        <v>0</v>
      </c>
      <c r="L70" s="502"/>
      <c r="M70" s="502"/>
    </row>
    <row r="71" spans="1:13">
      <c r="A71" s="491">
        <f>[2]REFCOMP!$A71</f>
        <v>0</v>
      </c>
      <c r="B71" s="501" t="str">
        <f>[2]REFCOMP!$B71</f>
        <v>SW3H 21000</v>
      </c>
      <c r="C71" s="20"/>
      <c r="D71" s="307"/>
      <c r="E71" s="20"/>
      <c r="F71" s="471" t="str">
        <f>[2]REFCOMP!F71</f>
        <v>210MT</v>
      </c>
      <c r="G71" s="20"/>
      <c r="H71" s="492">
        <f>[2]REFCOMP!L71</f>
        <v>0</v>
      </c>
      <c r="I71" s="497"/>
      <c r="J71" s="494">
        <f>[2]REFCOMP!$R71</f>
        <v>0</v>
      </c>
      <c r="K71" s="495">
        <f>[2]REFCOMP!$U71</f>
        <v>0</v>
      </c>
      <c r="L71" s="502"/>
      <c r="M71" s="502"/>
    </row>
    <row r="72" spans="1:13">
      <c r="A72" s="491">
        <f>[2]REFCOMP!$A72</f>
        <v>0</v>
      </c>
      <c r="B72" s="501" t="str">
        <f>[2]REFCOMP!$B72</f>
        <v>SW3H 24000</v>
      </c>
      <c r="C72" s="20"/>
      <c r="D72" s="307"/>
      <c r="E72" s="20"/>
      <c r="F72" s="471" t="str">
        <f>[2]REFCOMP!F72</f>
        <v>240MT</v>
      </c>
      <c r="G72" s="20"/>
      <c r="H72" s="492">
        <f>[2]REFCOMP!L72</f>
        <v>0</v>
      </c>
      <c r="I72" s="497"/>
      <c r="J72" s="494">
        <f>[2]REFCOMP!$R72</f>
        <v>0</v>
      </c>
      <c r="K72" s="495">
        <f>[2]REFCOMP!$U72</f>
        <v>0</v>
      </c>
      <c r="L72" s="502"/>
      <c r="M72" s="502"/>
    </row>
    <row r="73" spans="1:13">
      <c r="A73" s="491">
        <f>[2]REFCOMP!$A73</f>
        <v>0</v>
      </c>
      <c r="B73" s="501" t="str">
        <f>[2]REFCOMP!$B73</f>
        <v>SW3H 25000</v>
      </c>
      <c r="C73" s="20"/>
      <c r="D73" s="308"/>
      <c r="E73" s="20"/>
      <c r="F73" s="471" t="str">
        <f>[2]REFCOMP!F73</f>
        <v>250MT</v>
      </c>
      <c r="G73" s="20"/>
      <c r="H73" s="492">
        <f>[2]REFCOMP!L73</f>
        <v>0</v>
      </c>
      <c r="I73" s="505"/>
      <c r="J73" s="494">
        <f>[2]REFCOMP!$R73</f>
        <v>0</v>
      </c>
      <c r="K73" s="495">
        <f>[2]REFCOMP!$U73</f>
        <v>0</v>
      </c>
      <c r="L73" s="502"/>
      <c r="M73" s="502"/>
    </row>
    <row r="74" spans="1:13">
      <c r="A74" s="491">
        <f>[2]REFCOMP!$A74</f>
        <v>0</v>
      </c>
      <c r="B74" s="501" t="str">
        <f>[2]REFCOMP!$B74</f>
        <v>SRC-XS-040</v>
      </c>
      <c r="C74" s="20"/>
      <c r="D74" s="306" t="s">
        <v>806</v>
      </c>
      <c r="E74" s="20"/>
      <c r="F74" s="20"/>
      <c r="G74" s="20"/>
      <c r="H74" s="492">
        <f>[2]REFCOMP!L74</f>
        <v>0</v>
      </c>
      <c r="I74" s="37"/>
      <c r="J74" s="494">
        <f>[2]REFCOMP!$R74</f>
        <v>0</v>
      </c>
      <c r="K74" s="495">
        <f>[2]REFCOMP!$U74</f>
        <v>0</v>
      </c>
      <c r="L74" s="502"/>
      <c r="M74" s="502"/>
    </row>
    <row r="75" spans="1:13">
      <c r="A75" s="491">
        <f>[2]REFCOMP!$A75</f>
        <v>0</v>
      </c>
      <c r="B75" s="501" t="str">
        <f>[2]REFCOMP!$B75</f>
        <v>SRC-XS-050</v>
      </c>
      <c r="C75" s="20"/>
      <c r="D75" s="307"/>
      <c r="E75" s="20"/>
      <c r="F75" s="20"/>
      <c r="G75" s="20"/>
      <c r="H75" s="492">
        <f>[2]REFCOMP!L75</f>
        <v>0</v>
      </c>
      <c r="I75" s="38"/>
      <c r="J75" s="494">
        <f>[2]REFCOMP!$R75</f>
        <v>0</v>
      </c>
      <c r="K75" s="495">
        <f>[2]REFCOMP!$U75</f>
        <v>0</v>
      </c>
      <c r="L75" s="502"/>
      <c r="M75" s="502"/>
    </row>
    <row r="76" spans="1:13">
      <c r="A76" s="491">
        <f>[2]REFCOMP!$A76</f>
        <v>0</v>
      </c>
      <c r="B76" s="501" t="str">
        <f>[2]REFCOMP!$B76</f>
        <v>SRC-XS-060</v>
      </c>
      <c r="C76" s="20"/>
      <c r="D76" s="307"/>
      <c r="E76" s="20"/>
      <c r="F76" s="20"/>
      <c r="G76" s="20"/>
      <c r="H76" s="492">
        <f>[2]REFCOMP!L76</f>
        <v>0</v>
      </c>
      <c r="I76" s="38"/>
      <c r="J76" s="494">
        <f>[2]REFCOMP!$R76</f>
        <v>0</v>
      </c>
      <c r="K76" s="495">
        <f>[2]REFCOMP!$U76</f>
        <v>0</v>
      </c>
      <c r="L76" s="502"/>
      <c r="M76" s="502"/>
    </row>
    <row r="77" spans="1:13">
      <c r="A77" s="491">
        <f>[2]REFCOMP!$A77</f>
        <v>0</v>
      </c>
      <c r="B77" s="501" t="str">
        <f>[2]REFCOMP!$B77</f>
        <v>SRC-S-113</v>
      </c>
      <c r="C77" s="20"/>
      <c r="D77" s="307"/>
      <c r="E77" s="20"/>
      <c r="F77" s="20"/>
      <c r="G77" s="20"/>
      <c r="H77" s="492">
        <f>[2]REFCOMP!L77</f>
        <v>0</v>
      </c>
      <c r="I77" s="38"/>
      <c r="J77" s="494">
        <f>[2]REFCOMP!$R77</f>
        <v>0</v>
      </c>
      <c r="K77" s="495">
        <f>[2]REFCOMP!$U77</f>
        <v>0</v>
      </c>
      <c r="L77" s="502"/>
      <c r="M77" s="502"/>
    </row>
    <row r="78" spans="1:13">
      <c r="A78" s="491">
        <f>[2]REFCOMP!$A78</f>
        <v>0</v>
      </c>
      <c r="B78" s="501" t="str">
        <f>[2]REFCOMP!$B78</f>
        <v>SRC-S-133</v>
      </c>
      <c r="C78" s="20"/>
      <c r="D78" s="307"/>
      <c r="E78" s="20"/>
      <c r="F78" s="20"/>
      <c r="G78" s="20"/>
      <c r="H78" s="492">
        <f>[2]REFCOMP!L78</f>
        <v>0</v>
      </c>
      <c r="I78" s="38"/>
      <c r="J78" s="494">
        <f>[2]REFCOMP!$R78</f>
        <v>0</v>
      </c>
      <c r="K78" s="495">
        <f>[2]REFCOMP!$U78</f>
        <v>0</v>
      </c>
      <c r="L78" s="502"/>
      <c r="M78" s="502"/>
    </row>
    <row r="79" spans="1:13">
      <c r="A79" s="491">
        <f>[2]REFCOMP!$A79</f>
        <v>0</v>
      </c>
      <c r="B79" s="501" t="str">
        <f>[2]REFCOMP!$B79</f>
        <v>SRC-S-163</v>
      </c>
      <c r="C79" s="20"/>
      <c r="D79" s="307"/>
      <c r="E79" s="20"/>
      <c r="F79" s="20"/>
      <c r="G79" s="20"/>
      <c r="H79" s="492">
        <f>[2]REFCOMP!L79</f>
        <v>0</v>
      </c>
      <c r="I79" s="38"/>
      <c r="J79" s="494">
        <f>[2]REFCOMP!$R79</f>
        <v>0</v>
      </c>
      <c r="K79" s="495">
        <f>[2]REFCOMP!$U79</f>
        <v>0</v>
      </c>
      <c r="L79" s="502"/>
      <c r="M79" s="502"/>
    </row>
    <row r="80" spans="1:13">
      <c r="A80" s="491">
        <f>[2]REFCOMP!$A80</f>
        <v>0</v>
      </c>
      <c r="B80" s="501" t="str">
        <f>[2]REFCOMP!$B80</f>
        <v>SRC-S-183</v>
      </c>
      <c r="C80" s="20"/>
      <c r="D80" s="307"/>
      <c r="E80" s="20"/>
      <c r="F80" s="20"/>
      <c r="G80" s="20"/>
      <c r="H80" s="492">
        <f>[2]REFCOMP!L80</f>
        <v>0</v>
      </c>
      <c r="I80" s="38"/>
      <c r="J80" s="494">
        <f>[2]REFCOMP!$R80</f>
        <v>0</v>
      </c>
      <c r="K80" s="495">
        <f>[2]REFCOMP!$U80</f>
        <v>0</v>
      </c>
      <c r="L80" s="502"/>
      <c r="M80" s="502"/>
    </row>
    <row r="81" spans="1:13">
      <c r="A81" s="491">
        <f>[2]REFCOMP!$A81</f>
        <v>0</v>
      </c>
      <c r="B81" s="501" t="str">
        <f>[2]REFCOMP!$B81</f>
        <v>SRC-S-213</v>
      </c>
      <c r="C81" s="20"/>
      <c r="D81" s="307"/>
      <c r="E81" s="20"/>
      <c r="F81" s="20"/>
      <c r="G81" s="20"/>
      <c r="H81" s="492">
        <f>[2]REFCOMP!L81</f>
        <v>0</v>
      </c>
      <c r="I81" s="38"/>
      <c r="J81" s="494">
        <f>[2]REFCOMP!$R81</f>
        <v>0</v>
      </c>
      <c r="K81" s="495">
        <f>[2]REFCOMP!$U81</f>
        <v>0</v>
      </c>
      <c r="L81" s="502"/>
      <c r="M81" s="502"/>
    </row>
    <row r="82" spans="1:13">
      <c r="A82" s="491">
        <f>[2]REFCOMP!$A82</f>
        <v>0</v>
      </c>
      <c r="B82" s="501" t="str">
        <f>[2]REFCOMP!$B82</f>
        <v>SRC-S-255</v>
      </c>
      <c r="C82" s="20"/>
      <c r="D82" s="307"/>
      <c r="E82" s="20"/>
      <c r="F82" s="20"/>
      <c r="G82" s="20"/>
      <c r="H82" s="492">
        <f>[2]REFCOMP!L82</f>
        <v>0</v>
      </c>
      <c r="I82" s="38"/>
      <c r="J82" s="494">
        <f>[2]REFCOMP!$R82</f>
        <v>0</v>
      </c>
      <c r="K82" s="495">
        <f>[2]REFCOMP!$U82</f>
        <v>0</v>
      </c>
      <c r="L82" s="502"/>
      <c r="M82" s="502"/>
    </row>
    <row r="83" spans="1:13">
      <c r="A83" s="491">
        <f>[2]REFCOMP!$A83</f>
        <v>0</v>
      </c>
      <c r="B83" s="501" t="str">
        <f>[2]REFCOMP!$B83</f>
        <v>SRC-S-285</v>
      </c>
      <c r="C83" s="20"/>
      <c r="D83" s="307"/>
      <c r="E83" s="20"/>
      <c r="F83" s="20"/>
      <c r="G83" s="20"/>
      <c r="H83" s="492">
        <f>[2]REFCOMP!L83</f>
        <v>0</v>
      </c>
      <c r="I83" s="38"/>
      <c r="J83" s="494">
        <f>[2]REFCOMP!$R83</f>
        <v>0</v>
      </c>
      <c r="K83" s="495">
        <f>[2]REFCOMP!$U83</f>
        <v>0</v>
      </c>
      <c r="L83" s="502"/>
      <c r="M83" s="502"/>
    </row>
    <row r="84" spans="1:13">
      <c r="A84" s="491">
        <f>[2]REFCOMP!$A84</f>
        <v>0</v>
      </c>
      <c r="B84" s="501" t="str">
        <f>[2]REFCOMP!$B84</f>
        <v>SRC-S-305</v>
      </c>
      <c r="C84" s="20"/>
      <c r="D84" s="307"/>
      <c r="E84" s="20"/>
      <c r="F84" s="20"/>
      <c r="G84" s="20"/>
      <c r="H84" s="492">
        <f>[2]REFCOMP!L84</f>
        <v>0</v>
      </c>
      <c r="I84" s="38"/>
      <c r="J84" s="494">
        <f>[2]REFCOMP!$R84</f>
        <v>0</v>
      </c>
      <c r="K84" s="495">
        <f>[2]REFCOMP!$U84</f>
        <v>0</v>
      </c>
      <c r="L84" s="502"/>
      <c r="M84" s="502"/>
    </row>
    <row r="85" spans="1:13">
      <c r="A85" s="491">
        <f>[2]REFCOMP!$A85</f>
        <v>0</v>
      </c>
      <c r="B85" s="501" t="str">
        <f>[2]REFCOMP!$B85</f>
        <v>SRC-S-353</v>
      </c>
      <c r="C85" s="20"/>
      <c r="D85" s="307"/>
      <c r="E85" s="20"/>
      <c r="F85" s="20"/>
      <c r="G85" s="20"/>
      <c r="H85" s="492">
        <f>[2]REFCOMP!L85</f>
        <v>0</v>
      </c>
      <c r="I85" s="38"/>
      <c r="J85" s="494">
        <f>[2]REFCOMP!$R85</f>
        <v>0</v>
      </c>
      <c r="K85" s="495">
        <f>[2]REFCOMP!$U85</f>
        <v>0</v>
      </c>
      <c r="L85" s="502"/>
      <c r="M85" s="502"/>
    </row>
    <row r="86" spans="1:13">
      <c r="A86" s="491">
        <f>[2]REFCOMP!$A86</f>
        <v>0</v>
      </c>
      <c r="B86" s="501" t="str">
        <f>[2]REFCOMP!$B86</f>
        <v>SRC-S-413</v>
      </c>
      <c r="C86" s="20"/>
      <c r="D86" s="307"/>
      <c r="E86" s="20"/>
      <c r="F86" s="20"/>
      <c r="G86" s="20"/>
      <c r="H86" s="492">
        <f>[2]REFCOMP!L86</f>
        <v>0</v>
      </c>
      <c r="I86" s="38"/>
      <c r="J86" s="494">
        <f>[2]REFCOMP!$R86</f>
        <v>0</v>
      </c>
      <c r="K86" s="495">
        <f>[2]REFCOMP!$U86</f>
        <v>0</v>
      </c>
      <c r="L86" s="502"/>
      <c r="M86" s="502"/>
    </row>
    <row r="87" spans="1:13">
      <c r="A87" s="491">
        <f>[2]REFCOMP!$A87</f>
        <v>0</v>
      </c>
      <c r="B87" s="501" t="str">
        <f>[2]REFCOMP!$B87</f>
        <v>SRC-S-463</v>
      </c>
      <c r="C87" s="20"/>
      <c r="D87" s="307"/>
      <c r="E87" s="20"/>
      <c r="F87" s="20"/>
      <c r="G87" s="20"/>
      <c r="H87" s="492">
        <f>[2]REFCOMP!L87</f>
        <v>0</v>
      </c>
      <c r="I87" s="38"/>
      <c r="J87" s="494">
        <f>[2]REFCOMP!$R87</f>
        <v>0</v>
      </c>
      <c r="K87" s="495">
        <f>[2]REFCOMP!$U87</f>
        <v>0</v>
      </c>
      <c r="L87" s="502"/>
      <c r="M87" s="502"/>
    </row>
    <row r="88" spans="1:13">
      <c r="A88" s="491">
        <f>[2]REFCOMP!$A88</f>
        <v>0</v>
      </c>
      <c r="B88" s="501" t="str">
        <f>[2]REFCOMP!$B88</f>
        <v>SRC-S-503</v>
      </c>
      <c r="C88" s="20"/>
      <c r="D88" s="307"/>
      <c r="E88" s="20"/>
      <c r="F88" s="20"/>
      <c r="G88" s="20"/>
      <c r="H88" s="492">
        <f>[2]REFCOMP!L88</f>
        <v>0</v>
      </c>
      <c r="I88" s="38"/>
      <c r="J88" s="494">
        <f>[2]REFCOMP!$R88</f>
        <v>0</v>
      </c>
      <c r="K88" s="495">
        <f>[2]REFCOMP!$U88</f>
        <v>0</v>
      </c>
      <c r="L88" s="502"/>
      <c r="M88" s="502"/>
    </row>
    <row r="89" spans="1:13">
      <c r="A89" s="491">
        <f>[2]REFCOMP!$A89</f>
        <v>0</v>
      </c>
      <c r="B89" s="501" t="str">
        <f>[2]REFCOMP!$B89</f>
        <v>SRC-S-553</v>
      </c>
      <c r="C89" s="20"/>
      <c r="D89" s="307"/>
      <c r="E89" s="20"/>
      <c r="F89" s="20"/>
      <c r="G89" s="20"/>
      <c r="H89" s="492">
        <f>[2]REFCOMP!L89</f>
        <v>0</v>
      </c>
      <c r="I89" s="38"/>
      <c r="J89" s="494">
        <f>[2]REFCOMP!$R89</f>
        <v>0</v>
      </c>
      <c r="K89" s="495">
        <f>[2]REFCOMP!$U89</f>
        <v>0</v>
      </c>
      <c r="L89" s="502"/>
      <c r="M89" s="502"/>
    </row>
    <row r="90" spans="1:13">
      <c r="A90" s="491">
        <f>[2]REFCOMP!$A90</f>
        <v>0</v>
      </c>
      <c r="B90" s="501" t="str">
        <f>[2]REFCOMP!$B90</f>
        <v>SRC-S-603</v>
      </c>
      <c r="C90" s="20"/>
      <c r="D90" s="307"/>
      <c r="E90" s="20"/>
      <c r="F90" s="20"/>
      <c r="G90" s="20"/>
      <c r="H90" s="492">
        <f>[2]REFCOMP!L90</f>
        <v>0</v>
      </c>
      <c r="I90" s="38"/>
      <c r="J90" s="494">
        <f>[2]REFCOMP!$R90</f>
        <v>0</v>
      </c>
      <c r="K90" s="495">
        <f>[2]REFCOMP!$U90</f>
        <v>0</v>
      </c>
      <c r="L90" s="502"/>
      <c r="M90" s="502"/>
    </row>
    <row r="91" spans="1:13">
      <c r="A91" s="491">
        <f>[2]REFCOMP!$A91</f>
        <v>0</v>
      </c>
      <c r="B91" s="501" t="str">
        <f>[2]REFCOMP!$B91</f>
        <v>SRC-S-755</v>
      </c>
      <c r="C91" s="20"/>
      <c r="D91" s="307"/>
      <c r="E91" s="20"/>
      <c r="F91" s="20"/>
      <c r="G91" s="20"/>
      <c r="H91" s="492">
        <f>[2]REFCOMP!L91</f>
        <v>0</v>
      </c>
      <c r="I91" s="38"/>
      <c r="J91" s="494">
        <f>[2]REFCOMP!$R91</f>
        <v>0</v>
      </c>
      <c r="K91" s="495">
        <f>[2]REFCOMP!$U91</f>
        <v>0</v>
      </c>
      <c r="L91" s="502"/>
      <c r="M91" s="502"/>
    </row>
    <row r="92" spans="1:13">
      <c r="A92" s="491">
        <f>[2]REFCOMP!$A92</f>
        <v>0</v>
      </c>
      <c r="B92" s="501" t="str">
        <f>[2]REFCOMP!$B92</f>
        <v>SRC-S-785</v>
      </c>
      <c r="C92" s="20"/>
      <c r="D92" s="307"/>
      <c r="E92" s="20"/>
      <c r="F92" s="20"/>
      <c r="G92" s="20"/>
      <c r="H92" s="492">
        <f>[2]REFCOMP!L92</f>
        <v>0</v>
      </c>
      <c r="I92" s="38"/>
      <c r="J92" s="494">
        <f>[2]REFCOMP!$R92</f>
        <v>0</v>
      </c>
      <c r="K92" s="495">
        <f>[2]REFCOMP!$U92</f>
        <v>0</v>
      </c>
      <c r="L92" s="502"/>
      <c r="M92" s="502"/>
    </row>
    <row r="93" spans="1:13">
      <c r="A93" s="491">
        <f>[2]REFCOMP!$A93</f>
        <v>0</v>
      </c>
      <c r="B93" s="501" t="str">
        <f>[2]REFCOMP!$B93</f>
        <v>SRC-S-885</v>
      </c>
      <c r="C93" s="20"/>
      <c r="D93" s="307"/>
      <c r="E93" s="20"/>
      <c r="F93" s="20"/>
      <c r="G93" s="20"/>
      <c r="H93" s="492">
        <f>[2]REFCOMP!L93</f>
        <v>0</v>
      </c>
      <c r="I93" s="38"/>
      <c r="J93" s="494">
        <f>[2]REFCOMP!$R93</f>
        <v>0</v>
      </c>
      <c r="K93" s="495">
        <f>[2]REFCOMP!$U93</f>
        <v>0</v>
      </c>
      <c r="L93" s="502"/>
      <c r="M93" s="502"/>
    </row>
    <row r="94" spans="1:13">
      <c r="A94" s="491">
        <f>[2]REFCOMP!$A94</f>
        <v>0</v>
      </c>
      <c r="B94" s="501" t="str">
        <f>[2]REFCOMP!$B94</f>
        <v>SRC-S-985</v>
      </c>
      <c r="C94" s="20"/>
      <c r="D94" s="308"/>
      <c r="E94" s="20"/>
      <c r="F94" s="20"/>
      <c r="G94" s="20"/>
      <c r="H94" s="492">
        <f>[2]REFCOMP!L94</f>
        <v>0</v>
      </c>
      <c r="I94" s="39"/>
      <c r="J94" s="494">
        <f>[2]REFCOMP!$R94</f>
        <v>0</v>
      </c>
      <c r="K94" s="495">
        <f>[2]REFCOMP!$U94</f>
        <v>0</v>
      </c>
      <c r="L94" s="502"/>
      <c r="M94" s="502"/>
    </row>
    <row r="95" spans="1:13">
      <c r="A95" s="491">
        <f>[2]REFCOMP!$A95</f>
        <v>0</v>
      </c>
      <c r="B95" s="501" t="str">
        <f>[2]REFCOMP!$B95</f>
        <v>134-XS-040</v>
      </c>
      <c r="C95" s="20"/>
      <c r="D95" s="306" t="s">
        <v>806</v>
      </c>
      <c r="E95" s="20"/>
      <c r="F95" s="20"/>
      <c r="G95" s="20"/>
      <c r="H95" s="492">
        <f>[2]REFCOMP!L95</f>
        <v>0</v>
      </c>
      <c r="I95" s="37"/>
      <c r="J95" s="494">
        <f>[2]REFCOMP!$R95</f>
        <v>0</v>
      </c>
      <c r="K95" s="495">
        <f>[2]REFCOMP!$U95</f>
        <v>0</v>
      </c>
      <c r="L95" s="502"/>
      <c r="M95" s="502"/>
    </row>
    <row r="96" spans="1:13">
      <c r="A96" s="491">
        <f>[2]REFCOMP!$A96</f>
        <v>0</v>
      </c>
      <c r="B96" s="501" t="str">
        <f>[2]REFCOMP!$B96</f>
        <v>134-XS-050</v>
      </c>
      <c r="C96" s="20"/>
      <c r="D96" s="307"/>
      <c r="E96" s="20"/>
      <c r="F96" s="20"/>
      <c r="G96" s="20"/>
      <c r="H96" s="492">
        <f>[2]REFCOMP!L96</f>
        <v>0</v>
      </c>
      <c r="I96" s="38"/>
      <c r="J96" s="494">
        <f>[2]REFCOMP!$R96</f>
        <v>0</v>
      </c>
      <c r="K96" s="495">
        <f>[2]REFCOMP!$U96</f>
        <v>0</v>
      </c>
      <c r="L96" s="502"/>
      <c r="M96" s="502"/>
    </row>
    <row r="97" spans="1:13">
      <c r="A97" s="491">
        <f>[2]REFCOMP!$A97</f>
        <v>0</v>
      </c>
      <c r="B97" s="501" t="str">
        <f>[2]REFCOMP!$B97</f>
        <v>134-XS-060</v>
      </c>
      <c r="C97" s="20"/>
      <c r="D97" s="307"/>
      <c r="E97" s="20"/>
      <c r="F97" s="20"/>
      <c r="G97" s="20"/>
      <c r="H97" s="492">
        <f>[2]REFCOMP!L97</f>
        <v>0</v>
      </c>
      <c r="I97" s="38"/>
      <c r="J97" s="494">
        <f>[2]REFCOMP!$R97</f>
        <v>0</v>
      </c>
      <c r="K97" s="495">
        <f>[2]REFCOMP!$U97</f>
        <v>0</v>
      </c>
      <c r="L97" s="502"/>
      <c r="M97" s="502"/>
    </row>
    <row r="98" spans="1:13">
      <c r="A98" s="491">
        <f>[2]REFCOMP!$A98</f>
        <v>0</v>
      </c>
      <c r="B98" s="501" t="str">
        <f>[2]REFCOMP!$B98</f>
        <v>134-S-071</v>
      </c>
      <c r="C98" s="20"/>
      <c r="D98" s="307"/>
      <c r="E98" s="20"/>
      <c r="F98" s="20"/>
      <c r="G98" s="20"/>
      <c r="H98" s="492">
        <f>[2]REFCOMP!L98</f>
        <v>0</v>
      </c>
      <c r="I98" s="38"/>
      <c r="J98" s="494">
        <f>[2]REFCOMP!$R98</f>
        <v>0</v>
      </c>
      <c r="K98" s="495">
        <f>[2]REFCOMP!$U98</f>
        <v>0</v>
      </c>
      <c r="L98" s="502"/>
      <c r="M98" s="502"/>
    </row>
    <row r="99" spans="1:13">
      <c r="A99" s="491">
        <f>[2]REFCOMP!$A99</f>
        <v>0</v>
      </c>
      <c r="B99" s="501" t="str">
        <f>[2]REFCOMP!$B99</f>
        <v>134-S-081</v>
      </c>
      <c r="C99" s="20"/>
      <c r="D99" s="307"/>
      <c r="E99" s="20"/>
      <c r="F99" s="20"/>
      <c r="G99" s="20"/>
      <c r="H99" s="492">
        <f>[2]REFCOMP!L99</f>
        <v>0</v>
      </c>
      <c r="I99" s="38"/>
      <c r="J99" s="494">
        <f>[2]REFCOMP!$R99</f>
        <v>0</v>
      </c>
      <c r="K99" s="495">
        <f>[2]REFCOMP!$U99</f>
        <v>0</v>
      </c>
      <c r="L99" s="502"/>
      <c r="M99" s="502"/>
    </row>
    <row r="100" spans="1:13">
      <c r="A100" s="491">
        <f>[2]REFCOMP!$A100</f>
        <v>0</v>
      </c>
      <c r="B100" s="501" t="str">
        <f>[2]REFCOMP!$B100</f>
        <v>134-S-091</v>
      </c>
      <c r="C100" s="20"/>
      <c r="D100" s="307"/>
      <c r="E100" s="20"/>
      <c r="F100" s="20"/>
      <c r="G100" s="20"/>
      <c r="H100" s="492">
        <f>[2]REFCOMP!L100</f>
        <v>0</v>
      </c>
      <c r="I100" s="38"/>
      <c r="J100" s="494">
        <f>[2]REFCOMP!$R100</f>
        <v>0</v>
      </c>
      <c r="K100" s="495">
        <f>[2]REFCOMP!$U100</f>
        <v>0</v>
      </c>
      <c r="L100" s="502"/>
      <c r="M100" s="502"/>
    </row>
    <row r="101" spans="1:13">
      <c r="A101" s="491">
        <f>[2]REFCOMP!$A101</f>
        <v>0</v>
      </c>
      <c r="B101" s="501" t="str">
        <f>[2]REFCOMP!$B101</f>
        <v>134-S-101</v>
      </c>
      <c r="C101" s="20"/>
      <c r="D101" s="307"/>
      <c r="E101" s="20"/>
      <c r="F101" s="20"/>
      <c r="G101" s="20"/>
      <c r="H101" s="492">
        <f>[2]REFCOMP!L101</f>
        <v>0</v>
      </c>
      <c r="I101" s="38"/>
      <c r="J101" s="494">
        <f>[2]REFCOMP!$R101</f>
        <v>0</v>
      </c>
      <c r="K101" s="495">
        <f>[2]REFCOMP!$U101</f>
        <v>0</v>
      </c>
      <c r="L101" s="502"/>
      <c r="M101" s="502"/>
    </row>
    <row r="102" spans="1:13">
      <c r="A102" s="491">
        <f>[2]REFCOMP!$A102</f>
        <v>0</v>
      </c>
      <c r="B102" s="501" t="str">
        <f>[2]REFCOMP!$B102</f>
        <v>134-S-110</v>
      </c>
      <c r="C102" s="20"/>
      <c r="D102" s="307"/>
      <c r="E102" s="20"/>
      <c r="F102" s="20"/>
      <c r="G102" s="20"/>
      <c r="H102" s="492">
        <f>[2]REFCOMP!L102</f>
        <v>0</v>
      </c>
      <c r="I102" s="38"/>
      <c r="J102" s="494">
        <f>[2]REFCOMP!$R102</f>
        <v>0</v>
      </c>
      <c r="K102" s="495">
        <f>[2]REFCOMP!$U102</f>
        <v>0</v>
      </c>
      <c r="L102" s="502"/>
      <c r="M102" s="502"/>
    </row>
    <row r="103" spans="1:13">
      <c r="A103" s="491">
        <f>[2]REFCOMP!$A103</f>
        <v>0</v>
      </c>
      <c r="B103" s="501" t="str">
        <f>[2]REFCOMP!$B103</f>
        <v>134-S-120</v>
      </c>
      <c r="C103" s="20"/>
      <c r="D103" s="307"/>
      <c r="E103" s="20"/>
      <c r="F103" s="20"/>
      <c r="G103" s="20"/>
      <c r="H103" s="492">
        <f>[2]REFCOMP!L103</f>
        <v>0</v>
      </c>
      <c r="I103" s="38"/>
      <c r="J103" s="494">
        <f>[2]REFCOMP!$R103</f>
        <v>0</v>
      </c>
      <c r="K103" s="495">
        <f>[2]REFCOMP!$U103</f>
        <v>0</v>
      </c>
      <c r="L103" s="502"/>
      <c r="M103" s="502"/>
    </row>
    <row r="104" spans="1:13">
      <c r="A104" s="491">
        <f>[2]REFCOMP!$A104</f>
        <v>0</v>
      </c>
      <c r="B104" s="501" t="str">
        <f>[2]REFCOMP!$B104</f>
        <v>134-S-140</v>
      </c>
      <c r="C104" s="20"/>
      <c r="D104" s="307"/>
      <c r="E104" s="20"/>
      <c r="F104" s="20"/>
      <c r="G104" s="20"/>
      <c r="H104" s="492">
        <f>[2]REFCOMP!L104</f>
        <v>0</v>
      </c>
      <c r="I104" s="38"/>
      <c r="J104" s="494">
        <f>[2]REFCOMP!$R104</f>
        <v>0</v>
      </c>
      <c r="K104" s="495">
        <f>[2]REFCOMP!$U104</f>
        <v>0</v>
      </c>
      <c r="L104" s="502"/>
      <c r="M104" s="502"/>
    </row>
    <row r="105" spans="1:13">
      <c r="A105" s="491">
        <f>[2]REFCOMP!$A105</f>
        <v>0</v>
      </c>
      <c r="B105" s="501" t="str">
        <f>[2]REFCOMP!$B105</f>
        <v>134-S-160</v>
      </c>
      <c r="C105" s="20"/>
      <c r="D105" s="307"/>
      <c r="E105" s="20"/>
      <c r="F105" s="20"/>
      <c r="G105" s="20"/>
      <c r="H105" s="492">
        <f>[2]REFCOMP!L105</f>
        <v>0</v>
      </c>
      <c r="I105" s="38"/>
      <c r="J105" s="494">
        <f>[2]REFCOMP!$R105</f>
        <v>0</v>
      </c>
      <c r="K105" s="495">
        <f>[2]REFCOMP!$U105</f>
        <v>0</v>
      </c>
      <c r="L105" s="502"/>
      <c r="M105" s="502"/>
    </row>
    <row r="106" spans="1:13">
      <c r="A106" s="491">
        <f>[2]REFCOMP!$A106</f>
        <v>0</v>
      </c>
      <c r="B106" s="501" t="str">
        <f>[2]REFCOMP!$B106</f>
        <v>134-S-180</v>
      </c>
      <c r="C106" s="20"/>
      <c r="D106" s="307"/>
      <c r="E106" s="20"/>
      <c r="F106" s="20"/>
      <c r="G106" s="20"/>
      <c r="H106" s="492">
        <f>[2]REFCOMP!L106</f>
        <v>0</v>
      </c>
      <c r="I106" s="38"/>
      <c r="J106" s="494">
        <f>[2]REFCOMP!$R106</f>
        <v>0</v>
      </c>
      <c r="K106" s="495">
        <f>[2]REFCOMP!$U106</f>
        <v>0</v>
      </c>
      <c r="L106" s="502"/>
      <c r="M106" s="502"/>
    </row>
    <row r="107" spans="1:13">
      <c r="A107" s="491">
        <f>[2]REFCOMP!$A107</f>
        <v>0</v>
      </c>
      <c r="B107" s="501" t="str">
        <f>[2]REFCOMP!$B107</f>
        <v>134-S-210</v>
      </c>
      <c r="C107" s="20"/>
      <c r="D107" s="307"/>
      <c r="E107" s="20"/>
      <c r="F107" s="20"/>
      <c r="G107" s="20"/>
      <c r="H107" s="492">
        <f>[2]REFCOMP!L107</f>
        <v>0</v>
      </c>
      <c r="I107" s="38"/>
      <c r="J107" s="494">
        <f>[2]REFCOMP!$R107</f>
        <v>0</v>
      </c>
      <c r="K107" s="495">
        <f>[2]REFCOMP!$U107</f>
        <v>0</v>
      </c>
      <c r="L107" s="502"/>
      <c r="M107" s="502"/>
    </row>
    <row r="108" spans="1:13">
      <c r="A108" s="491">
        <f>[2]REFCOMP!$A108</f>
        <v>0</v>
      </c>
      <c r="B108" s="501" t="str">
        <f>[2]REFCOMP!$B108</f>
        <v>134-S-220</v>
      </c>
      <c r="C108" s="20"/>
      <c r="D108" s="307"/>
      <c r="E108" s="20"/>
      <c r="F108" s="20"/>
      <c r="G108" s="20"/>
      <c r="H108" s="492">
        <f>[2]REFCOMP!L108</f>
        <v>0</v>
      </c>
      <c r="I108" s="38"/>
      <c r="J108" s="494">
        <f>[2]REFCOMP!$R108</f>
        <v>0</v>
      </c>
      <c r="K108" s="495">
        <f>[2]REFCOMP!$U108</f>
        <v>0</v>
      </c>
      <c r="L108" s="502"/>
      <c r="M108" s="502"/>
    </row>
    <row r="109" spans="1:13">
      <c r="A109" s="491">
        <f>[2]REFCOMP!$A109</f>
        <v>0</v>
      </c>
      <c r="B109" s="501" t="str">
        <f>[2]REFCOMP!$B109</f>
        <v>134-S-240</v>
      </c>
      <c r="C109" s="20"/>
      <c r="D109" s="307"/>
      <c r="E109" s="20"/>
      <c r="F109" s="20"/>
      <c r="G109" s="20"/>
      <c r="H109" s="492">
        <f>[2]REFCOMP!L109</f>
        <v>0</v>
      </c>
      <c r="I109" s="38"/>
      <c r="J109" s="494">
        <f>[2]REFCOMP!$R109</f>
        <v>0</v>
      </c>
      <c r="K109" s="495">
        <f>[2]REFCOMP!$U109</f>
        <v>0</v>
      </c>
      <c r="L109" s="502"/>
      <c r="M109" s="502"/>
    </row>
    <row r="110" spans="1:13">
      <c r="A110" s="491">
        <f>[2]REFCOMP!$A110</f>
        <v>0</v>
      </c>
      <c r="B110" s="501" t="str">
        <f>[2]REFCOMP!$B110</f>
        <v>134-S-270</v>
      </c>
      <c r="C110" s="20"/>
      <c r="D110" s="307"/>
      <c r="E110" s="20"/>
      <c r="F110" s="20"/>
      <c r="G110" s="20"/>
      <c r="H110" s="492">
        <f>[2]REFCOMP!L110</f>
        <v>0</v>
      </c>
      <c r="I110" s="38"/>
      <c r="J110" s="494">
        <f>[2]REFCOMP!$R110</f>
        <v>0</v>
      </c>
      <c r="K110" s="495">
        <f>[2]REFCOMP!$U110</f>
        <v>0</v>
      </c>
      <c r="L110" s="502"/>
      <c r="M110" s="502"/>
    </row>
    <row r="111" spans="1:13">
      <c r="A111" s="491">
        <f>[2]REFCOMP!$A111</f>
        <v>0</v>
      </c>
      <c r="B111" s="501" t="str">
        <f>[2]REFCOMP!$B111</f>
        <v>134-S-300</v>
      </c>
      <c r="C111" s="20"/>
      <c r="D111" s="308"/>
      <c r="E111" s="20"/>
      <c r="F111" s="20"/>
      <c r="G111" s="20"/>
      <c r="H111" s="492">
        <f>[2]REFCOMP!L111</f>
        <v>0</v>
      </c>
      <c r="I111" s="39"/>
      <c r="J111" s="494">
        <f>[2]REFCOMP!$R111</f>
        <v>0</v>
      </c>
      <c r="K111" s="495">
        <f>[2]REFCOMP!$U111</f>
        <v>0</v>
      </c>
      <c r="L111" s="502"/>
      <c r="M111" s="502"/>
    </row>
    <row r="112" spans="1:13">
      <c r="B112" s="506"/>
      <c r="D112" s="322"/>
      <c r="H112" s="507"/>
      <c r="I112" s="507"/>
      <c r="J112" s="508"/>
      <c r="K112" s="508"/>
      <c r="L112" s="508"/>
      <c r="M112" s="508"/>
    </row>
    <row r="113" spans="1:15">
      <c r="A113" s="17" t="s">
        <v>730</v>
      </c>
      <c r="O113" s="509"/>
    </row>
    <row r="114" spans="1:15">
      <c r="A114" s="17" t="s">
        <v>731</v>
      </c>
    </row>
  </sheetData>
  <mergeCells count="7">
    <mergeCell ref="D45:D73"/>
    <mergeCell ref="D74:D94"/>
    <mergeCell ref="D95:D111"/>
    <mergeCell ref="I9:I43"/>
    <mergeCell ref="I45:I73"/>
    <mergeCell ref="I74:I94"/>
    <mergeCell ref="I95:I111"/>
  </mergeCells>
  <pageMargins left="0.7" right="0.7" top="0.75" bottom="0.75" header="0.3" footer="0.3"/>
  <pageSetup paperSize="9" orientation="portrait" horizontalDpi="200" verticalDpi="300"/>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AZ303"/>
  <sheetViews>
    <sheetView zoomScale="115" zoomScaleNormal="115" workbookViewId="0">
      <pane xSplit="2" ySplit="3" topLeftCell="C4" activePane="bottomRight" state="frozen"/>
      <selection/>
      <selection pane="topRight"/>
      <selection pane="bottomLeft"/>
      <selection pane="bottomRight" activeCell="E7" sqref="E7"/>
    </sheetView>
  </sheetViews>
  <sheetFormatPr defaultColWidth="9.14285714285714" defaultRowHeight="11.25"/>
  <cols>
    <col min="1" max="1" width="10.2857142857143" style="422" customWidth="1"/>
    <col min="2" max="2" width="43.352380952381" style="422" customWidth="1"/>
    <col min="3" max="3" width="16.8571428571429" style="423" customWidth="1"/>
    <col min="4" max="4" width="14" style="423" customWidth="1"/>
    <col min="5" max="5" width="11.1809523809524" style="424" customWidth="1"/>
    <col min="6" max="6" width="29.5714285714286" style="423" customWidth="1"/>
    <col min="7" max="16384" width="9.14285714285714" style="423"/>
  </cols>
  <sheetData>
    <row r="1" customFormat="1" ht="15" spans="1:52">
      <c r="A1" t="str">
        <f>'RECOND COMP'!A1</f>
        <v>DATE :28.7.26</v>
      </c>
    </row>
    <row r="2" customFormat="1" ht="15"/>
    <row r="3" ht="38.25" customHeight="1" spans="1:52">
      <c r="A3" s="425" t="str">
        <f>'[2]danfoss,sagi'!$A8</f>
        <v>ITEM CODE</v>
      </c>
      <c r="B3" s="313" t="str">
        <f>'[2]danfoss,sagi'!$B8</f>
        <v>GENUINE SPARE PARTS</v>
      </c>
      <c r="C3" s="98" t="s">
        <v>97</v>
      </c>
      <c r="D3" s="98" t="s">
        <v>807</v>
      </c>
      <c r="E3" s="426" t="str">
        <f>'[2]danfoss,sagi'!$J$8</f>
        <v>(RM) </v>
      </c>
      <c r="F3" s="319" t="s">
        <v>136</v>
      </c>
      <c r="G3" s="2"/>
      <c r="H3" s="2"/>
      <c r="I3" s="2"/>
      <c r="J3" s="2"/>
      <c r="K3" s="2"/>
      <c r="L3" s="2"/>
      <c r="M3" s="2"/>
      <c r="N3" s="2"/>
      <c r="O3" s="2"/>
      <c r="P3" s="2"/>
      <c r="Q3" s="2"/>
      <c r="R3" s="2"/>
      <c r="S3" s="2"/>
      <c r="T3" s="2"/>
      <c r="U3" s="2"/>
      <c r="V3" s="2"/>
      <c r="W3" s="2"/>
      <c r="X3" s="2"/>
      <c r="Y3" s="2"/>
      <c r="Z3" s="2"/>
      <c r="AA3" s="2"/>
      <c r="AB3" s="2"/>
      <c r="AC3" s="2"/>
      <c r="AD3" s="2"/>
      <c r="AE3" s="2"/>
      <c r="AF3" s="2"/>
      <c r="AG3" s="2"/>
      <c r="AH3" s="2"/>
      <c r="AI3" s="2"/>
      <c r="AJ3" s="2"/>
      <c r="AK3" s="2"/>
      <c r="AL3" s="2"/>
      <c r="AM3" s="2"/>
      <c r="AN3" s="2"/>
      <c r="AO3" s="2"/>
      <c r="AP3" s="2"/>
      <c r="AQ3" s="2"/>
      <c r="AR3" s="2"/>
      <c r="AS3" s="2"/>
      <c r="AT3" s="2"/>
      <c r="AU3" s="2"/>
      <c r="AV3" s="2"/>
      <c r="AW3" s="2"/>
      <c r="AX3" s="2"/>
      <c r="AY3" s="2"/>
      <c r="AZ3" s="2"/>
    </row>
    <row r="4" spans="1:52">
      <c r="A4" s="425" t="str">
        <f>'[2]danfoss,sagi'!$A9</f>
        <v>DAN001</v>
      </c>
      <c r="B4" s="313" t="str">
        <f>'[2]danfoss,sagi'!$B9</f>
        <v>TX2  Danfoss exp-valve (R22) </v>
      </c>
      <c r="C4" s="376" t="s">
        <v>808</v>
      </c>
      <c r="D4" s="281"/>
      <c r="E4" s="427">
        <f>'[2]danfoss,sagi'!J9</f>
        <v>126.806296296296</v>
      </c>
      <c r="F4" s="319"/>
      <c r="G4" s="2"/>
      <c r="H4" s="2"/>
      <c r="I4" s="2"/>
      <c r="J4" s="2"/>
      <c r="K4" s="2"/>
      <c r="L4" s="2"/>
      <c r="M4" s="2"/>
      <c r="N4" s="2"/>
      <c r="O4" s="2"/>
      <c r="P4" s="2"/>
      <c r="Q4" s="2"/>
      <c r="R4" s="2"/>
      <c r="S4" s="2"/>
      <c r="T4" s="2"/>
      <c r="U4" s="2"/>
      <c r="V4" s="2"/>
      <c r="W4" s="2"/>
      <c r="X4" s="2"/>
      <c r="Y4" s="2"/>
      <c r="Z4" s="2"/>
      <c r="AA4" s="2"/>
      <c r="AB4" s="2"/>
      <c r="AC4" s="2"/>
      <c r="AD4" s="2"/>
      <c r="AE4" s="2"/>
      <c r="AF4" s="2"/>
      <c r="AG4" s="2"/>
      <c r="AH4" s="2"/>
      <c r="AI4" s="2"/>
      <c r="AJ4" s="2"/>
      <c r="AK4" s="2"/>
      <c r="AL4" s="2"/>
      <c r="AM4" s="2"/>
      <c r="AN4" s="2"/>
      <c r="AO4" s="2"/>
      <c r="AP4" s="2"/>
      <c r="AQ4" s="2"/>
      <c r="AR4" s="2"/>
      <c r="AS4" s="2"/>
      <c r="AT4" s="2"/>
      <c r="AU4" s="2"/>
      <c r="AV4" s="2"/>
      <c r="AW4" s="2"/>
      <c r="AX4" s="2"/>
      <c r="AY4" s="2"/>
      <c r="AZ4" s="2"/>
    </row>
    <row r="5" spans="1:52">
      <c r="A5" s="425" t="str">
        <f>'[2]danfoss,sagi'!$A10</f>
        <v>DAN002</v>
      </c>
      <c r="B5" s="313" t="str">
        <f>'[2]danfoss,sagi'!$B10</f>
        <v>TEX2 Danfoss exp-valve (R22)</v>
      </c>
      <c r="C5" s="377"/>
      <c r="D5" s="281"/>
      <c r="E5" s="427">
        <f>'[2]danfoss,sagi'!J10</f>
        <v>141.031851851852</v>
      </c>
      <c r="F5" s="319"/>
      <c r="G5" s="2"/>
      <c r="H5" s="2"/>
      <c r="I5" s="2"/>
      <c r="J5" s="2"/>
      <c r="K5" s="2"/>
      <c r="L5" s="2"/>
      <c r="M5" s="2"/>
      <c r="N5" s="2"/>
      <c r="O5" s="2"/>
      <c r="P5" s="2"/>
      <c r="Q5" s="2"/>
      <c r="R5" s="2"/>
      <c r="S5" s="2"/>
      <c r="T5" s="2"/>
      <c r="U5" s="2"/>
      <c r="V5" s="2"/>
      <c r="W5" s="2"/>
      <c r="X5" s="2"/>
      <c r="Y5" s="2"/>
      <c r="Z5" s="2"/>
      <c r="AA5" s="2"/>
      <c r="AB5" s="2"/>
      <c r="AC5" s="2"/>
      <c r="AD5" s="2"/>
      <c r="AE5" s="2"/>
      <c r="AF5" s="2"/>
      <c r="AG5" s="2"/>
      <c r="AH5" s="2"/>
      <c r="AI5" s="2"/>
      <c r="AJ5" s="2"/>
      <c r="AK5" s="2"/>
      <c r="AL5" s="2"/>
      <c r="AM5" s="2"/>
      <c r="AN5" s="2"/>
      <c r="AO5" s="2"/>
      <c r="AP5" s="2"/>
      <c r="AQ5" s="2"/>
      <c r="AR5" s="2"/>
      <c r="AS5" s="2"/>
      <c r="AT5" s="2"/>
      <c r="AU5" s="2"/>
      <c r="AV5" s="2"/>
      <c r="AW5" s="2"/>
      <c r="AX5" s="2"/>
      <c r="AY5" s="2"/>
      <c r="AZ5" s="2"/>
    </row>
    <row r="6" spans="1:52">
      <c r="A6" s="425" t="str">
        <f>'[2]danfoss,sagi'!$A11</f>
        <v>DAN003</v>
      </c>
      <c r="B6" s="313" t="str">
        <f>'[2]danfoss,sagi'!$B11</f>
        <v>TS2 Danfoss exp-valve (R404,R507) </v>
      </c>
      <c r="C6" s="377"/>
      <c r="D6" s="281"/>
      <c r="E6" s="427">
        <f>'[2]danfoss,sagi'!J11</f>
        <v>156.022222222222</v>
      </c>
      <c r="F6" s="319"/>
      <c r="G6" s="2"/>
      <c r="H6" s="2"/>
      <c r="I6" s="2"/>
      <c r="J6" s="2"/>
      <c r="K6" s="2"/>
      <c r="L6" s="2"/>
      <c r="M6" s="2"/>
      <c r="N6" s="2"/>
      <c r="O6" s="2"/>
      <c r="P6" s="2"/>
      <c r="Q6" s="2"/>
      <c r="R6" s="2"/>
      <c r="S6" s="2"/>
      <c r="T6" s="2"/>
      <c r="U6" s="2"/>
      <c r="V6" s="2"/>
      <c r="W6" s="2"/>
      <c r="X6" s="2"/>
      <c r="Y6" s="2"/>
      <c r="Z6" s="2"/>
      <c r="AA6" s="2"/>
      <c r="AB6" s="2"/>
      <c r="AC6" s="2"/>
      <c r="AD6" s="2"/>
      <c r="AE6" s="2"/>
      <c r="AF6" s="2"/>
      <c r="AG6" s="2"/>
      <c r="AH6" s="2"/>
      <c r="AI6" s="2"/>
      <c r="AJ6" s="2"/>
      <c r="AK6" s="2"/>
      <c r="AL6" s="2"/>
      <c r="AM6" s="2"/>
      <c r="AN6" s="2"/>
      <c r="AO6" s="2"/>
      <c r="AP6" s="2"/>
      <c r="AQ6" s="2"/>
      <c r="AR6" s="2"/>
      <c r="AS6" s="2"/>
      <c r="AT6" s="2"/>
      <c r="AU6" s="2"/>
      <c r="AV6" s="2"/>
      <c r="AW6" s="2"/>
      <c r="AX6" s="2"/>
      <c r="AY6" s="2"/>
      <c r="AZ6" s="2"/>
    </row>
    <row r="7" spans="1:52">
      <c r="A7" s="425" t="str">
        <f>'[2]danfoss,sagi'!$A12</f>
        <v>DAN004</v>
      </c>
      <c r="B7" s="313" t="str">
        <f>'[2]danfoss,sagi'!$B12</f>
        <v>TES2 Danfoss exp-valve (R404,R507)</v>
      </c>
      <c r="C7" s="377"/>
      <c r="D7" s="281"/>
      <c r="E7" s="427">
        <f>'[2]danfoss,sagi'!J12</f>
        <v>174.683703703704</v>
      </c>
      <c r="F7" s="319"/>
      <c r="G7" s="2"/>
      <c r="H7" s="2"/>
      <c r="I7" s="2"/>
      <c r="J7" s="2"/>
      <c r="K7" s="2"/>
      <c r="L7" s="2"/>
      <c r="M7" s="2"/>
      <c r="N7" s="2"/>
      <c r="O7" s="2"/>
      <c r="P7" s="2"/>
      <c r="Q7" s="2"/>
      <c r="R7" s="2"/>
      <c r="S7" s="2"/>
      <c r="T7" s="2"/>
      <c r="U7" s="2"/>
      <c r="V7" s="2"/>
      <c r="W7" s="2"/>
      <c r="X7" s="2"/>
      <c r="Y7" s="2"/>
      <c r="Z7" s="2"/>
      <c r="AA7" s="2"/>
      <c r="AB7" s="2"/>
      <c r="AC7" s="2"/>
      <c r="AD7" s="2"/>
      <c r="AE7" s="2"/>
      <c r="AF7" s="2"/>
      <c r="AG7" s="2"/>
      <c r="AH7" s="2"/>
      <c r="AI7" s="2"/>
      <c r="AJ7" s="2"/>
      <c r="AK7" s="2"/>
      <c r="AL7" s="2"/>
      <c r="AM7" s="2"/>
      <c r="AN7" s="2"/>
      <c r="AO7" s="2"/>
      <c r="AP7" s="2"/>
      <c r="AQ7" s="2"/>
      <c r="AR7" s="2"/>
      <c r="AS7" s="2"/>
      <c r="AT7" s="2"/>
      <c r="AU7" s="2"/>
      <c r="AV7" s="2"/>
      <c r="AW7" s="2"/>
      <c r="AX7" s="2"/>
      <c r="AY7" s="2"/>
      <c r="AZ7" s="2"/>
    </row>
    <row r="8" spans="1:52">
      <c r="A8" s="425" t="str">
        <f>'[2]danfoss,sagi'!$A13</f>
        <v>DAN005</v>
      </c>
      <c r="B8" s="313" t="str">
        <f>'[2]danfoss,sagi'!$B13</f>
        <v>TES2 Danfoss exp-valve (R404,R507)-60c 068z3411</v>
      </c>
      <c r="C8" s="377"/>
      <c r="D8" s="281"/>
      <c r="E8" s="427">
        <f>'[2]danfoss,sagi'!J13</f>
        <v>208.412037037037</v>
      </c>
      <c r="F8" s="319"/>
      <c r="G8" s="2"/>
      <c r="H8" s="2"/>
      <c r="I8" s="2"/>
      <c r="J8" s="2"/>
      <c r="K8" s="2"/>
      <c r="L8" s="2"/>
      <c r="M8" s="2"/>
      <c r="N8" s="2"/>
      <c r="O8" s="2"/>
      <c r="P8" s="2"/>
      <c r="Q8" s="2"/>
      <c r="R8" s="2"/>
      <c r="S8" s="2"/>
      <c r="T8" s="2"/>
      <c r="U8" s="2"/>
      <c r="V8" s="2"/>
      <c r="W8" s="2"/>
      <c r="X8" s="2"/>
      <c r="Y8" s="2"/>
      <c r="Z8" s="2"/>
      <c r="AA8" s="2"/>
      <c r="AB8" s="2"/>
      <c r="AC8" s="2"/>
      <c r="AD8" s="2"/>
      <c r="AE8" s="2"/>
      <c r="AF8" s="2"/>
      <c r="AG8" s="2"/>
      <c r="AH8" s="2"/>
      <c r="AI8" s="2"/>
      <c r="AJ8" s="2"/>
      <c r="AK8" s="2"/>
      <c r="AL8" s="2"/>
      <c r="AM8" s="2"/>
      <c r="AN8" s="2"/>
      <c r="AO8" s="2"/>
      <c r="AP8" s="2"/>
      <c r="AQ8" s="2"/>
      <c r="AR8" s="2"/>
      <c r="AS8" s="2"/>
      <c r="AT8" s="2"/>
      <c r="AU8" s="2"/>
      <c r="AV8" s="2"/>
      <c r="AW8" s="2"/>
      <c r="AX8" s="2"/>
      <c r="AY8" s="2"/>
      <c r="AZ8" s="2"/>
    </row>
    <row r="9" spans="1:52">
      <c r="A9" s="425" t="str">
        <f>'[2]danfoss,sagi'!$A14</f>
        <v>DAN005.1</v>
      </c>
      <c r="B9" s="313" t="str">
        <f>'[2]danfoss,sagi'!$B14</f>
        <v>TEB2 Danfoss exp-valve (R23)-90C~-70C 068Z3518</v>
      </c>
      <c r="C9" s="377"/>
      <c r="D9" s="281"/>
      <c r="E9" s="427">
        <f>'[2]danfoss,sagi'!J14</f>
        <v>555.332037037037</v>
      </c>
      <c r="F9" s="319"/>
      <c r="G9" s="2"/>
      <c r="H9" s="2"/>
      <c r="I9" s="2"/>
      <c r="J9" s="2"/>
      <c r="K9" s="2"/>
      <c r="L9" s="2"/>
      <c r="M9" s="2"/>
      <c r="N9" s="2"/>
      <c r="O9" s="2"/>
      <c r="P9" s="2"/>
      <c r="Q9" s="2"/>
      <c r="R9" s="2"/>
      <c r="S9" s="2"/>
      <c r="T9" s="2"/>
      <c r="U9" s="2"/>
      <c r="V9" s="2"/>
      <c r="W9" s="2"/>
      <c r="X9" s="2"/>
      <c r="Y9" s="2"/>
      <c r="Z9" s="2"/>
      <c r="AA9" s="2"/>
      <c r="AB9" s="2"/>
      <c r="AC9" s="2"/>
      <c r="AD9" s="2"/>
      <c r="AE9" s="2"/>
      <c r="AF9" s="2"/>
      <c r="AG9" s="2"/>
      <c r="AH9" s="2"/>
      <c r="AI9" s="2"/>
      <c r="AJ9" s="2"/>
      <c r="AK9" s="2"/>
      <c r="AL9" s="2"/>
      <c r="AM9" s="2"/>
      <c r="AN9" s="2"/>
      <c r="AO9" s="2"/>
      <c r="AP9" s="2"/>
      <c r="AQ9" s="2"/>
      <c r="AR9" s="2"/>
      <c r="AS9" s="2"/>
      <c r="AT9" s="2"/>
      <c r="AU9" s="2"/>
      <c r="AV9" s="2"/>
      <c r="AW9" s="2"/>
      <c r="AX9" s="2"/>
      <c r="AY9" s="2"/>
      <c r="AZ9" s="2"/>
    </row>
    <row r="10" spans="1:52">
      <c r="A10" s="425">
        <f>'[2]danfoss,sagi'!$A15</f>
        <v>0</v>
      </c>
      <c r="B10" s="313" t="str">
        <f>'[2]danfoss,sagi'!$B15</f>
        <v>TN2 Danfoss exp-valve (R134A) </v>
      </c>
      <c r="C10" s="377"/>
      <c r="D10" s="281"/>
      <c r="E10" s="427" t="str">
        <f>'[2]danfoss,sagi'!J15</f>
        <v>~</v>
      </c>
      <c r="F10" s="319"/>
      <c r="G10" s="2"/>
      <c r="H10" s="2"/>
      <c r="I10" s="2"/>
      <c r="J10" s="2"/>
      <c r="K10" s="2"/>
      <c r="L10" s="2"/>
      <c r="M10" s="2"/>
      <c r="N10" s="2"/>
      <c r="O10" s="2"/>
      <c r="P10" s="2"/>
      <c r="Q10" s="2"/>
      <c r="R10" s="2"/>
      <c r="S10" s="2"/>
      <c r="T10" s="2"/>
      <c r="U10" s="2"/>
      <c r="V10" s="2"/>
      <c r="W10" s="2"/>
      <c r="X10" s="2"/>
      <c r="Y10" s="2"/>
      <c r="Z10" s="2"/>
      <c r="AA10" s="2"/>
      <c r="AB10" s="2"/>
      <c r="AC10" s="2"/>
      <c r="AD10" s="2"/>
      <c r="AE10" s="2"/>
      <c r="AF10" s="2"/>
      <c r="AG10" s="2"/>
      <c r="AH10" s="2"/>
      <c r="AI10" s="2"/>
      <c r="AJ10" s="2"/>
      <c r="AK10" s="2"/>
      <c r="AL10" s="2"/>
      <c r="AM10" s="2"/>
      <c r="AN10" s="2"/>
      <c r="AO10" s="2"/>
      <c r="AP10" s="2"/>
      <c r="AQ10" s="2"/>
      <c r="AR10" s="2"/>
      <c r="AS10" s="2"/>
      <c r="AT10" s="2"/>
      <c r="AU10" s="2"/>
      <c r="AV10" s="2"/>
      <c r="AW10" s="2"/>
      <c r="AX10" s="2"/>
      <c r="AY10" s="2"/>
      <c r="AZ10" s="2"/>
    </row>
    <row r="11" spans="1:52">
      <c r="A11" s="425" t="str">
        <f>'[2]danfoss,sagi'!$A16</f>
        <v>DAN006</v>
      </c>
      <c r="B11" s="313" t="str">
        <f>'[2]danfoss,sagi'!$B16</f>
        <v>ORIFICE NO 0</v>
      </c>
      <c r="C11" s="377"/>
      <c r="D11" s="281"/>
      <c r="E11" s="427">
        <f>'[2]danfoss,sagi'!J16</f>
        <v>37.5454545454545</v>
      </c>
      <c r="F11" s="319"/>
      <c r="G11" s="2"/>
      <c r="H11" s="2"/>
      <c r="I11" s="2"/>
      <c r="J11" s="2"/>
      <c r="K11" s="2"/>
      <c r="L11" s="2"/>
      <c r="M11" s="2"/>
      <c r="N11" s="2"/>
      <c r="O11" s="2"/>
      <c r="P11" s="2"/>
      <c r="Q11" s="2"/>
      <c r="R11" s="2"/>
      <c r="S11" s="2"/>
      <c r="T11" s="2"/>
      <c r="U11" s="2"/>
      <c r="V11" s="2"/>
      <c r="W11" s="2"/>
      <c r="X11" s="2"/>
      <c r="Y11" s="2"/>
      <c r="Z11" s="2"/>
      <c r="AA11" s="2"/>
      <c r="AB11" s="2"/>
      <c r="AC11" s="2"/>
      <c r="AD11" s="2"/>
      <c r="AE11" s="2"/>
      <c r="AF11" s="2"/>
      <c r="AG11" s="2"/>
      <c r="AH11" s="2"/>
      <c r="AI11" s="2"/>
      <c r="AJ11" s="2"/>
      <c r="AK11" s="2"/>
      <c r="AL11" s="2"/>
      <c r="AM11" s="2"/>
      <c r="AN11" s="2"/>
      <c r="AO11" s="2"/>
      <c r="AP11" s="2"/>
      <c r="AQ11" s="2"/>
      <c r="AR11" s="2"/>
      <c r="AS11" s="2"/>
      <c r="AT11" s="2"/>
      <c r="AU11" s="2"/>
      <c r="AV11" s="2"/>
      <c r="AW11" s="2"/>
      <c r="AX11" s="2"/>
      <c r="AY11" s="2"/>
      <c r="AZ11" s="2"/>
    </row>
    <row r="12" spans="1:52">
      <c r="A12" s="425" t="str">
        <f>'[2]danfoss,sagi'!$A17</f>
        <v>DAN007</v>
      </c>
      <c r="B12" s="313" t="str">
        <f>'[2]danfoss,sagi'!$B17</f>
        <v>ORIFICE NO 1</v>
      </c>
      <c r="C12" s="377"/>
      <c r="D12" s="281"/>
      <c r="E12" s="427">
        <f>'[2]danfoss,sagi'!J17</f>
        <v>37.5454545454545</v>
      </c>
      <c r="F12" s="319"/>
      <c r="G12" s="2"/>
      <c r="H12" s="2"/>
      <c r="I12" s="2"/>
      <c r="J12" s="2"/>
      <c r="K12" s="2"/>
      <c r="L12" s="2"/>
      <c r="M12" s="2"/>
      <c r="N12" s="2"/>
      <c r="O12" s="2"/>
      <c r="P12" s="2"/>
      <c r="Q12" s="2"/>
      <c r="R12" s="2"/>
      <c r="S12" s="2"/>
      <c r="T12" s="2"/>
      <c r="U12" s="2"/>
      <c r="V12" s="2"/>
      <c r="W12" s="2"/>
      <c r="X12" s="2"/>
      <c r="Y12" s="2"/>
      <c r="Z12" s="2"/>
      <c r="AA12" s="2"/>
      <c r="AB12" s="2"/>
      <c r="AC12" s="2"/>
      <c r="AD12" s="2"/>
      <c r="AE12" s="2"/>
      <c r="AF12" s="2"/>
      <c r="AG12" s="2"/>
      <c r="AH12" s="2"/>
      <c r="AI12" s="2"/>
      <c r="AJ12" s="2"/>
      <c r="AK12" s="2"/>
      <c r="AL12" s="2"/>
      <c r="AM12" s="2"/>
      <c r="AN12" s="2"/>
      <c r="AO12" s="2"/>
      <c r="AP12" s="2"/>
      <c r="AQ12" s="2"/>
      <c r="AR12" s="2"/>
      <c r="AS12" s="2"/>
      <c r="AT12" s="2"/>
      <c r="AU12" s="2"/>
      <c r="AV12" s="2"/>
      <c r="AW12" s="2"/>
      <c r="AX12" s="2"/>
      <c r="AY12" s="2"/>
      <c r="AZ12" s="2"/>
    </row>
    <row r="13" spans="1:52">
      <c r="A13" s="425" t="str">
        <f>'[2]danfoss,sagi'!$A18</f>
        <v>DAN008</v>
      </c>
      <c r="B13" s="313" t="str">
        <f>'[2]danfoss,sagi'!$B18</f>
        <v>ORIFICE NO 2</v>
      </c>
      <c r="C13" s="377"/>
      <c r="D13" s="281"/>
      <c r="E13" s="427">
        <f>'[2]danfoss,sagi'!J18</f>
        <v>37.5454545454545</v>
      </c>
      <c r="F13" s="319"/>
      <c r="G13" s="2"/>
      <c r="H13" s="2"/>
      <c r="I13" s="2"/>
      <c r="J13" s="2"/>
      <c r="K13" s="2"/>
      <c r="L13" s="2"/>
      <c r="M13" s="2"/>
      <c r="N13" s="2"/>
      <c r="O13" s="2"/>
      <c r="P13" s="2"/>
      <c r="Q13" s="2"/>
      <c r="R13" s="2"/>
      <c r="S13" s="2"/>
      <c r="T13" s="2"/>
      <c r="U13" s="2"/>
      <c r="V13" s="2"/>
      <c r="W13" s="2"/>
      <c r="X13" s="2"/>
      <c r="Y13" s="2"/>
      <c r="Z13" s="2"/>
      <c r="AA13" s="2"/>
      <c r="AB13" s="2"/>
      <c r="AC13" s="2"/>
      <c r="AD13" s="2"/>
      <c r="AE13" s="2"/>
      <c r="AF13" s="2"/>
      <c r="AG13" s="2"/>
      <c r="AH13" s="2"/>
      <c r="AI13" s="2"/>
      <c r="AJ13" s="2"/>
      <c r="AK13" s="2"/>
      <c r="AL13" s="2"/>
      <c r="AM13" s="2"/>
      <c r="AN13" s="2"/>
      <c r="AO13" s="2"/>
      <c r="AP13" s="2"/>
      <c r="AQ13" s="2"/>
      <c r="AR13" s="2"/>
      <c r="AS13" s="2"/>
      <c r="AT13" s="2"/>
      <c r="AU13" s="2"/>
      <c r="AV13" s="2"/>
      <c r="AW13" s="2"/>
      <c r="AX13" s="2"/>
      <c r="AY13" s="2"/>
      <c r="AZ13" s="2"/>
    </row>
    <row r="14" spans="1:52">
      <c r="A14" s="425" t="str">
        <f>'[2]danfoss,sagi'!$A19</f>
        <v>DAN009</v>
      </c>
      <c r="B14" s="313" t="str">
        <f>'[2]danfoss,sagi'!$B19</f>
        <v>ORIFICE NO 3</v>
      </c>
      <c r="C14" s="377"/>
      <c r="D14" s="281"/>
      <c r="E14" s="427">
        <f>'[2]danfoss,sagi'!J19</f>
        <v>37.5454545454545</v>
      </c>
      <c r="F14" s="319"/>
      <c r="G14" s="2"/>
      <c r="H14" s="2"/>
      <c r="I14" s="2"/>
      <c r="J14" s="2"/>
      <c r="K14" s="2"/>
      <c r="L14" s="2"/>
      <c r="M14" s="2"/>
      <c r="N14" s="2"/>
      <c r="O14" s="2"/>
      <c r="P14" s="2"/>
      <c r="Q14" s="2"/>
      <c r="R14" s="2"/>
      <c r="S14" s="2"/>
      <c r="T14" s="2"/>
      <c r="U14" s="2"/>
      <c r="V14" s="2"/>
      <c r="W14" s="2"/>
      <c r="X14" s="2"/>
      <c r="Y14" s="2"/>
      <c r="Z14" s="2"/>
      <c r="AA14" s="2"/>
      <c r="AB14" s="2"/>
      <c r="AC14" s="2"/>
      <c r="AD14" s="2"/>
      <c r="AE14" s="2"/>
      <c r="AF14" s="2"/>
      <c r="AG14" s="2"/>
      <c r="AH14" s="2"/>
      <c r="AI14" s="2"/>
      <c r="AJ14" s="2"/>
      <c r="AK14" s="2"/>
      <c r="AL14" s="2"/>
      <c r="AM14" s="2"/>
      <c r="AN14" s="2"/>
      <c r="AO14" s="2"/>
      <c r="AP14" s="2"/>
      <c r="AQ14" s="2"/>
      <c r="AR14" s="2"/>
      <c r="AS14" s="2"/>
      <c r="AT14" s="2"/>
      <c r="AU14" s="2"/>
      <c r="AV14" s="2"/>
      <c r="AW14" s="2"/>
      <c r="AX14" s="2"/>
      <c r="AY14" s="2"/>
      <c r="AZ14" s="2"/>
    </row>
    <row r="15" spans="1:52">
      <c r="A15" s="425" t="str">
        <f>'[2]danfoss,sagi'!$A20</f>
        <v>DAN010</v>
      </c>
      <c r="B15" s="313" t="str">
        <f>'[2]danfoss,sagi'!$B20</f>
        <v>ORIFICE NO 4</v>
      </c>
      <c r="C15" s="377"/>
      <c r="D15" s="281"/>
      <c r="E15" s="427">
        <f>'[2]danfoss,sagi'!J20</f>
        <v>37.5454545454545</v>
      </c>
      <c r="F15" s="319"/>
      <c r="G15" s="2"/>
      <c r="H15" s="2"/>
      <c r="I15" s="2"/>
      <c r="J15" s="2"/>
      <c r="K15" s="2"/>
      <c r="L15" s="2"/>
      <c r="M15" s="2"/>
      <c r="N15" s="2"/>
      <c r="O15" s="2"/>
      <c r="P15" s="2"/>
      <c r="Q15" s="2"/>
      <c r="R15" s="2"/>
      <c r="S15" s="2"/>
      <c r="T15" s="2"/>
      <c r="U15" s="2"/>
      <c r="V15" s="2"/>
      <c r="W15" s="2"/>
      <c r="X15" s="2"/>
      <c r="Y15" s="2"/>
      <c r="Z15" s="2"/>
      <c r="AA15" s="2"/>
      <c r="AB15" s="2"/>
      <c r="AC15" s="2"/>
      <c r="AD15" s="2"/>
      <c r="AE15" s="2"/>
      <c r="AF15" s="2"/>
      <c r="AG15" s="2"/>
      <c r="AH15" s="2"/>
      <c r="AI15" s="2"/>
      <c r="AJ15" s="2"/>
      <c r="AK15" s="2"/>
      <c r="AL15" s="2"/>
      <c r="AM15" s="2"/>
      <c r="AN15" s="2"/>
      <c r="AO15" s="2"/>
      <c r="AP15" s="2"/>
      <c r="AQ15" s="2"/>
      <c r="AR15" s="2"/>
      <c r="AS15" s="2"/>
      <c r="AT15" s="2"/>
      <c r="AU15" s="2"/>
      <c r="AV15" s="2"/>
      <c r="AW15" s="2"/>
      <c r="AX15" s="2"/>
      <c r="AY15" s="2"/>
      <c r="AZ15" s="2"/>
    </row>
    <row r="16" spans="1:52">
      <c r="A16" s="425" t="str">
        <f>'[2]danfoss,sagi'!$A21</f>
        <v>DAN011</v>
      </c>
      <c r="B16" s="313" t="str">
        <f>'[2]danfoss,sagi'!$B21</f>
        <v>ORIFICE NO 5</v>
      </c>
      <c r="C16" s="377"/>
      <c r="D16" s="281"/>
      <c r="E16" s="427">
        <f>'[2]danfoss,sagi'!J21</f>
        <v>37.5454545454545</v>
      </c>
      <c r="F16" s="319"/>
      <c r="G16" s="2"/>
      <c r="H16" s="2"/>
      <c r="I16" s="2"/>
      <c r="J16" s="2"/>
      <c r="K16" s="2"/>
      <c r="L16" s="2"/>
      <c r="M16" s="2"/>
      <c r="N16" s="2"/>
      <c r="O16" s="2"/>
      <c r="P16" s="2"/>
      <c r="Q16" s="2"/>
      <c r="R16" s="2"/>
      <c r="S16" s="2"/>
      <c r="T16" s="2"/>
      <c r="U16" s="2"/>
      <c r="V16" s="2"/>
      <c r="W16" s="2"/>
      <c r="X16" s="2"/>
      <c r="Y16" s="2"/>
      <c r="Z16" s="2"/>
      <c r="AA16" s="2"/>
      <c r="AB16" s="2"/>
      <c r="AC16" s="2"/>
      <c r="AD16" s="2"/>
      <c r="AE16" s="2"/>
      <c r="AF16" s="2"/>
      <c r="AG16" s="2"/>
      <c r="AH16" s="2"/>
      <c r="AI16" s="2"/>
      <c r="AJ16" s="2"/>
      <c r="AK16" s="2"/>
      <c r="AL16" s="2"/>
      <c r="AM16" s="2"/>
      <c r="AN16" s="2"/>
      <c r="AO16" s="2"/>
      <c r="AP16" s="2"/>
      <c r="AQ16" s="2"/>
      <c r="AR16" s="2"/>
      <c r="AS16" s="2"/>
      <c r="AT16" s="2"/>
      <c r="AU16" s="2"/>
      <c r="AV16" s="2"/>
      <c r="AW16" s="2"/>
      <c r="AX16" s="2"/>
      <c r="AY16" s="2"/>
      <c r="AZ16" s="2"/>
    </row>
    <row r="17" spans="1:52">
      <c r="A17" s="425" t="str">
        <f>'[2]danfoss,sagi'!$A22</f>
        <v>DAN012</v>
      </c>
      <c r="B17" s="313" t="str">
        <f>'[2]danfoss,sagi'!$B22</f>
        <v>ORIFICE NO 6</v>
      </c>
      <c r="C17" s="377"/>
      <c r="D17" s="281"/>
      <c r="E17" s="427">
        <f>'[2]danfoss,sagi'!J22</f>
        <v>37.5454545454545</v>
      </c>
      <c r="F17" s="319"/>
      <c r="G17" s="2"/>
      <c r="H17" s="2"/>
      <c r="I17" s="2"/>
      <c r="J17" s="2"/>
      <c r="K17" s="2"/>
      <c r="L17" s="2"/>
      <c r="M17" s="2"/>
      <c r="N17" s="2"/>
      <c r="O17" s="2"/>
      <c r="P17" s="2"/>
      <c r="Q17" s="2"/>
      <c r="R17" s="2"/>
      <c r="S17" s="2"/>
      <c r="T17" s="2"/>
      <c r="U17" s="2"/>
      <c r="V17" s="2"/>
      <c r="W17" s="2"/>
      <c r="X17" s="2"/>
      <c r="Y17" s="2"/>
      <c r="Z17" s="2"/>
      <c r="AA17" s="2"/>
      <c r="AB17" s="2"/>
      <c r="AC17" s="2"/>
      <c r="AD17" s="2"/>
      <c r="AE17" s="2"/>
      <c r="AF17" s="2"/>
      <c r="AG17" s="2"/>
      <c r="AH17" s="2"/>
      <c r="AI17" s="2"/>
      <c r="AJ17" s="2"/>
      <c r="AK17" s="2"/>
      <c r="AL17" s="2"/>
      <c r="AM17" s="2"/>
      <c r="AN17" s="2"/>
      <c r="AO17" s="2"/>
      <c r="AP17" s="2"/>
      <c r="AQ17" s="2"/>
      <c r="AR17" s="2"/>
      <c r="AS17" s="2"/>
      <c r="AT17" s="2"/>
      <c r="AU17" s="2"/>
      <c r="AV17" s="2"/>
      <c r="AW17" s="2"/>
      <c r="AX17" s="2"/>
      <c r="AY17" s="2"/>
      <c r="AZ17" s="2"/>
    </row>
    <row r="18" spans="1:52">
      <c r="A18" s="425" t="str">
        <f>'[2]danfoss,sagi'!$A23</f>
        <v>DAN012.1</v>
      </c>
      <c r="B18" s="313" t="str">
        <f>'[2]danfoss,sagi'!$B23</f>
        <v>TGES5 R507 5/8 X 7/8 EXP VALVE</v>
      </c>
      <c r="C18" s="377"/>
      <c r="D18" s="281"/>
      <c r="E18" s="427">
        <f>'[2]danfoss,sagi'!J23</f>
        <v>304.166851851852</v>
      </c>
      <c r="F18" s="380"/>
      <c r="G18" s="2"/>
      <c r="H18" s="2"/>
      <c r="I18" s="2"/>
      <c r="J18" s="2"/>
      <c r="K18" s="2"/>
      <c r="L18" s="2"/>
      <c r="M18" s="2"/>
      <c r="N18" s="2"/>
      <c r="O18" s="2"/>
      <c r="P18" s="2"/>
      <c r="Q18" s="2"/>
      <c r="R18" s="2"/>
      <c r="S18" s="2"/>
      <c r="T18" s="2"/>
      <c r="U18" s="2"/>
      <c r="V18" s="2"/>
      <c r="W18" s="2"/>
      <c r="X18" s="2"/>
      <c r="Y18" s="2"/>
      <c r="Z18" s="2"/>
      <c r="AA18" s="2"/>
      <c r="AB18" s="2"/>
      <c r="AC18" s="2"/>
      <c r="AD18" s="2"/>
      <c r="AE18" s="2"/>
      <c r="AF18" s="2"/>
      <c r="AG18" s="2"/>
      <c r="AH18" s="2"/>
      <c r="AI18" s="2"/>
      <c r="AJ18" s="2"/>
      <c r="AK18" s="2"/>
      <c r="AL18" s="2"/>
      <c r="AM18" s="2"/>
      <c r="AN18" s="2"/>
      <c r="AO18" s="2"/>
      <c r="AP18" s="2"/>
      <c r="AQ18" s="2"/>
      <c r="AR18" s="2"/>
      <c r="AS18" s="2"/>
      <c r="AT18" s="2"/>
      <c r="AU18" s="2"/>
      <c r="AV18" s="2"/>
      <c r="AW18" s="2"/>
      <c r="AX18" s="2"/>
      <c r="AY18" s="2"/>
      <c r="AZ18" s="2"/>
    </row>
    <row r="19" spans="1:52">
      <c r="A19" s="425" t="str">
        <f>'[2]danfoss,sagi'!$A24</f>
        <v>DAN012.2</v>
      </c>
      <c r="B19" s="313" t="str">
        <f>'[2]danfoss,sagi'!$B24</f>
        <v>TGES7.5 R507 5/8 X 7/8 EXP VALVE</v>
      </c>
      <c r="C19" s="377"/>
      <c r="D19" s="281"/>
      <c r="E19" s="427">
        <f>'[2]danfoss,sagi'!J24</f>
        <v>395.562222222222</v>
      </c>
      <c r="F19" s="381"/>
      <c r="G19" s="2"/>
      <c r="H19" s="2"/>
      <c r="I19" s="2"/>
      <c r="J19" s="2"/>
      <c r="K19" s="2"/>
      <c r="L19" s="2"/>
      <c r="M19" s="2"/>
      <c r="N19" s="2"/>
      <c r="O19" s="2"/>
      <c r="P19" s="2"/>
      <c r="Q19" s="2"/>
      <c r="R19" s="2"/>
      <c r="S19" s="2"/>
      <c r="T19" s="2"/>
      <c r="U19" s="2"/>
      <c r="V19" s="2"/>
      <c r="W19" s="2"/>
      <c r="X19" s="2"/>
      <c r="Y19" s="2"/>
      <c r="Z19" s="2"/>
      <c r="AA19" s="2"/>
      <c r="AB19" s="2"/>
      <c r="AC19" s="2"/>
      <c r="AD19" s="2"/>
      <c r="AE19" s="2"/>
      <c r="AF19" s="2"/>
      <c r="AG19" s="2"/>
      <c r="AH19" s="2"/>
      <c r="AI19" s="2"/>
      <c r="AJ19" s="2"/>
      <c r="AK19" s="2"/>
      <c r="AL19" s="2"/>
      <c r="AM19" s="2"/>
      <c r="AN19" s="2"/>
      <c r="AO19" s="2"/>
      <c r="AP19" s="2"/>
      <c r="AQ19" s="2"/>
      <c r="AR19" s="2"/>
      <c r="AS19" s="2"/>
      <c r="AT19" s="2"/>
      <c r="AU19" s="2"/>
      <c r="AV19" s="2"/>
      <c r="AW19" s="2"/>
      <c r="AX19" s="2"/>
      <c r="AY19" s="2"/>
      <c r="AZ19" s="2"/>
    </row>
    <row r="20" spans="1:52">
      <c r="A20" s="425" t="str">
        <f>'[2]danfoss,sagi'!$A25</f>
        <v>DAN012.3</v>
      </c>
      <c r="B20" s="313" t="str">
        <f>'[2]danfoss,sagi'!$B25</f>
        <v>TGES9 R507 5/8 X 7/8 EXP VALVE</v>
      </c>
      <c r="C20" s="377"/>
      <c r="D20" s="281"/>
      <c r="E20" s="427">
        <f>'[2]danfoss,sagi'!J25</f>
        <v>395.562222222222</v>
      </c>
      <c r="F20" s="381"/>
      <c r="G20" s="2"/>
      <c r="H20" s="2"/>
      <c r="I20" s="2"/>
      <c r="J20" s="2"/>
      <c r="K20" s="2"/>
      <c r="L20" s="2"/>
      <c r="M20" s="2"/>
      <c r="N20" s="2"/>
      <c r="O20" s="2"/>
      <c r="P20" s="2"/>
      <c r="Q20" s="2"/>
      <c r="R20" s="2"/>
      <c r="S20" s="2"/>
      <c r="T20" s="2"/>
      <c r="U20" s="2"/>
      <c r="V20" s="2"/>
      <c r="W20" s="2"/>
      <c r="X20" s="2"/>
      <c r="Y20" s="2"/>
      <c r="Z20" s="2"/>
      <c r="AA20" s="2"/>
      <c r="AB20" s="2"/>
      <c r="AC20" s="2"/>
      <c r="AD20" s="2"/>
      <c r="AE20" s="2"/>
      <c r="AF20" s="2"/>
      <c r="AG20" s="2"/>
      <c r="AH20" s="2"/>
      <c r="AI20" s="2"/>
      <c r="AJ20" s="2"/>
      <c r="AK20" s="2"/>
      <c r="AL20" s="2"/>
      <c r="AM20" s="2"/>
      <c r="AN20" s="2"/>
      <c r="AO20" s="2"/>
      <c r="AP20" s="2"/>
      <c r="AQ20" s="2"/>
      <c r="AR20" s="2"/>
      <c r="AS20" s="2"/>
      <c r="AT20" s="2"/>
      <c r="AU20" s="2"/>
      <c r="AV20" s="2"/>
      <c r="AW20" s="2"/>
      <c r="AX20" s="2"/>
      <c r="AY20" s="2"/>
      <c r="AZ20" s="2"/>
    </row>
    <row r="21" spans="1:52">
      <c r="A21" s="425" t="str">
        <f>'[2]danfoss,sagi'!$A26</f>
        <v>DAN012.4</v>
      </c>
      <c r="B21" s="313" t="str">
        <f>'[2]danfoss,sagi'!$B26</f>
        <v>TGES11 R507 5/8 X 1 1/8 EXP VALVE</v>
      </c>
      <c r="C21" s="377"/>
      <c r="D21" s="281"/>
      <c r="E21" s="427">
        <f>'[2]danfoss,sagi'!J26</f>
        <v>395.562222222222</v>
      </c>
      <c r="F21" s="381"/>
      <c r="G21" s="2"/>
      <c r="H21" s="2"/>
      <c r="I21" s="2"/>
      <c r="J21" s="2"/>
      <c r="K21" s="2"/>
      <c r="L21" s="2"/>
      <c r="M21" s="2"/>
      <c r="N21" s="2"/>
      <c r="O21" s="2"/>
      <c r="P21" s="2"/>
      <c r="Q21" s="2"/>
      <c r="R21" s="2"/>
      <c r="S21" s="2"/>
      <c r="T21" s="2"/>
      <c r="U21" s="2"/>
      <c r="V21" s="2"/>
      <c r="W21" s="2"/>
      <c r="X21" s="2"/>
      <c r="Y21" s="2"/>
      <c r="Z21" s="2"/>
      <c r="AA21" s="2"/>
      <c r="AB21" s="2"/>
      <c r="AC21" s="2"/>
      <c r="AD21" s="2"/>
      <c r="AE21" s="2"/>
      <c r="AF21" s="2"/>
      <c r="AG21" s="2"/>
      <c r="AH21" s="2"/>
      <c r="AI21" s="2"/>
      <c r="AJ21" s="2"/>
      <c r="AK21" s="2"/>
      <c r="AL21" s="2"/>
      <c r="AM21" s="2"/>
      <c r="AN21" s="2"/>
      <c r="AO21" s="2"/>
      <c r="AP21" s="2"/>
      <c r="AQ21" s="2"/>
      <c r="AR21" s="2"/>
      <c r="AS21" s="2"/>
      <c r="AT21" s="2"/>
      <c r="AU21" s="2"/>
      <c r="AV21" s="2"/>
      <c r="AW21" s="2"/>
      <c r="AX21" s="2"/>
      <c r="AY21" s="2"/>
      <c r="AZ21" s="2"/>
    </row>
    <row r="22" spans="1:52">
      <c r="A22" s="425" t="str">
        <f>'[2]danfoss,sagi'!$A27</f>
        <v>DAN012.5</v>
      </c>
      <c r="B22" s="313" t="str">
        <f>'[2]danfoss,sagi'!$B27</f>
        <v>TGES13 R507 7/8 X 1 1/8 EXP VALVE</v>
      </c>
      <c r="C22" s="377"/>
      <c r="D22" s="281"/>
      <c r="E22" s="427">
        <f>'[2]danfoss,sagi'!J27</f>
        <v>472.043703703704</v>
      </c>
      <c r="F22" s="381"/>
      <c r="G22" s="2"/>
      <c r="H22" s="2"/>
      <c r="I22" s="2"/>
      <c r="J22" s="2"/>
      <c r="K22" s="2"/>
      <c r="L22" s="2"/>
      <c r="M22" s="2"/>
      <c r="N22" s="2"/>
      <c r="O22" s="2"/>
      <c r="P22" s="2"/>
      <c r="Q22" s="2"/>
      <c r="R22" s="2"/>
      <c r="S22" s="2"/>
      <c r="T22" s="2"/>
      <c r="U22" s="2"/>
      <c r="V22" s="2"/>
      <c r="W22" s="2"/>
      <c r="X22" s="2"/>
      <c r="Y22" s="2"/>
      <c r="Z22" s="2"/>
      <c r="AA22" s="2"/>
      <c r="AB22" s="2"/>
      <c r="AC22" s="2"/>
      <c r="AD22" s="2"/>
      <c r="AE22" s="2"/>
      <c r="AF22" s="2"/>
      <c r="AG22" s="2"/>
      <c r="AH22" s="2"/>
      <c r="AI22" s="2"/>
      <c r="AJ22" s="2"/>
      <c r="AK22" s="2"/>
      <c r="AL22" s="2"/>
      <c r="AM22" s="2"/>
      <c r="AN22" s="2"/>
      <c r="AO22" s="2"/>
      <c r="AP22" s="2"/>
      <c r="AQ22" s="2"/>
      <c r="AR22" s="2"/>
      <c r="AS22" s="2"/>
      <c r="AT22" s="2"/>
      <c r="AU22" s="2"/>
      <c r="AV22" s="2"/>
      <c r="AW22" s="2"/>
      <c r="AX22" s="2"/>
      <c r="AY22" s="2"/>
      <c r="AZ22" s="2"/>
    </row>
    <row r="23" spans="1:52">
      <c r="A23" s="425" t="str">
        <f>'[2]danfoss,sagi'!$A28</f>
        <v>DAN012.6</v>
      </c>
      <c r="B23" s="313" t="str">
        <f>'[2]danfoss,sagi'!$B28</f>
        <v>TGES18 R507 7/8 X 1 3/8 EXP VALVE</v>
      </c>
      <c r="C23" s="377"/>
      <c r="D23" s="281"/>
      <c r="E23" s="427">
        <f>'[2]danfoss,sagi'!J28</f>
        <v>567.492592592593</v>
      </c>
      <c r="F23" s="381"/>
      <c r="G23" s="2"/>
      <c r="H23" s="2"/>
      <c r="I23" s="2"/>
      <c r="J23" s="2"/>
      <c r="K23" s="2"/>
      <c r="L23" s="2"/>
      <c r="M23" s="2"/>
      <c r="N23" s="2"/>
      <c r="O23" s="2"/>
      <c r="P23" s="2"/>
      <c r="Q23" s="2"/>
      <c r="R23" s="2"/>
      <c r="S23" s="2"/>
      <c r="T23" s="2"/>
      <c r="U23" s="2"/>
      <c r="V23" s="2"/>
      <c r="W23" s="2"/>
      <c r="X23" s="2"/>
      <c r="Y23" s="2"/>
      <c r="Z23" s="2"/>
      <c r="AA23" s="2"/>
      <c r="AB23" s="2"/>
      <c r="AC23" s="2"/>
      <c r="AD23" s="2"/>
      <c r="AE23" s="2"/>
      <c r="AF23" s="2"/>
      <c r="AG23" s="2"/>
      <c r="AH23" s="2"/>
      <c r="AI23" s="2"/>
      <c r="AJ23" s="2"/>
      <c r="AK23" s="2"/>
      <c r="AL23" s="2"/>
      <c r="AM23" s="2"/>
      <c r="AN23" s="2"/>
      <c r="AO23" s="2"/>
      <c r="AP23" s="2"/>
      <c r="AQ23" s="2"/>
      <c r="AR23" s="2"/>
      <c r="AS23" s="2"/>
      <c r="AT23" s="2"/>
      <c r="AU23" s="2"/>
      <c r="AV23" s="2"/>
      <c r="AW23" s="2"/>
      <c r="AX23" s="2"/>
      <c r="AY23" s="2"/>
      <c r="AZ23" s="2"/>
    </row>
    <row r="24" spans="1:52">
      <c r="A24" s="425" t="str">
        <f>'[2]danfoss,sagi'!$A29</f>
        <v>DAN012.7</v>
      </c>
      <c r="B24" s="313" t="str">
        <f>'[2]danfoss,sagi'!$B29</f>
        <v>TGES21 R507 7/8 X 1 3/8 EXP VALVE</v>
      </c>
      <c r="C24" s="377"/>
      <c r="D24" s="281"/>
      <c r="E24" s="427">
        <f>'[2]danfoss,sagi'!J29</f>
        <v>567.492592592593</v>
      </c>
      <c r="F24" s="428"/>
      <c r="G24" s="2"/>
      <c r="H24" s="2"/>
      <c r="I24" s="2"/>
      <c r="J24" s="2"/>
      <c r="K24" s="2"/>
      <c r="L24" s="2"/>
      <c r="M24" s="2"/>
      <c r="N24" s="2"/>
      <c r="O24" s="2"/>
      <c r="P24" s="2"/>
      <c r="Q24" s="2"/>
      <c r="R24" s="2"/>
      <c r="S24" s="2"/>
      <c r="T24" s="2"/>
      <c r="U24" s="2"/>
      <c r="V24" s="2"/>
      <c r="W24" s="2"/>
      <c r="X24" s="2"/>
      <c r="Y24" s="2"/>
      <c r="Z24" s="2"/>
      <c r="AA24" s="2"/>
      <c r="AB24" s="2"/>
      <c r="AC24" s="2"/>
      <c r="AD24" s="2"/>
      <c r="AE24" s="2"/>
      <c r="AF24" s="2"/>
      <c r="AG24" s="2"/>
      <c r="AH24" s="2"/>
      <c r="AI24" s="2"/>
      <c r="AJ24" s="2"/>
      <c r="AK24" s="2"/>
      <c r="AL24" s="2"/>
      <c r="AM24" s="2"/>
      <c r="AN24" s="2"/>
      <c r="AO24" s="2"/>
      <c r="AP24" s="2"/>
      <c r="AQ24" s="2"/>
      <c r="AR24" s="2"/>
      <c r="AS24" s="2"/>
      <c r="AT24" s="2"/>
      <c r="AU24" s="2"/>
      <c r="AV24" s="2"/>
      <c r="AW24" s="2"/>
      <c r="AX24" s="2"/>
      <c r="AY24" s="2"/>
      <c r="AZ24" s="2"/>
    </row>
    <row r="25" spans="1:52">
      <c r="A25" s="425" t="str">
        <f>'[2]danfoss,sagi'!$A30</f>
        <v>DAN013</v>
      </c>
      <c r="B25" s="313" t="str">
        <f>'[2]danfoss,sagi'!$B30</f>
        <v>Danfoss DML032Filter Drier 1/4"F</v>
      </c>
      <c r="C25" s="377"/>
      <c r="D25" s="281"/>
      <c r="E25" s="427">
        <f>'[2]danfoss,sagi'!J30</f>
        <v>31.0632478632479</v>
      </c>
      <c r="F25" s="319"/>
      <c r="G25" s="2"/>
      <c r="H25" s="2"/>
      <c r="I25" s="2"/>
      <c r="J25" s="2"/>
      <c r="K25" s="2"/>
      <c r="L25" s="2"/>
      <c r="M25" s="2"/>
      <c r="N25" s="2"/>
      <c r="O25" s="2"/>
      <c r="P25" s="2"/>
      <c r="Q25" s="2"/>
      <c r="R25" s="2"/>
      <c r="S25" s="2"/>
      <c r="T25" s="2"/>
      <c r="U25" s="2"/>
      <c r="V25" s="2"/>
      <c r="W25" s="2"/>
      <c r="X25" s="2"/>
      <c r="Y25" s="2"/>
      <c r="Z25" s="2"/>
      <c r="AA25" s="2"/>
      <c r="AB25" s="2"/>
      <c r="AC25" s="2"/>
      <c r="AD25" s="2"/>
      <c r="AE25" s="2"/>
      <c r="AF25" s="2"/>
      <c r="AG25" s="2"/>
      <c r="AH25" s="2"/>
      <c r="AI25" s="2"/>
      <c r="AJ25" s="2"/>
      <c r="AK25" s="2"/>
      <c r="AL25" s="2"/>
      <c r="AM25" s="2"/>
      <c r="AN25" s="2"/>
      <c r="AO25" s="2"/>
      <c r="AP25" s="2"/>
      <c r="AQ25" s="2"/>
      <c r="AR25" s="2"/>
      <c r="AS25" s="2"/>
      <c r="AT25" s="2"/>
      <c r="AU25" s="2"/>
      <c r="AV25" s="2"/>
      <c r="AW25" s="2"/>
      <c r="AX25" s="2"/>
      <c r="AY25" s="2"/>
      <c r="AZ25" s="2"/>
    </row>
    <row r="26" spans="1:52">
      <c r="A26" s="425" t="str">
        <f>'[2]danfoss,sagi'!$A31</f>
        <v>DAN013.1</v>
      </c>
      <c r="B26" s="313" t="str">
        <f>'[2]danfoss,sagi'!$B31</f>
        <v>Danfoss DML032SFilter Drier 1/4"(solder)</v>
      </c>
      <c r="C26" s="377"/>
      <c r="D26" s="281"/>
      <c r="E26" s="427">
        <f>'[2]danfoss,sagi'!J31</f>
        <v>31.0632478632479</v>
      </c>
      <c r="F26" s="319"/>
      <c r="G26" s="2"/>
      <c r="H26" s="2"/>
      <c r="I26" s="2"/>
      <c r="J26" s="2"/>
      <c r="K26" s="2"/>
      <c r="L26" s="2"/>
      <c r="M26" s="2"/>
      <c r="N26" s="2"/>
      <c r="O26" s="2"/>
      <c r="P26" s="2"/>
      <c r="Q26" s="2"/>
      <c r="R26" s="2"/>
      <c r="S26" s="2"/>
      <c r="T26" s="2"/>
      <c r="U26" s="2"/>
      <c r="V26" s="2"/>
      <c r="W26" s="2"/>
      <c r="X26" s="2"/>
      <c r="Y26" s="2"/>
      <c r="Z26" s="2"/>
      <c r="AA26" s="2"/>
      <c r="AB26" s="2"/>
      <c r="AC26" s="2"/>
      <c r="AD26" s="2"/>
      <c r="AE26" s="2"/>
      <c r="AF26" s="2"/>
      <c r="AG26" s="2"/>
      <c r="AH26" s="2"/>
      <c r="AI26" s="2"/>
      <c r="AJ26" s="2"/>
      <c r="AK26" s="2"/>
      <c r="AL26" s="2"/>
      <c r="AM26" s="2"/>
      <c r="AN26" s="2"/>
      <c r="AO26" s="2"/>
      <c r="AP26" s="2"/>
      <c r="AQ26" s="2"/>
      <c r="AR26" s="2"/>
      <c r="AS26" s="2"/>
      <c r="AT26" s="2"/>
      <c r="AU26" s="2"/>
      <c r="AV26" s="2"/>
      <c r="AW26" s="2"/>
      <c r="AX26" s="2"/>
      <c r="AY26" s="2"/>
      <c r="AZ26" s="2"/>
    </row>
    <row r="27" spans="1:52">
      <c r="A27" s="425" t="str">
        <f>'[2]danfoss,sagi'!$A32</f>
        <v>DAN014</v>
      </c>
      <c r="B27" s="313" t="str">
        <f>'[2]danfoss,sagi'!$B32</f>
        <v>Danfoss DML052Filter Drier 1/4"F </v>
      </c>
      <c r="C27" s="377"/>
      <c r="D27" s="281"/>
      <c r="E27" s="427">
        <f>'[2]danfoss,sagi'!J32</f>
        <v>28.0339393939394</v>
      </c>
      <c r="F27" s="319"/>
      <c r="G27" s="2"/>
      <c r="H27" s="2"/>
      <c r="I27" s="2"/>
      <c r="J27" s="2"/>
      <c r="K27" s="2"/>
      <c r="L27" s="2"/>
      <c r="M27" s="2"/>
      <c r="N27" s="2"/>
      <c r="O27" s="2"/>
      <c r="P27" s="2"/>
      <c r="Q27" s="2"/>
      <c r="R27" s="2"/>
      <c r="S27" s="2"/>
      <c r="T27" s="2"/>
      <c r="U27" s="2"/>
      <c r="V27" s="2"/>
      <c r="W27" s="2"/>
      <c r="X27" s="2"/>
      <c r="Y27" s="2"/>
      <c r="Z27" s="2"/>
      <c r="AA27" s="2"/>
      <c r="AB27" s="2"/>
      <c r="AC27" s="2"/>
      <c r="AD27" s="2"/>
      <c r="AE27" s="2"/>
      <c r="AF27" s="2"/>
      <c r="AG27" s="2"/>
      <c r="AH27" s="2"/>
      <c r="AI27" s="2"/>
      <c r="AJ27" s="2"/>
      <c r="AK27" s="2"/>
      <c r="AL27" s="2"/>
      <c r="AM27" s="2"/>
      <c r="AN27" s="2"/>
      <c r="AO27" s="2"/>
      <c r="AP27" s="2"/>
      <c r="AQ27" s="2"/>
      <c r="AR27" s="2"/>
      <c r="AS27" s="2"/>
      <c r="AT27" s="2"/>
      <c r="AU27" s="2"/>
      <c r="AV27" s="2"/>
      <c r="AW27" s="2"/>
      <c r="AX27" s="2"/>
      <c r="AY27" s="2"/>
      <c r="AZ27" s="2"/>
    </row>
    <row r="28" spans="1:52">
      <c r="A28" s="425" t="str">
        <f>'[2]danfoss,sagi'!$A33</f>
        <v>DAN015</v>
      </c>
      <c r="B28" s="313" t="str">
        <f>'[2]danfoss,sagi'!$B33</f>
        <v>Danfoss DML083 Filter Drier 3/8"F  </v>
      </c>
      <c r="C28" s="377"/>
      <c r="D28" s="281"/>
      <c r="E28" s="427">
        <f>'[2]danfoss,sagi'!J33</f>
        <v>32.3057777777778</v>
      </c>
      <c r="F28" s="319"/>
      <c r="G28" s="2"/>
      <c r="H28" s="2"/>
      <c r="I28" s="2"/>
      <c r="J28" s="2"/>
      <c r="K28" s="2"/>
      <c r="L28" s="2"/>
      <c r="M28" s="2"/>
      <c r="N28" s="2"/>
      <c r="O28" s="2"/>
      <c r="P28" s="2"/>
      <c r="Q28" s="2"/>
      <c r="R28" s="2"/>
      <c r="S28" s="2"/>
      <c r="T28" s="2"/>
      <c r="U28" s="2"/>
      <c r="V28" s="2"/>
      <c r="W28" s="2"/>
      <c r="X28" s="2"/>
      <c r="Y28" s="2"/>
      <c r="Z28" s="2"/>
      <c r="AA28" s="2"/>
      <c r="AB28" s="2"/>
      <c r="AC28" s="2"/>
      <c r="AD28" s="2"/>
      <c r="AE28" s="2"/>
      <c r="AF28" s="2"/>
      <c r="AG28" s="2"/>
      <c r="AH28" s="2"/>
      <c r="AI28" s="2"/>
      <c r="AJ28" s="2"/>
      <c r="AK28" s="2"/>
      <c r="AL28" s="2"/>
      <c r="AM28" s="2"/>
      <c r="AN28" s="2"/>
      <c r="AO28" s="2"/>
      <c r="AP28" s="2"/>
      <c r="AQ28" s="2"/>
      <c r="AR28" s="2"/>
      <c r="AS28" s="2"/>
      <c r="AT28" s="2"/>
      <c r="AU28" s="2"/>
      <c r="AV28" s="2"/>
      <c r="AW28" s="2"/>
      <c r="AX28" s="2"/>
      <c r="AY28" s="2"/>
      <c r="AZ28" s="2"/>
    </row>
    <row r="29" spans="1:52">
      <c r="A29" s="425" t="str">
        <f>'[2]danfoss,sagi'!$A34</f>
        <v>DAN016</v>
      </c>
      <c r="B29" s="313" t="str">
        <f>'[2]danfoss,sagi'!$B34</f>
        <v>Danfoss DML163 Filter Drier  </v>
      </c>
      <c r="C29" s="377"/>
      <c r="D29" s="281"/>
      <c r="E29" s="427">
        <f>'[2]danfoss,sagi'!J34</f>
        <v>40.9175925925926</v>
      </c>
      <c r="F29" s="319"/>
      <c r="G29" s="2"/>
      <c r="H29" s="2"/>
      <c r="I29" s="2"/>
      <c r="J29" s="2"/>
      <c r="K29" s="2"/>
      <c r="L29" s="2"/>
      <c r="M29" s="2"/>
      <c r="N29" s="2"/>
      <c r="O29" s="2"/>
      <c r="P29" s="2"/>
      <c r="Q29" s="2"/>
      <c r="R29" s="2"/>
      <c r="S29" s="2"/>
      <c r="T29" s="2"/>
      <c r="U29" s="2"/>
      <c r="V29" s="2"/>
      <c r="W29" s="2"/>
      <c r="X29" s="2"/>
      <c r="Y29" s="2"/>
      <c r="Z29" s="2"/>
      <c r="AA29" s="2"/>
      <c r="AB29" s="2"/>
      <c r="AC29" s="2"/>
      <c r="AD29" s="2"/>
      <c r="AE29" s="2"/>
      <c r="AF29" s="2"/>
      <c r="AG29" s="2"/>
      <c r="AH29" s="2"/>
      <c r="AI29" s="2"/>
      <c r="AJ29" s="2"/>
      <c r="AK29" s="2"/>
      <c r="AL29" s="2"/>
      <c r="AM29" s="2"/>
      <c r="AN29" s="2"/>
      <c r="AO29" s="2"/>
      <c r="AP29" s="2"/>
      <c r="AQ29" s="2"/>
      <c r="AR29" s="2"/>
      <c r="AS29" s="2"/>
      <c r="AT29" s="2"/>
      <c r="AU29" s="2"/>
      <c r="AV29" s="2"/>
      <c r="AW29" s="2"/>
      <c r="AX29" s="2"/>
      <c r="AY29" s="2"/>
      <c r="AZ29" s="2"/>
    </row>
    <row r="30" spans="1:52">
      <c r="A30" s="425" t="str">
        <f>'[2]danfoss,sagi'!$A35</f>
        <v>DAN017</v>
      </c>
      <c r="B30" s="313" t="str">
        <f>'[2]danfoss,sagi'!$B35</f>
        <v>Danfoss DML164 Filter Drier  </v>
      </c>
      <c r="C30" s="377"/>
      <c r="D30" s="281"/>
      <c r="E30" s="427">
        <f>'[2]danfoss,sagi'!J35</f>
        <v>40.9175925925926</v>
      </c>
      <c r="F30" s="319"/>
      <c r="G30" s="2"/>
      <c r="H30" s="2"/>
      <c r="I30" s="2"/>
      <c r="J30" s="2"/>
      <c r="K30" s="2"/>
      <c r="L30" s="2"/>
      <c r="M30" s="2"/>
      <c r="N30" s="2"/>
      <c r="O30" s="2"/>
      <c r="P30" s="2"/>
      <c r="Q30" s="2"/>
      <c r="R30" s="2"/>
      <c r="S30" s="2"/>
      <c r="T30" s="2"/>
      <c r="U30" s="2"/>
      <c r="V30" s="2"/>
      <c r="W30" s="2"/>
      <c r="X30" s="2"/>
      <c r="Y30" s="2"/>
      <c r="Z30" s="2"/>
      <c r="AA30" s="2"/>
      <c r="AB30" s="2"/>
      <c r="AC30" s="2"/>
      <c r="AD30" s="2"/>
      <c r="AE30" s="2"/>
      <c r="AF30" s="2"/>
      <c r="AG30" s="2"/>
      <c r="AH30" s="2"/>
      <c r="AI30" s="2"/>
      <c r="AJ30" s="2"/>
      <c r="AK30" s="2"/>
      <c r="AL30" s="2"/>
      <c r="AM30" s="2"/>
      <c r="AN30" s="2"/>
      <c r="AO30" s="2"/>
      <c r="AP30" s="2"/>
      <c r="AQ30" s="2"/>
      <c r="AR30" s="2"/>
      <c r="AS30" s="2"/>
      <c r="AT30" s="2"/>
      <c r="AU30" s="2"/>
      <c r="AV30" s="2"/>
      <c r="AW30" s="2"/>
      <c r="AX30" s="2"/>
      <c r="AY30" s="2"/>
      <c r="AZ30" s="2"/>
    </row>
    <row r="31" spans="1:52">
      <c r="A31" s="425" t="str">
        <f>'[2]danfoss,sagi'!$A36</f>
        <v>DAN018</v>
      </c>
      <c r="B31" s="313" t="str">
        <f>'[2]danfoss,sagi'!$B36</f>
        <v>Danfoss DML165 Filter Drier  </v>
      </c>
      <c r="C31" s="377"/>
      <c r="D31" s="281"/>
      <c r="E31" s="427">
        <f>'[2]danfoss,sagi'!J36</f>
        <v>43.365</v>
      </c>
      <c r="F31" s="319"/>
      <c r="G31" s="2"/>
      <c r="H31" s="2"/>
      <c r="I31" s="2"/>
      <c r="J31" s="2"/>
      <c r="K31" s="2"/>
      <c r="L31" s="2"/>
      <c r="M31" s="2"/>
      <c r="N31" s="2"/>
      <c r="O31" s="2"/>
      <c r="P31" s="2"/>
      <c r="Q31" s="2"/>
      <c r="R31" s="2"/>
      <c r="S31" s="2"/>
      <c r="T31" s="2"/>
      <c r="U31" s="2"/>
      <c r="V31" s="2"/>
      <c r="W31" s="2"/>
      <c r="X31" s="2"/>
      <c r="Y31" s="2"/>
      <c r="Z31" s="2"/>
      <c r="AA31" s="2"/>
      <c r="AB31" s="2"/>
      <c r="AC31" s="2"/>
      <c r="AD31" s="2"/>
      <c r="AE31" s="2"/>
      <c r="AF31" s="2"/>
      <c r="AG31" s="2"/>
      <c r="AH31" s="2"/>
      <c r="AI31" s="2"/>
      <c r="AJ31" s="2"/>
      <c r="AK31" s="2"/>
      <c r="AL31" s="2"/>
      <c r="AM31" s="2"/>
      <c r="AN31" s="2"/>
      <c r="AO31" s="2"/>
      <c r="AP31" s="2"/>
      <c r="AQ31" s="2"/>
      <c r="AR31" s="2"/>
      <c r="AS31" s="2"/>
      <c r="AT31" s="2"/>
      <c r="AU31" s="2"/>
      <c r="AV31" s="2"/>
      <c r="AW31" s="2"/>
      <c r="AX31" s="2"/>
      <c r="AY31" s="2"/>
      <c r="AZ31" s="2"/>
    </row>
    <row r="32" spans="1:52">
      <c r="A32" s="425" t="str">
        <f>'[2]danfoss,sagi'!$A37</f>
        <v>DAN019</v>
      </c>
      <c r="B32" s="313" t="str">
        <f>'[2]danfoss,sagi'!$B37</f>
        <v>Danfoss DML304 Filter Drier</v>
      </c>
      <c r="C32" s="377"/>
      <c r="D32" s="281"/>
      <c r="E32" s="427">
        <f>'[2]danfoss,sagi'!J37</f>
        <v>89.5598148148148</v>
      </c>
      <c r="F32" s="319"/>
      <c r="G32" s="2"/>
      <c r="H32" s="2"/>
      <c r="I32" s="2"/>
      <c r="J32" s="2"/>
      <c r="K32" s="2"/>
      <c r="L32" s="2"/>
      <c r="M32" s="2"/>
      <c r="N32" s="2"/>
      <c r="O32" s="2"/>
      <c r="P32" s="2"/>
      <c r="Q32" s="2"/>
      <c r="R32" s="2"/>
      <c r="S32" s="2"/>
      <c r="T32" s="2"/>
      <c r="U32" s="2"/>
      <c r="V32" s="2"/>
      <c r="W32" s="2"/>
      <c r="X32" s="2"/>
      <c r="Y32" s="2"/>
      <c r="Z32" s="2"/>
      <c r="AA32" s="2"/>
      <c r="AB32" s="2"/>
      <c r="AC32" s="2"/>
      <c r="AD32" s="2"/>
      <c r="AE32" s="2"/>
      <c r="AF32" s="2"/>
      <c r="AG32" s="2"/>
      <c r="AH32" s="2"/>
      <c r="AI32" s="2"/>
      <c r="AJ32" s="2"/>
      <c r="AK32" s="2"/>
      <c r="AL32" s="2"/>
      <c r="AM32" s="2"/>
      <c r="AN32" s="2"/>
      <c r="AO32" s="2"/>
      <c r="AP32" s="2"/>
      <c r="AQ32" s="2"/>
      <c r="AR32" s="2"/>
      <c r="AS32" s="2"/>
      <c r="AT32" s="2"/>
      <c r="AU32" s="2"/>
      <c r="AV32" s="2"/>
      <c r="AW32" s="2"/>
      <c r="AX32" s="2"/>
      <c r="AY32" s="2"/>
      <c r="AZ32" s="2"/>
    </row>
    <row r="33" spans="1:52">
      <c r="A33" s="425" t="str">
        <f>'[2]danfoss,sagi'!$A38</f>
        <v>DAN020</v>
      </c>
      <c r="B33" s="313" t="str">
        <f>'[2]danfoss,sagi'!$B38</f>
        <v>Danfoss DML305 Filter Drier </v>
      </c>
      <c r="C33" s="377"/>
      <c r="D33" s="281"/>
      <c r="E33" s="427">
        <f>'[2]danfoss,sagi'!J38</f>
        <v>89.5598148148148</v>
      </c>
      <c r="F33" s="319"/>
      <c r="G33" s="2"/>
      <c r="H33" s="2"/>
      <c r="I33" s="2"/>
      <c r="J33" s="2"/>
      <c r="K33" s="2"/>
      <c r="L33" s="2"/>
      <c r="M33" s="2"/>
      <c r="N33" s="2"/>
      <c r="O33" s="2"/>
      <c r="P33" s="2"/>
      <c r="Q33" s="2"/>
      <c r="R33" s="2"/>
      <c r="S33" s="2"/>
      <c r="T33" s="2"/>
      <c r="U33" s="2"/>
      <c r="V33" s="2"/>
      <c r="W33" s="2"/>
      <c r="X33" s="2"/>
      <c r="Y33" s="2"/>
      <c r="Z33" s="2"/>
      <c r="AA33" s="2"/>
      <c r="AB33" s="2"/>
      <c r="AC33" s="2"/>
      <c r="AD33" s="2"/>
      <c r="AE33" s="2"/>
      <c r="AF33" s="2"/>
      <c r="AG33" s="2"/>
      <c r="AH33" s="2"/>
      <c r="AI33" s="2"/>
      <c r="AJ33" s="2"/>
      <c r="AK33" s="2"/>
      <c r="AL33" s="2"/>
      <c r="AM33" s="2"/>
      <c r="AN33" s="2"/>
      <c r="AO33" s="2"/>
      <c r="AP33" s="2"/>
      <c r="AQ33" s="2"/>
      <c r="AR33" s="2"/>
      <c r="AS33" s="2"/>
      <c r="AT33" s="2"/>
      <c r="AU33" s="2"/>
      <c r="AV33" s="2"/>
      <c r="AW33" s="2"/>
      <c r="AX33" s="2"/>
      <c r="AY33" s="2"/>
      <c r="AZ33" s="2"/>
    </row>
    <row r="34" spans="1:52">
      <c r="A34" s="425" t="str">
        <f>'[2]danfoss,sagi'!$A39</f>
        <v>DAN021</v>
      </c>
      <c r="B34" s="313" t="str">
        <f>'[2]danfoss,sagi'!$B39</f>
        <v>Danfoss DML306 Filter Drier  </v>
      </c>
      <c r="C34" s="377"/>
      <c r="D34" s="281"/>
      <c r="E34" s="427">
        <f>'[2]danfoss,sagi'!J39</f>
        <v>89.5598148148148</v>
      </c>
      <c r="F34" s="319"/>
      <c r="G34" s="2"/>
      <c r="H34" s="2"/>
      <c r="I34" s="2"/>
      <c r="J34" s="2"/>
      <c r="K34" s="2"/>
      <c r="L34" s="2"/>
      <c r="M34" s="2"/>
      <c r="N34" s="2"/>
      <c r="O34" s="2"/>
      <c r="P34" s="2"/>
      <c r="Q34" s="2"/>
      <c r="R34" s="2"/>
      <c r="S34" s="2"/>
      <c r="T34" s="2"/>
      <c r="U34" s="2"/>
      <c r="V34" s="2"/>
      <c r="W34" s="2"/>
      <c r="X34" s="2"/>
      <c r="Y34" s="2"/>
      <c r="Z34" s="2"/>
      <c r="AA34" s="2"/>
      <c r="AB34" s="2"/>
      <c r="AC34" s="2"/>
      <c r="AD34" s="2"/>
      <c r="AE34" s="2"/>
      <c r="AF34" s="2"/>
      <c r="AG34" s="2"/>
      <c r="AH34" s="2"/>
      <c r="AI34" s="2"/>
      <c r="AJ34" s="2"/>
      <c r="AK34" s="2"/>
      <c r="AL34" s="2"/>
      <c r="AM34" s="2"/>
      <c r="AN34" s="2"/>
      <c r="AO34" s="2"/>
      <c r="AP34" s="2"/>
      <c r="AQ34" s="2"/>
      <c r="AR34" s="2"/>
      <c r="AS34" s="2"/>
      <c r="AT34" s="2"/>
      <c r="AU34" s="2"/>
      <c r="AV34" s="2"/>
      <c r="AW34" s="2"/>
      <c r="AX34" s="2"/>
      <c r="AY34" s="2"/>
      <c r="AZ34" s="2"/>
    </row>
    <row r="35" spans="1:52">
      <c r="A35" s="425" t="str">
        <f>'[2]danfoss,sagi'!$A40</f>
        <v>DAN022</v>
      </c>
      <c r="B35" s="313" t="str">
        <f>'[2]danfoss,sagi'!$B40</f>
        <v>Danfoss DML307 Filter Drier  </v>
      </c>
      <c r="C35" s="377"/>
      <c r="D35" s="281"/>
      <c r="E35" s="427">
        <f>'[2]danfoss,sagi'!J40</f>
        <v>98.6193939393939</v>
      </c>
      <c r="F35" s="319"/>
      <c r="G35" s="2"/>
      <c r="H35" s="2"/>
      <c r="I35" s="2"/>
      <c r="J35" s="2"/>
      <c r="K35" s="2"/>
      <c r="L35" s="2"/>
      <c r="M35" s="2"/>
      <c r="N35" s="2"/>
      <c r="O35" s="2"/>
      <c r="P35" s="2"/>
      <c r="Q35" s="2"/>
      <c r="R35" s="2"/>
      <c r="S35" s="2"/>
      <c r="T35" s="2"/>
      <c r="U35" s="2"/>
      <c r="V35" s="2"/>
      <c r="W35" s="2"/>
      <c r="X35" s="2"/>
      <c r="Y35" s="2"/>
      <c r="Z35" s="2"/>
      <c r="AA35" s="2"/>
      <c r="AB35" s="2"/>
      <c r="AC35" s="2"/>
      <c r="AD35" s="2"/>
      <c r="AE35" s="2"/>
      <c r="AF35" s="2"/>
      <c r="AG35" s="2"/>
      <c r="AH35" s="2"/>
      <c r="AI35" s="2"/>
      <c r="AJ35" s="2"/>
      <c r="AK35" s="2"/>
      <c r="AL35" s="2"/>
      <c r="AM35" s="2"/>
      <c r="AN35" s="2"/>
      <c r="AO35" s="2"/>
      <c r="AP35" s="2"/>
      <c r="AQ35" s="2"/>
      <c r="AR35" s="2"/>
      <c r="AS35" s="2"/>
      <c r="AT35" s="2"/>
      <c r="AU35" s="2"/>
      <c r="AV35" s="2"/>
      <c r="AW35" s="2"/>
      <c r="AX35" s="2"/>
      <c r="AY35" s="2"/>
      <c r="AZ35" s="2"/>
    </row>
    <row r="36" spans="1:52">
      <c r="A36" s="425" t="str">
        <f>'[2]danfoss,sagi'!$A41</f>
        <v>DAN023</v>
      </c>
      <c r="B36" s="313" t="str">
        <f>'[2]danfoss,sagi'!$B41</f>
        <v>Danfoss BF240A5 Coil 240VAC 50Hz 11W</v>
      </c>
      <c r="C36" s="377"/>
      <c r="D36" s="281"/>
      <c r="E36" s="427">
        <f>'[2]danfoss,sagi'!J41</f>
        <v>75.3846153846154</v>
      </c>
      <c r="F36" s="380"/>
      <c r="G36" s="2"/>
      <c r="H36" s="2"/>
      <c r="I36" s="2"/>
      <c r="J36" s="2"/>
      <c r="K36" s="2"/>
      <c r="L36" s="2"/>
      <c r="M36" s="2"/>
      <c r="N36" s="2"/>
      <c r="O36" s="2"/>
      <c r="P36" s="2"/>
      <c r="Q36" s="2"/>
      <c r="R36" s="2"/>
      <c r="S36" s="2"/>
      <c r="T36" s="2"/>
      <c r="U36" s="2"/>
      <c r="V36" s="2"/>
      <c r="W36" s="2"/>
      <c r="X36" s="2"/>
      <c r="Y36" s="2"/>
      <c r="Z36" s="2"/>
      <c r="AA36" s="2"/>
      <c r="AB36" s="2"/>
      <c r="AC36" s="2"/>
      <c r="AD36" s="2"/>
      <c r="AE36" s="2"/>
      <c r="AF36" s="2"/>
      <c r="AG36" s="2"/>
      <c r="AH36" s="2"/>
      <c r="AI36" s="2"/>
      <c r="AJ36" s="2"/>
      <c r="AK36" s="2"/>
      <c r="AL36" s="2"/>
      <c r="AM36" s="2"/>
      <c r="AN36" s="2"/>
      <c r="AO36" s="2"/>
      <c r="AP36" s="2"/>
      <c r="AQ36" s="2"/>
      <c r="AR36" s="2"/>
      <c r="AS36" s="2"/>
      <c r="AT36" s="2"/>
      <c r="AU36" s="2"/>
      <c r="AV36" s="2"/>
      <c r="AW36" s="2"/>
      <c r="AX36" s="2"/>
      <c r="AY36" s="2"/>
      <c r="AZ36" s="2"/>
    </row>
    <row r="37" spans="1:52">
      <c r="A37" s="425" t="str">
        <f>'[2]danfoss,sagi'!$A42</f>
        <v>DAN024</v>
      </c>
      <c r="B37" s="313" t="str">
        <f>'[2]danfoss,sagi'!$B42</f>
        <v>Danfoss EVR2 Sol.valve Body 1/4" </v>
      </c>
      <c r="C37" s="377"/>
      <c r="D37" s="281"/>
      <c r="E37" s="427">
        <f>'[2]danfoss,sagi'!J42</f>
        <v>139.230769230769</v>
      </c>
      <c r="F37" s="381"/>
      <c r="G37" s="2"/>
      <c r="H37" s="2"/>
      <c r="I37" s="2"/>
      <c r="J37" s="2"/>
      <c r="K37" s="2"/>
      <c r="L37" s="2"/>
      <c r="M37" s="2"/>
      <c r="N37" s="2"/>
      <c r="O37" s="2"/>
      <c r="P37" s="2"/>
      <c r="Q37" s="2"/>
      <c r="R37" s="2"/>
      <c r="S37" s="2"/>
      <c r="T37" s="2"/>
      <c r="U37" s="2"/>
      <c r="V37" s="2"/>
      <c r="W37" s="2"/>
      <c r="X37" s="2"/>
      <c r="Y37" s="2"/>
      <c r="Z37" s="2"/>
      <c r="AA37" s="2"/>
      <c r="AB37" s="2"/>
      <c r="AC37" s="2"/>
      <c r="AD37" s="2"/>
      <c r="AE37" s="2"/>
      <c r="AF37" s="2"/>
      <c r="AG37" s="2"/>
      <c r="AH37" s="2"/>
      <c r="AI37" s="2"/>
      <c r="AJ37" s="2"/>
      <c r="AK37" s="2"/>
      <c r="AL37" s="2"/>
      <c r="AM37" s="2"/>
      <c r="AN37" s="2"/>
      <c r="AO37" s="2"/>
      <c r="AP37" s="2"/>
      <c r="AQ37" s="2"/>
      <c r="AR37" s="2"/>
      <c r="AS37" s="2"/>
      <c r="AT37" s="2"/>
      <c r="AU37" s="2"/>
      <c r="AV37" s="2"/>
      <c r="AW37" s="2"/>
      <c r="AX37" s="2"/>
      <c r="AY37" s="2"/>
      <c r="AZ37" s="2"/>
    </row>
    <row r="38" spans="1:52">
      <c r="A38" s="425" t="str">
        <f>'[2]danfoss,sagi'!$A43</f>
        <v>DAN025</v>
      </c>
      <c r="B38" s="313" t="str">
        <f>'[2]danfoss,sagi'!$B43</f>
        <v>Danfoss EVR3 Sol.valve Body 3/8"(1HP - 2HP)</v>
      </c>
      <c r="C38" s="377"/>
      <c r="D38" s="281"/>
      <c r="E38" s="427">
        <f>'[2]danfoss,sagi'!J43</f>
        <v>138.461538461538</v>
      </c>
      <c r="F38" s="381"/>
      <c r="G38" s="2"/>
      <c r="H38" s="2"/>
      <c r="I38" s="2"/>
      <c r="J38" s="2"/>
      <c r="K38" s="2"/>
      <c r="L38" s="2"/>
      <c r="M38" s="2"/>
      <c r="N38" s="2"/>
      <c r="O38" s="2"/>
      <c r="P38" s="2"/>
      <c r="Q38" s="2"/>
      <c r="R38" s="2"/>
      <c r="S38" s="2"/>
      <c r="T38" s="2"/>
      <c r="U38" s="2"/>
      <c r="V38" s="2"/>
      <c r="W38" s="2"/>
      <c r="X38" s="2"/>
      <c r="Y38" s="2"/>
      <c r="Z38" s="2"/>
      <c r="AA38" s="2"/>
      <c r="AB38" s="2"/>
      <c r="AC38" s="2"/>
      <c r="AD38" s="2"/>
      <c r="AE38" s="2"/>
      <c r="AF38" s="2"/>
      <c r="AG38" s="2"/>
      <c r="AH38" s="2"/>
      <c r="AI38" s="2"/>
      <c r="AJ38" s="2"/>
      <c r="AK38" s="2"/>
      <c r="AL38" s="2"/>
      <c r="AM38" s="2"/>
      <c r="AN38" s="2"/>
      <c r="AO38" s="2"/>
      <c r="AP38" s="2"/>
      <c r="AQ38" s="2"/>
      <c r="AR38" s="2"/>
      <c r="AS38" s="2"/>
      <c r="AT38" s="2"/>
      <c r="AU38" s="2"/>
      <c r="AV38" s="2"/>
      <c r="AW38" s="2"/>
      <c r="AX38" s="2"/>
      <c r="AY38" s="2"/>
      <c r="AZ38" s="2"/>
    </row>
    <row r="39" spans="1:52">
      <c r="A39" s="425" t="str">
        <f>'[2]danfoss,sagi'!$A44</f>
        <v>DAN026</v>
      </c>
      <c r="B39" s="313" t="str">
        <f>'[2]danfoss,sagi'!$B44</f>
        <v>Danfoss EVR6 Sol.Valve Body 3/8"F (3HP - 4HP)</v>
      </c>
      <c r="C39" s="377"/>
      <c r="D39" s="281"/>
      <c r="E39" s="427">
        <f>'[2]danfoss,sagi'!J44</f>
        <v>184.615384615385</v>
      </c>
      <c r="F39" s="381"/>
      <c r="G39" s="2"/>
      <c r="H39" s="2"/>
      <c r="I39" s="2"/>
      <c r="J39" s="2"/>
      <c r="K39" s="2"/>
      <c r="L39" s="2"/>
      <c r="M39" s="2"/>
      <c r="N39" s="2"/>
      <c r="O39" s="2"/>
      <c r="P39" s="2"/>
      <c r="Q39" s="2"/>
      <c r="R39" s="2"/>
      <c r="S39" s="2"/>
      <c r="T39" s="2"/>
      <c r="U39" s="2"/>
      <c r="V39" s="2"/>
      <c r="W39" s="2"/>
      <c r="X39" s="2"/>
      <c r="Y39" s="2"/>
      <c r="Z39" s="2"/>
      <c r="AA39" s="2"/>
      <c r="AB39" s="2"/>
      <c r="AC39" s="2"/>
      <c r="AD39" s="2"/>
      <c r="AE39" s="2"/>
      <c r="AF39" s="2"/>
      <c r="AG39" s="2"/>
      <c r="AH39" s="2"/>
      <c r="AI39" s="2"/>
      <c r="AJ39" s="2"/>
      <c r="AK39" s="2"/>
      <c r="AL39" s="2"/>
      <c r="AM39" s="2"/>
      <c r="AN39" s="2"/>
      <c r="AO39" s="2"/>
      <c r="AP39" s="2"/>
      <c r="AQ39" s="2"/>
      <c r="AR39" s="2"/>
      <c r="AS39" s="2"/>
      <c r="AT39" s="2"/>
      <c r="AU39" s="2"/>
      <c r="AV39" s="2"/>
      <c r="AW39" s="2"/>
      <c r="AX39" s="2"/>
      <c r="AY39" s="2"/>
      <c r="AZ39" s="2"/>
    </row>
    <row r="40" spans="1:52">
      <c r="A40" s="425" t="str">
        <f>'[2]danfoss,sagi'!$A45</f>
        <v>DAN027</v>
      </c>
      <c r="B40" s="313" t="str">
        <f>'[2]danfoss,sagi'!$B45</f>
        <v>Danfoss EVR6 Sol.Valve Body 1/2"F (4.5HP - 5HP)</v>
      </c>
      <c r="C40" s="377"/>
      <c r="D40" s="281"/>
      <c r="E40" s="427">
        <f>'[2]danfoss,sagi'!J45</f>
        <v>184.615384615385</v>
      </c>
      <c r="F40" s="381"/>
      <c r="G40" s="2"/>
      <c r="H40" s="2"/>
      <c r="I40" s="2"/>
      <c r="J40" s="2"/>
      <c r="K40" s="2"/>
      <c r="L40" s="2"/>
      <c r="M40" s="2"/>
      <c r="N40" s="2"/>
      <c r="O40" s="2"/>
      <c r="P40" s="2"/>
      <c r="Q40" s="2"/>
      <c r="R40" s="2"/>
      <c r="S40" s="2"/>
      <c r="T40" s="2"/>
      <c r="U40" s="2"/>
      <c r="V40" s="2"/>
      <c r="W40" s="2"/>
      <c r="X40" s="2"/>
      <c r="Y40" s="2"/>
      <c r="Z40" s="2"/>
      <c r="AA40" s="2"/>
      <c r="AB40" s="2"/>
      <c r="AC40" s="2"/>
      <c r="AD40" s="2"/>
      <c r="AE40" s="2"/>
      <c r="AF40" s="2"/>
      <c r="AG40" s="2"/>
      <c r="AH40" s="2"/>
      <c r="AI40" s="2"/>
      <c r="AJ40" s="2"/>
      <c r="AK40" s="2"/>
      <c r="AL40" s="2"/>
      <c r="AM40" s="2"/>
      <c r="AN40" s="2"/>
      <c r="AO40" s="2"/>
      <c r="AP40" s="2"/>
      <c r="AQ40" s="2"/>
      <c r="AR40" s="2"/>
      <c r="AS40" s="2"/>
      <c r="AT40" s="2"/>
      <c r="AU40" s="2"/>
      <c r="AV40" s="2"/>
      <c r="AW40" s="2"/>
      <c r="AX40" s="2"/>
      <c r="AY40" s="2"/>
      <c r="AZ40" s="2"/>
    </row>
    <row r="41" spans="1:52">
      <c r="A41" s="425" t="str">
        <f>'[2]danfoss,sagi'!$A46</f>
        <v>DAN028</v>
      </c>
      <c r="B41" s="313" t="str">
        <f>'[2]danfoss,sagi'!$B46</f>
        <v>Danfoss EVR10 Sol Valve Body 1/2"F (6HP -7HP)</v>
      </c>
      <c r="C41" s="377"/>
      <c r="D41" s="281"/>
      <c r="E41" s="427">
        <f>'[2]danfoss,sagi'!J46</f>
        <v>230.769230769231</v>
      </c>
      <c r="F41" s="381"/>
      <c r="G41" s="2"/>
      <c r="H41" s="2"/>
      <c r="I41" s="2"/>
      <c r="J41" s="2"/>
      <c r="K41" s="2"/>
      <c r="L41" s="2"/>
      <c r="M41" s="2"/>
      <c r="N41" s="2"/>
      <c r="O41" s="2"/>
      <c r="P41" s="2"/>
      <c r="Q41" s="2"/>
      <c r="R41" s="2"/>
      <c r="S41" s="2"/>
      <c r="T41" s="2"/>
      <c r="U41" s="2"/>
      <c r="V41" s="2"/>
      <c r="W41" s="2"/>
      <c r="X41" s="2"/>
      <c r="Y41" s="2"/>
      <c r="Z41" s="2"/>
      <c r="AA41" s="2"/>
      <c r="AB41" s="2"/>
      <c r="AC41" s="2"/>
      <c r="AD41" s="2"/>
      <c r="AE41" s="2"/>
      <c r="AF41" s="2"/>
      <c r="AG41" s="2"/>
      <c r="AH41" s="2"/>
      <c r="AI41" s="2"/>
      <c r="AJ41" s="2"/>
      <c r="AK41" s="2"/>
      <c r="AL41" s="2"/>
      <c r="AM41" s="2"/>
      <c r="AN41" s="2"/>
      <c r="AO41" s="2"/>
      <c r="AP41" s="2"/>
      <c r="AQ41" s="2"/>
      <c r="AR41" s="2"/>
      <c r="AS41" s="2"/>
      <c r="AT41" s="2"/>
      <c r="AU41" s="2"/>
      <c r="AV41" s="2"/>
      <c r="AW41" s="2"/>
      <c r="AX41" s="2"/>
      <c r="AY41" s="2"/>
      <c r="AZ41" s="2"/>
    </row>
    <row r="42" spans="1:52">
      <c r="A42" s="425" t="str">
        <f>'[2]danfoss,sagi'!$A47</f>
        <v>DAN029</v>
      </c>
      <c r="B42" s="313" t="str">
        <f>'[2]danfoss,sagi'!$B47</f>
        <v>Danfoss EVR10 Sol Valve Body 5/8"F (7.5HP -20HP)</v>
      </c>
      <c r="C42" s="377"/>
      <c r="D42" s="281"/>
      <c r="E42" s="427">
        <f>'[2]danfoss,sagi'!J47</f>
        <v>230.769230769231</v>
      </c>
      <c r="F42" s="381"/>
      <c r="G42" s="2"/>
      <c r="H42" s="2"/>
      <c r="I42" s="2"/>
      <c r="J42" s="2"/>
      <c r="K42" s="2"/>
      <c r="L42" s="2"/>
      <c r="M42" s="2"/>
      <c r="N42" s="2"/>
      <c r="O42" s="2"/>
      <c r="P42" s="2"/>
      <c r="Q42" s="2"/>
      <c r="R42" s="2"/>
      <c r="S42" s="2"/>
      <c r="T42" s="2"/>
      <c r="U42" s="2"/>
      <c r="V42" s="2"/>
      <c r="W42" s="2"/>
      <c r="X42" s="2"/>
      <c r="Y42" s="2"/>
      <c r="Z42" s="2"/>
      <c r="AA42" s="2"/>
      <c r="AB42" s="2"/>
      <c r="AC42" s="2"/>
      <c r="AD42" s="2"/>
      <c r="AE42" s="2"/>
      <c r="AF42" s="2"/>
      <c r="AG42" s="2"/>
      <c r="AH42" s="2"/>
      <c r="AI42" s="2"/>
      <c r="AJ42" s="2"/>
      <c r="AK42" s="2"/>
      <c r="AL42" s="2"/>
      <c r="AM42" s="2"/>
      <c r="AN42" s="2"/>
      <c r="AO42" s="2"/>
      <c r="AP42" s="2"/>
      <c r="AQ42" s="2"/>
      <c r="AR42" s="2"/>
      <c r="AS42" s="2"/>
      <c r="AT42" s="2"/>
      <c r="AU42" s="2"/>
      <c r="AV42" s="2"/>
      <c r="AW42" s="2"/>
      <c r="AX42" s="2"/>
      <c r="AY42" s="2"/>
      <c r="AZ42" s="2"/>
    </row>
    <row r="43" spans="1:52">
      <c r="A43" s="425" t="str">
        <f>'[2]danfoss,sagi'!$A48</f>
        <v>DAN030</v>
      </c>
      <c r="B43" s="313" t="str">
        <f>'[2]danfoss,sagi'!$B48</f>
        <v>Danfoss EVRI5 Sol Valve Body 7/8"S (25HP-30hp)</v>
      </c>
      <c r="C43" s="377"/>
      <c r="D43" s="281"/>
      <c r="E43" s="427">
        <f>'[2]danfoss,sagi'!J48</f>
        <v>323.076923076923</v>
      </c>
      <c r="F43" s="381"/>
      <c r="G43" s="2"/>
      <c r="H43" s="2"/>
      <c r="I43" s="2"/>
      <c r="J43" s="2"/>
      <c r="K43" s="2"/>
      <c r="L43" s="2"/>
      <c r="M43" s="2"/>
      <c r="N43" s="2"/>
      <c r="O43" s="2"/>
      <c r="P43" s="2"/>
      <c r="Q43" s="2"/>
      <c r="R43" s="2"/>
      <c r="S43" s="2"/>
      <c r="T43" s="2"/>
      <c r="U43" s="2"/>
      <c r="V43" s="2"/>
      <c r="W43" s="2"/>
      <c r="X43" s="2"/>
      <c r="Y43" s="2"/>
      <c r="Z43" s="2"/>
      <c r="AA43" s="2"/>
      <c r="AB43" s="2"/>
      <c r="AC43" s="2"/>
      <c r="AD43" s="2"/>
      <c r="AE43" s="2"/>
      <c r="AF43" s="2"/>
      <c r="AG43" s="2"/>
      <c r="AH43" s="2"/>
      <c r="AI43" s="2"/>
      <c r="AJ43" s="2"/>
      <c r="AK43" s="2"/>
      <c r="AL43" s="2"/>
      <c r="AM43" s="2"/>
      <c r="AN43" s="2"/>
      <c r="AO43" s="2"/>
      <c r="AP43" s="2"/>
      <c r="AQ43" s="2"/>
      <c r="AR43" s="2"/>
      <c r="AS43" s="2"/>
      <c r="AT43" s="2"/>
      <c r="AU43" s="2"/>
      <c r="AV43" s="2"/>
      <c r="AW43" s="2"/>
      <c r="AX43" s="2"/>
      <c r="AY43" s="2"/>
      <c r="AZ43" s="2"/>
    </row>
    <row r="44" spans="1:52">
      <c r="A44" s="425" t="str">
        <f>'[2]danfoss,sagi'!$A49</f>
        <v>DAN031</v>
      </c>
      <c r="B44" s="313" t="str">
        <f>'[2]danfoss,sagi'!$B49</f>
        <v>Danfoss EVR20 Sol Valve Body 7/8"S </v>
      </c>
      <c r="C44" s="377"/>
      <c r="D44" s="281"/>
      <c r="E44" s="427">
        <f>'[2]danfoss,sagi'!J49</f>
        <v>598.197894736842</v>
      </c>
      <c r="F44" s="381"/>
      <c r="G44" s="2"/>
      <c r="H44" s="2"/>
      <c r="I44" s="2"/>
      <c r="J44" s="2"/>
      <c r="K44" s="2"/>
      <c r="L44" s="2"/>
      <c r="M44" s="2"/>
      <c r="N44" s="2"/>
      <c r="O44" s="2"/>
      <c r="P44" s="2"/>
      <c r="Q44" s="2"/>
      <c r="R44" s="2"/>
      <c r="S44" s="2"/>
      <c r="T44" s="2"/>
      <c r="U44" s="2"/>
      <c r="V44" s="2"/>
      <c r="W44" s="2"/>
      <c r="X44" s="2"/>
      <c r="Y44" s="2"/>
      <c r="Z44" s="2"/>
      <c r="AA44" s="2"/>
      <c r="AB44" s="2"/>
      <c r="AC44" s="2"/>
      <c r="AD44" s="2"/>
      <c r="AE44" s="2"/>
      <c r="AF44" s="2"/>
      <c r="AG44" s="2"/>
      <c r="AH44" s="2"/>
      <c r="AI44" s="2"/>
      <c r="AJ44" s="2"/>
      <c r="AK44" s="2"/>
      <c r="AL44" s="2"/>
      <c r="AM44" s="2"/>
      <c r="AN44" s="2"/>
      <c r="AO44" s="2"/>
      <c r="AP44" s="2"/>
      <c r="AQ44" s="2"/>
      <c r="AR44" s="2"/>
      <c r="AS44" s="2"/>
      <c r="AT44" s="2"/>
      <c r="AU44" s="2"/>
      <c r="AV44" s="2"/>
      <c r="AW44" s="2"/>
      <c r="AX44" s="2"/>
      <c r="AY44" s="2"/>
      <c r="AZ44" s="2"/>
    </row>
    <row r="45" spans="1:52">
      <c r="A45" s="425" t="str">
        <f>'[2]danfoss,sagi'!$A50</f>
        <v>DAN032</v>
      </c>
      <c r="B45" s="313" t="str">
        <f>'[2]danfoss,sagi'!$B50</f>
        <v>Danfoss EVR20 Sol Valve Body 1 1/8"S </v>
      </c>
      <c r="C45" s="377"/>
      <c r="D45" s="281"/>
      <c r="E45" s="427">
        <f>'[2]danfoss,sagi'!J50</f>
        <v>662.112207357859</v>
      </c>
      <c r="F45" s="381"/>
      <c r="G45" s="2"/>
      <c r="H45" s="2"/>
      <c r="I45" s="2"/>
      <c r="J45" s="2"/>
      <c r="K45" s="2"/>
      <c r="L45" s="2"/>
      <c r="M45" s="2"/>
      <c r="N45" s="2"/>
      <c r="O45" s="2"/>
      <c r="P45" s="2"/>
      <c r="Q45" s="2"/>
      <c r="R45" s="2"/>
      <c r="S45" s="2"/>
      <c r="T45" s="2"/>
      <c r="U45" s="2"/>
      <c r="V45" s="2"/>
      <c r="W45" s="2"/>
      <c r="X45" s="2"/>
      <c r="Y45" s="2"/>
      <c r="Z45" s="2"/>
      <c r="AA45" s="2"/>
      <c r="AB45" s="2"/>
      <c r="AC45" s="2"/>
      <c r="AD45" s="2"/>
      <c r="AE45" s="2"/>
      <c r="AF45" s="2"/>
      <c r="AG45" s="2"/>
      <c r="AH45" s="2"/>
      <c r="AI45" s="2"/>
      <c r="AJ45" s="2"/>
      <c r="AK45" s="2"/>
      <c r="AL45" s="2"/>
      <c r="AM45" s="2"/>
      <c r="AN45" s="2"/>
      <c r="AO45" s="2"/>
      <c r="AP45" s="2"/>
      <c r="AQ45" s="2"/>
      <c r="AR45" s="2"/>
      <c r="AS45" s="2"/>
      <c r="AT45" s="2"/>
      <c r="AU45" s="2"/>
      <c r="AV45" s="2"/>
      <c r="AW45" s="2"/>
      <c r="AX45" s="2"/>
      <c r="AY45" s="2"/>
      <c r="AZ45" s="2"/>
    </row>
    <row r="46" spans="1:52">
      <c r="A46" s="425" t="str">
        <f>'[2]danfoss,sagi'!$A51</f>
        <v>DAN032.1</v>
      </c>
      <c r="B46" s="313" t="str">
        <f>'[2]danfoss,sagi'!$B51</f>
        <v>Danfoss EVR25 Sol Valve Body 1 1/8"S</v>
      </c>
      <c r="C46" s="377"/>
      <c r="D46" s="281"/>
      <c r="E46" s="427">
        <f>'[2]danfoss,sagi'!J51</f>
        <v>866.333110367893</v>
      </c>
      <c r="F46" s="381"/>
      <c r="G46" s="2"/>
      <c r="H46" s="2"/>
      <c r="I46" s="2"/>
      <c r="J46" s="2"/>
      <c r="K46" s="2"/>
      <c r="L46" s="2"/>
      <c r="M46" s="2"/>
      <c r="N46" s="2"/>
      <c r="O46" s="2"/>
      <c r="P46" s="2"/>
      <c r="Q46" s="2"/>
      <c r="R46" s="2"/>
      <c r="S46" s="2"/>
      <c r="T46" s="2"/>
      <c r="U46" s="2"/>
      <c r="V46" s="2"/>
      <c r="W46" s="2"/>
      <c r="X46" s="2"/>
      <c r="Y46" s="2"/>
      <c r="Z46" s="2"/>
      <c r="AA46" s="2"/>
      <c r="AB46" s="2"/>
      <c r="AC46" s="2"/>
      <c r="AD46" s="2"/>
      <c r="AE46" s="2"/>
      <c r="AF46" s="2"/>
      <c r="AG46" s="2"/>
      <c r="AH46" s="2"/>
      <c r="AI46" s="2"/>
      <c r="AJ46" s="2"/>
      <c r="AK46" s="2"/>
      <c r="AL46" s="2"/>
      <c r="AM46" s="2"/>
      <c r="AN46" s="2"/>
      <c r="AO46" s="2"/>
      <c r="AP46" s="2"/>
      <c r="AQ46" s="2"/>
      <c r="AR46" s="2"/>
      <c r="AS46" s="2"/>
      <c r="AT46" s="2"/>
      <c r="AU46" s="2"/>
      <c r="AV46" s="2"/>
      <c r="AW46" s="2"/>
      <c r="AX46" s="2"/>
      <c r="AY46" s="2"/>
      <c r="AZ46" s="2"/>
    </row>
    <row r="47" spans="1:52">
      <c r="A47" s="425" t="str">
        <f>'[2]danfoss,sagi'!$A52</f>
        <v>DAN032.2</v>
      </c>
      <c r="B47" s="313" t="str">
        <f>'[2]danfoss,sagi'!$B52</f>
        <v>Danfoss EVR25 Sol Valve Body 1 3/8"S</v>
      </c>
      <c r="C47" s="377"/>
      <c r="D47" s="281"/>
      <c r="E47" s="427">
        <f>'[2]danfoss,sagi'!J52</f>
        <v>1069.31086956522</v>
      </c>
      <c r="F47" s="381"/>
      <c r="G47" s="2"/>
      <c r="H47" s="2"/>
      <c r="I47" s="2"/>
      <c r="J47" s="2"/>
      <c r="K47" s="2"/>
      <c r="L47" s="2"/>
      <c r="M47" s="2"/>
      <c r="N47" s="2"/>
      <c r="O47" s="2"/>
      <c r="P47" s="2"/>
      <c r="Q47" s="2"/>
      <c r="R47" s="2"/>
      <c r="S47" s="2"/>
      <c r="T47" s="2"/>
      <c r="U47" s="2"/>
      <c r="V47" s="2"/>
      <c r="W47" s="2"/>
      <c r="X47" s="2"/>
      <c r="Y47" s="2"/>
      <c r="Z47" s="2"/>
      <c r="AA47" s="2"/>
      <c r="AB47" s="2"/>
      <c r="AC47" s="2"/>
      <c r="AD47" s="2"/>
      <c r="AE47" s="2"/>
      <c r="AF47" s="2"/>
      <c r="AG47" s="2"/>
      <c r="AH47" s="2"/>
      <c r="AI47" s="2"/>
      <c r="AJ47" s="2"/>
      <c r="AK47" s="2"/>
      <c r="AL47" s="2"/>
      <c r="AM47" s="2"/>
      <c r="AN47" s="2"/>
      <c r="AO47" s="2"/>
      <c r="AP47" s="2"/>
      <c r="AQ47" s="2"/>
      <c r="AR47" s="2"/>
      <c r="AS47" s="2"/>
      <c r="AT47" s="2"/>
      <c r="AU47" s="2"/>
      <c r="AV47" s="2"/>
      <c r="AW47" s="2"/>
      <c r="AX47" s="2"/>
      <c r="AY47" s="2"/>
      <c r="AZ47" s="2"/>
    </row>
    <row r="48" spans="1:52">
      <c r="A48" s="425" t="str">
        <f>'[2]danfoss,sagi'!$A53</f>
        <v>DAN032.3</v>
      </c>
      <c r="B48" s="313" t="str">
        <f>'[2]danfoss,sagi'!$B53</f>
        <v>Danfoss EVR32 Sol Valve Body 1 3/8"S</v>
      </c>
      <c r="C48" s="377"/>
      <c r="D48" s="281"/>
      <c r="E48" s="427">
        <f>'[2]danfoss,sagi'!J53</f>
        <v>1508.94637681159</v>
      </c>
      <c r="F48" s="381"/>
      <c r="G48" s="2"/>
      <c r="H48" s="2"/>
      <c r="I48" s="2"/>
      <c r="J48" s="2"/>
      <c r="K48" s="2"/>
      <c r="L48" s="2"/>
      <c r="M48" s="2"/>
      <c r="N48" s="2"/>
      <c r="O48" s="2"/>
      <c r="P48" s="2"/>
      <c r="Q48" s="2"/>
      <c r="R48" s="2"/>
      <c r="S48" s="2"/>
      <c r="T48" s="2"/>
      <c r="U48" s="2"/>
      <c r="V48" s="2"/>
      <c r="W48" s="2"/>
      <c r="X48" s="2"/>
      <c r="Y48" s="2"/>
      <c r="Z48" s="2"/>
      <c r="AA48" s="2"/>
      <c r="AB48" s="2"/>
      <c r="AC48" s="2"/>
      <c r="AD48" s="2"/>
      <c r="AE48" s="2"/>
      <c r="AF48" s="2"/>
      <c r="AG48" s="2"/>
      <c r="AH48" s="2"/>
      <c r="AI48" s="2"/>
      <c r="AJ48" s="2"/>
      <c r="AK48" s="2"/>
      <c r="AL48" s="2"/>
      <c r="AM48" s="2"/>
      <c r="AN48" s="2"/>
      <c r="AO48" s="2"/>
      <c r="AP48" s="2"/>
      <c r="AQ48" s="2"/>
      <c r="AR48" s="2"/>
      <c r="AS48" s="2"/>
      <c r="AT48" s="2"/>
      <c r="AU48" s="2"/>
      <c r="AV48" s="2"/>
      <c r="AW48" s="2"/>
      <c r="AX48" s="2"/>
      <c r="AY48" s="2"/>
      <c r="AZ48" s="2"/>
    </row>
    <row r="49" spans="1:52">
      <c r="A49" s="425" t="str">
        <f>'[2]danfoss,sagi'!$A54</f>
        <v>DAN032.4</v>
      </c>
      <c r="B49" s="313" t="str">
        <f>'[2]danfoss,sagi'!$B54</f>
        <v>Danfoss EVR40 Sol Valve Body 1 5/8"S 032L1109</v>
      </c>
      <c r="C49" s="377"/>
      <c r="D49" s="281"/>
      <c r="E49" s="427">
        <f>'[2]danfoss,sagi'!J54</f>
        <v>1729.28786231884</v>
      </c>
      <c r="F49" s="428"/>
      <c r="G49" s="2"/>
      <c r="H49" s="2"/>
      <c r="I49" s="2"/>
      <c r="J49" s="2"/>
      <c r="K49" s="2"/>
      <c r="L49" s="2"/>
      <c r="M49" s="2"/>
      <c r="N49" s="2"/>
      <c r="O49" s="2"/>
      <c r="P49" s="2"/>
      <c r="Q49" s="2"/>
      <c r="R49" s="2"/>
      <c r="S49" s="2"/>
      <c r="T49" s="2"/>
      <c r="U49" s="2"/>
      <c r="V49" s="2"/>
      <c r="W49" s="2"/>
      <c r="X49" s="2"/>
      <c r="Y49" s="2"/>
      <c r="Z49" s="2"/>
      <c r="AA49" s="2"/>
      <c r="AB49" s="2"/>
      <c r="AC49" s="2"/>
      <c r="AD49" s="2"/>
      <c r="AE49" s="2"/>
      <c r="AF49" s="2"/>
      <c r="AG49" s="2"/>
      <c r="AH49" s="2"/>
      <c r="AI49" s="2"/>
      <c r="AJ49" s="2"/>
      <c r="AK49" s="2"/>
      <c r="AL49" s="2"/>
      <c r="AM49" s="2"/>
      <c r="AN49" s="2"/>
      <c r="AO49" s="2"/>
      <c r="AP49" s="2"/>
      <c r="AQ49" s="2"/>
      <c r="AR49" s="2"/>
      <c r="AS49" s="2"/>
      <c r="AT49" s="2"/>
      <c r="AU49" s="2"/>
      <c r="AV49" s="2"/>
      <c r="AW49" s="2"/>
      <c r="AX49" s="2"/>
      <c r="AY49" s="2"/>
      <c r="AZ49" s="2"/>
    </row>
    <row r="50" spans="1:52">
      <c r="A50" s="425" t="str">
        <f>'[2]danfoss,sagi'!$A55</f>
        <v>DAN033</v>
      </c>
      <c r="B50" s="313" t="str">
        <f>'[2]danfoss,sagi'!$B55</f>
        <v>Danfoss Hand Valve 3/8"F</v>
      </c>
      <c r="C50" s="377"/>
      <c r="D50" s="281"/>
      <c r="E50" s="427">
        <f>'[2]danfoss,sagi'!J55</f>
        <v>108.333333333333</v>
      </c>
      <c r="F50" s="319"/>
      <c r="G50" s="2"/>
      <c r="H50" s="2"/>
      <c r="I50" s="2"/>
      <c r="J50" s="2"/>
      <c r="K50" s="2"/>
      <c r="L50" s="2"/>
      <c r="M50" s="2"/>
      <c r="N50" s="2"/>
      <c r="O50" s="2"/>
      <c r="P50" s="2"/>
      <c r="Q50" s="2"/>
      <c r="R50" s="2"/>
      <c r="S50" s="2"/>
      <c r="T50" s="2"/>
      <c r="U50" s="2"/>
      <c r="V50" s="2"/>
      <c r="W50" s="2"/>
      <c r="X50" s="2"/>
      <c r="Y50" s="2"/>
      <c r="Z50" s="2"/>
      <c r="AA50" s="2"/>
      <c r="AB50" s="2"/>
      <c r="AC50" s="2"/>
      <c r="AD50" s="2"/>
      <c r="AE50" s="2"/>
      <c r="AF50" s="2"/>
      <c r="AG50" s="2"/>
      <c r="AH50" s="2"/>
      <c r="AI50" s="2"/>
      <c r="AJ50" s="2"/>
      <c r="AK50" s="2"/>
      <c r="AL50" s="2"/>
      <c r="AM50" s="2"/>
      <c r="AN50" s="2"/>
      <c r="AO50" s="2"/>
      <c r="AP50" s="2"/>
      <c r="AQ50" s="2"/>
      <c r="AR50" s="2"/>
      <c r="AS50" s="2"/>
      <c r="AT50" s="2"/>
      <c r="AU50" s="2"/>
      <c r="AV50" s="2"/>
      <c r="AW50" s="2"/>
      <c r="AX50" s="2"/>
      <c r="AY50" s="2"/>
      <c r="AZ50" s="2"/>
    </row>
    <row r="51" spans="1:52">
      <c r="A51" s="425" t="str">
        <f>'[2]danfoss,sagi'!$A56</f>
        <v>DAN034</v>
      </c>
      <c r="B51" s="313" t="str">
        <f>'[2]danfoss,sagi'!$B56</f>
        <v>Danfoss Hand Valve 1/2"F</v>
      </c>
      <c r="C51" s="377"/>
      <c r="D51" s="281"/>
      <c r="E51" s="427" t="str">
        <f>'[2]danfoss,sagi'!J56</f>
        <v>~</v>
      </c>
      <c r="F51" s="319"/>
      <c r="G51" s="2"/>
      <c r="H51" s="2"/>
      <c r="I51" s="2"/>
      <c r="J51" s="2"/>
      <c r="K51" s="2"/>
      <c r="L51" s="2"/>
      <c r="M51" s="2"/>
      <c r="N51" s="2"/>
      <c r="O51" s="2"/>
      <c r="P51" s="2"/>
      <c r="Q51" s="2"/>
      <c r="R51" s="2"/>
      <c r="S51" s="2"/>
      <c r="T51" s="2"/>
      <c r="U51" s="2"/>
      <c r="V51" s="2"/>
      <c r="W51" s="2"/>
      <c r="X51" s="2"/>
      <c r="Y51" s="2"/>
      <c r="Z51" s="2"/>
      <c r="AA51" s="2"/>
      <c r="AB51" s="2"/>
      <c r="AC51" s="2"/>
      <c r="AD51" s="2"/>
      <c r="AE51" s="2"/>
      <c r="AF51" s="2"/>
      <c r="AG51" s="2"/>
      <c r="AH51" s="2"/>
      <c r="AI51" s="2"/>
      <c r="AJ51" s="2"/>
      <c r="AK51" s="2"/>
      <c r="AL51" s="2"/>
      <c r="AM51" s="2"/>
      <c r="AN51" s="2"/>
      <c r="AO51" s="2"/>
      <c r="AP51" s="2"/>
      <c r="AQ51" s="2"/>
      <c r="AR51" s="2"/>
      <c r="AS51" s="2"/>
      <c r="AT51" s="2"/>
      <c r="AU51" s="2"/>
      <c r="AV51" s="2"/>
      <c r="AW51" s="2"/>
      <c r="AX51" s="2"/>
      <c r="AY51" s="2"/>
      <c r="AZ51" s="2"/>
    </row>
    <row r="52" spans="1:52">
      <c r="A52" s="425" t="str">
        <f>'[2]danfoss,sagi'!$A57</f>
        <v>DAN035</v>
      </c>
      <c r="B52" s="313" t="str">
        <f>'[2]danfoss,sagi'!$B57</f>
        <v>Danfoss Hand Valve 5/8"F</v>
      </c>
      <c r="C52" s="377"/>
      <c r="D52" s="281"/>
      <c r="E52" s="427" t="str">
        <f>'[2]danfoss,sagi'!J57</f>
        <v>~</v>
      </c>
      <c r="F52" s="319"/>
      <c r="G52" s="2"/>
      <c r="H52" s="2"/>
      <c r="I52" s="2"/>
      <c r="J52" s="2"/>
      <c r="K52" s="2"/>
      <c r="L52" s="2"/>
      <c r="M52" s="2"/>
      <c r="N52" s="2"/>
      <c r="O52" s="2"/>
      <c r="P52" s="2"/>
      <c r="Q52" s="2"/>
      <c r="R52" s="2"/>
      <c r="S52" s="2"/>
      <c r="T52" s="2"/>
      <c r="U52" s="2"/>
      <c r="V52" s="2"/>
      <c r="W52" s="2"/>
      <c r="X52" s="2"/>
      <c r="Y52" s="2"/>
      <c r="Z52" s="2"/>
      <c r="AA52" s="2"/>
      <c r="AB52" s="2"/>
      <c r="AC52" s="2"/>
      <c r="AD52" s="2"/>
      <c r="AE52" s="2"/>
      <c r="AF52" s="2"/>
      <c r="AG52" s="2"/>
      <c r="AH52" s="2"/>
      <c r="AI52" s="2"/>
      <c r="AJ52" s="2"/>
      <c r="AK52" s="2"/>
      <c r="AL52" s="2"/>
      <c r="AM52" s="2"/>
      <c r="AN52" s="2"/>
      <c r="AO52" s="2"/>
      <c r="AP52" s="2"/>
      <c r="AQ52" s="2"/>
      <c r="AR52" s="2"/>
      <c r="AS52" s="2"/>
      <c r="AT52" s="2"/>
      <c r="AU52" s="2"/>
      <c r="AV52" s="2"/>
      <c r="AW52" s="2"/>
      <c r="AX52" s="2"/>
      <c r="AY52" s="2"/>
      <c r="AZ52" s="2"/>
    </row>
    <row r="53" spans="1:52">
      <c r="A53" s="425" t="str">
        <f>'[2]danfoss,sagi'!$A58</f>
        <v>DAN036</v>
      </c>
      <c r="B53" s="329" t="str">
        <f>'[2]danfoss,sagi'!$B58</f>
        <v>TES5 Danfoss Element valve 067B3342 (R507)</v>
      </c>
      <c r="C53" s="377"/>
      <c r="D53" s="281"/>
      <c r="E53" s="427">
        <f>'[2]danfoss,sagi'!J58</f>
        <v>276.923076923077</v>
      </c>
      <c r="F53" s="380"/>
      <c r="G53" s="2"/>
      <c r="H53" s="2"/>
      <c r="I53" s="2"/>
      <c r="J53" s="2"/>
      <c r="K53" s="2"/>
      <c r="L53" s="2"/>
      <c r="M53" s="2"/>
      <c r="N53" s="2"/>
      <c r="O53" s="2"/>
      <c r="P53" s="2"/>
      <c r="Q53" s="2"/>
      <c r="R53" s="2"/>
      <c r="S53" s="2"/>
      <c r="T53" s="2"/>
      <c r="U53" s="2"/>
      <c r="V53" s="2"/>
      <c r="W53" s="2"/>
      <c r="X53" s="2"/>
      <c r="Y53" s="2"/>
      <c r="Z53" s="2"/>
      <c r="AA53" s="2"/>
      <c r="AB53" s="2"/>
      <c r="AC53" s="2"/>
      <c r="AD53" s="2"/>
      <c r="AE53" s="2"/>
      <c r="AF53" s="2"/>
      <c r="AG53" s="2"/>
      <c r="AH53" s="2"/>
      <c r="AI53" s="2"/>
      <c r="AJ53" s="2"/>
      <c r="AK53" s="2"/>
      <c r="AL53" s="2"/>
      <c r="AM53" s="2"/>
      <c r="AN53" s="2"/>
      <c r="AO53" s="2"/>
      <c r="AP53" s="2"/>
      <c r="AQ53" s="2"/>
      <c r="AR53" s="2"/>
      <c r="AS53" s="2"/>
      <c r="AT53" s="2"/>
      <c r="AU53" s="2"/>
      <c r="AV53" s="2"/>
      <c r="AW53" s="2"/>
      <c r="AX53" s="2"/>
      <c r="AY53" s="2"/>
      <c r="AZ53" s="2"/>
    </row>
    <row r="54" spans="1:52">
      <c r="A54" s="334" t="str">
        <f>'[2]danfoss,sagi'!$A59</f>
        <v>DAN036.1</v>
      </c>
      <c r="B54" s="429" t="str">
        <f>'[2]danfoss,sagi'!$B59</f>
        <v>TEX5 Danfoss Element valve 067B3250 (R22)</v>
      </c>
      <c r="C54" s="377"/>
      <c r="D54" s="281"/>
      <c r="E54" s="427">
        <f>'[2]danfoss,sagi'!J59</f>
        <v>276.923076923077</v>
      </c>
      <c r="F54" s="381"/>
      <c r="G54" s="2"/>
      <c r="H54" s="2"/>
      <c r="I54" s="2"/>
      <c r="J54" s="2"/>
      <c r="K54" s="2"/>
      <c r="L54" s="2"/>
      <c r="M54" s="2"/>
      <c r="N54" s="2"/>
      <c r="O54" s="2"/>
      <c r="P54" s="2"/>
      <c r="Q54" s="2"/>
      <c r="R54" s="2"/>
      <c r="S54" s="2"/>
      <c r="T54" s="2"/>
      <c r="U54" s="2"/>
      <c r="V54" s="2"/>
      <c r="W54" s="2"/>
      <c r="X54" s="2"/>
      <c r="Y54" s="2"/>
      <c r="Z54" s="2"/>
      <c r="AA54" s="2"/>
      <c r="AB54" s="2"/>
      <c r="AC54" s="2"/>
      <c r="AD54" s="2"/>
      <c r="AE54" s="2"/>
      <c r="AF54" s="2"/>
      <c r="AG54" s="2"/>
      <c r="AH54" s="2"/>
      <c r="AI54" s="2"/>
      <c r="AJ54" s="2"/>
      <c r="AK54" s="2"/>
      <c r="AL54" s="2"/>
      <c r="AM54" s="2"/>
      <c r="AN54" s="2"/>
      <c r="AO54" s="2"/>
      <c r="AP54" s="2"/>
      <c r="AQ54" s="2"/>
      <c r="AR54" s="2"/>
      <c r="AS54" s="2"/>
      <c r="AT54" s="2"/>
      <c r="AU54" s="2"/>
      <c r="AV54" s="2"/>
      <c r="AW54" s="2"/>
      <c r="AX54" s="2"/>
      <c r="AY54" s="2"/>
      <c r="AZ54" s="2"/>
    </row>
    <row r="55" spans="1:52">
      <c r="A55" s="334" t="str">
        <f>'[2]danfoss,sagi'!$A60</f>
        <v>DAN036.2</v>
      </c>
      <c r="B55" s="331" t="str">
        <f>'[2]danfoss,sagi'!$B60</f>
        <v>TE5 Valve body 067B4013</v>
      </c>
      <c r="C55" s="377"/>
      <c r="D55" s="281"/>
      <c r="E55" s="427">
        <f>'[2]danfoss,sagi'!J60</f>
        <v>66.4624074074074</v>
      </c>
      <c r="F55" s="381"/>
      <c r="G55" s="2"/>
      <c r="H55" s="2"/>
      <c r="I55" s="2"/>
      <c r="J55" s="2"/>
      <c r="K55" s="2"/>
      <c r="L55" s="2"/>
      <c r="M55" s="2"/>
      <c r="N55" s="2"/>
      <c r="O55" s="2"/>
      <c r="P55" s="2"/>
      <c r="Q55" s="2"/>
      <c r="R55" s="2"/>
      <c r="S55" s="2"/>
      <c r="T55" s="2"/>
      <c r="U55" s="2"/>
      <c r="V55" s="2"/>
      <c r="W55" s="2"/>
      <c r="X55" s="2"/>
      <c r="Y55" s="2"/>
      <c r="Z55" s="2"/>
      <c r="AA55" s="2"/>
      <c r="AB55" s="2"/>
      <c r="AC55" s="2"/>
      <c r="AD55" s="2"/>
      <c r="AE55" s="2"/>
      <c r="AF55" s="2"/>
      <c r="AG55" s="2"/>
      <c r="AH55" s="2"/>
      <c r="AI55" s="2"/>
      <c r="AJ55" s="2"/>
      <c r="AK55" s="2"/>
      <c r="AL55" s="2"/>
      <c r="AM55" s="2"/>
      <c r="AN55" s="2"/>
      <c r="AO55" s="2"/>
      <c r="AP55" s="2"/>
      <c r="AQ55" s="2"/>
      <c r="AR55" s="2"/>
      <c r="AS55" s="2"/>
      <c r="AT55" s="2"/>
      <c r="AU55" s="2"/>
      <c r="AV55" s="2"/>
      <c r="AW55" s="2"/>
      <c r="AX55" s="2"/>
      <c r="AY55" s="2"/>
      <c r="AZ55" s="2"/>
    </row>
    <row r="56" spans="1:52">
      <c r="A56" s="334" t="str">
        <f>'[2]danfoss,sagi'!$A61</f>
        <v>DAN036.3</v>
      </c>
      <c r="B56" s="430" t="str">
        <f>'[2]danfoss,sagi'!$B61</f>
        <v>TES5 Danfoss Element valve 067B3358 Flare -40c~ -15c(R507)cw mop</v>
      </c>
      <c r="C56" s="377"/>
      <c r="D56" s="281"/>
      <c r="E56" s="427">
        <f>'[2]danfoss,sagi'!J61</f>
        <v>347.873076923077</v>
      </c>
      <c r="F56" s="381"/>
      <c r="G56" s="2"/>
      <c r="H56" s="2"/>
      <c r="I56" s="2"/>
      <c r="J56" s="2"/>
      <c r="K56" s="2"/>
      <c r="L56" s="2"/>
      <c r="M56" s="2"/>
      <c r="N56" s="2"/>
      <c r="O56" s="2"/>
      <c r="P56" s="2"/>
      <c r="Q56" s="2"/>
      <c r="R56" s="2"/>
      <c r="S56" s="2"/>
      <c r="T56" s="2"/>
      <c r="U56" s="2"/>
      <c r="V56" s="2"/>
      <c r="W56" s="2"/>
      <c r="X56" s="2"/>
      <c r="Y56" s="2"/>
      <c r="Z56" s="2"/>
      <c r="AA56" s="2"/>
      <c r="AB56" s="2"/>
      <c r="AC56" s="2"/>
      <c r="AD56" s="2"/>
      <c r="AE56" s="2"/>
      <c r="AF56" s="2"/>
      <c r="AG56" s="2"/>
      <c r="AH56" s="2"/>
      <c r="AI56" s="2"/>
      <c r="AJ56" s="2"/>
      <c r="AK56" s="2"/>
      <c r="AL56" s="2"/>
      <c r="AM56" s="2"/>
      <c r="AN56" s="2"/>
      <c r="AO56" s="2"/>
      <c r="AP56" s="2"/>
      <c r="AQ56" s="2"/>
      <c r="AR56" s="2"/>
      <c r="AS56" s="2"/>
      <c r="AT56" s="2"/>
      <c r="AU56" s="2"/>
      <c r="AV56" s="2"/>
      <c r="AW56" s="2"/>
      <c r="AX56" s="2"/>
      <c r="AY56" s="2"/>
      <c r="AZ56" s="2"/>
    </row>
    <row r="57" spans="1:52">
      <c r="A57" s="334" t="str">
        <f>'[2]danfoss,sagi'!$A62</f>
        <v>DAN036.4</v>
      </c>
      <c r="B57" s="430" t="str">
        <f>'[2]danfoss,sagi'!$B62</f>
        <v>TES5 Danfoss Element valve 067B3343 Flare -60c~ -15c(R507)</v>
      </c>
      <c r="C57" s="377"/>
      <c r="D57" s="281"/>
      <c r="E57" s="427">
        <f>'[2]danfoss,sagi'!J62</f>
        <v>493.43838223632</v>
      </c>
      <c r="F57" s="381"/>
      <c r="G57" s="2"/>
      <c r="H57" s="2"/>
      <c r="I57" s="2"/>
      <c r="J57" s="2"/>
      <c r="K57" s="2"/>
      <c r="L57" s="2"/>
      <c r="M57" s="2"/>
      <c r="N57" s="2"/>
      <c r="O57" s="2"/>
      <c r="P57" s="2"/>
      <c r="Q57" s="2"/>
      <c r="R57" s="2"/>
      <c r="S57" s="2"/>
      <c r="T57" s="2"/>
      <c r="U57" s="2"/>
      <c r="V57" s="2"/>
      <c r="W57" s="2"/>
      <c r="X57" s="2"/>
      <c r="Y57" s="2"/>
      <c r="Z57" s="2"/>
      <c r="AA57" s="2"/>
      <c r="AB57" s="2"/>
      <c r="AC57" s="2"/>
      <c r="AD57" s="2"/>
      <c r="AE57" s="2"/>
      <c r="AF57" s="2"/>
      <c r="AG57" s="2"/>
      <c r="AH57" s="2"/>
      <c r="AI57" s="2"/>
      <c r="AJ57" s="2"/>
      <c r="AK57" s="2"/>
      <c r="AL57" s="2"/>
      <c r="AM57" s="2"/>
      <c r="AN57" s="2"/>
      <c r="AO57" s="2"/>
      <c r="AP57" s="2"/>
      <c r="AQ57" s="2"/>
      <c r="AR57" s="2"/>
      <c r="AS57" s="2"/>
      <c r="AT57" s="2"/>
      <c r="AU57" s="2"/>
      <c r="AV57" s="2"/>
      <c r="AW57" s="2"/>
      <c r="AX57" s="2"/>
      <c r="AY57" s="2"/>
      <c r="AZ57" s="2"/>
    </row>
    <row r="58" spans="1:52">
      <c r="A58" s="334" t="str">
        <f>'[2]danfoss,sagi'!$A63</f>
        <v>DAN037</v>
      </c>
      <c r="B58" s="331" t="str">
        <f>'[2]danfoss,sagi'!$B63</f>
        <v>TE5 ORIFICE NO 1 (R22-5.46TON , R507-4.26TON)</v>
      </c>
      <c r="C58" s="377"/>
      <c r="D58" s="281"/>
      <c r="E58" s="427">
        <f>'[2]danfoss,sagi'!J63</f>
        <v>138.628853046595</v>
      </c>
      <c r="F58" s="381"/>
      <c r="G58" s="2"/>
      <c r="H58" s="2"/>
      <c r="I58" s="2"/>
      <c r="J58" s="2"/>
      <c r="K58" s="2"/>
      <c r="L58" s="2"/>
      <c r="M58" s="2"/>
      <c r="N58" s="2"/>
      <c r="O58" s="2"/>
      <c r="P58" s="2"/>
      <c r="Q58" s="2"/>
      <c r="R58" s="2"/>
      <c r="S58" s="2"/>
      <c r="T58" s="2"/>
      <c r="U58" s="2"/>
      <c r="V58" s="2"/>
      <c r="W58" s="2"/>
      <c r="X58" s="2"/>
      <c r="Y58" s="2"/>
      <c r="Z58" s="2"/>
      <c r="AA58" s="2"/>
      <c r="AB58" s="2"/>
      <c r="AC58" s="2"/>
      <c r="AD58" s="2"/>
      <c r="AE58" s="2"/>
      <c r="AF58" s="2"/>
      <c r="AG58" s="2"/>
      <c r="AH58" s="2"/>
      <c r="AI58" s="2"/>
      <c r="AJ58" s="2"/>
      <c r="AK58" s="2"/>
      <c r="AL58" s="2"/>
      <c r="AM58" s="2"/>
      <c r="AN58" s="2"/>
      <c r="AO58" s="2"/>
      <c r="AP58" s="2"/>
      <c r="AQ58" s="2"/>
      <c r="AR58" s="2"/>
      <c r="AS58" s="2"/>
      <c r="AT58" s="2"/>
      <c r="AU58" s="2"/>
      <c r="AV58" s="2"/>
      <c r="AW58" s="2"/>
      <c r="AX58" s="2"/>
      <c r="AY58" s="2"/>
      <c r="AZ58" s="2"/>
    </row>
    <row r="59" spans="1:52">
      <c r="A59" s="334" t="str">
        <f>'[2]danfoss,sagi'!$A64</f>
        <v>DAN038</v>
      </c>
      <c r="B59" s="331" t="str">
        <f>'[2]danfoss,sagi'!$B64</f>
        <v>TE5 ORIFICE NO 2 (R22-7.51TON , R507-5.86TON)</v>
      </c>
      <c r="C59" s="377"/>
      <c r="D59" s="281"/>
      <c r="E59" s="427">
        <f>'[2]danfoss,sagi'!J64</f>
        <v>138.628853046595</v>
      </c>
      <c r="F59" s="381"/>
      <c r="G59" s="2"/>
      <c r="H59" s="2"/>
      <c r="I59" s="2"/>
      <c r="J59" s="2"/>
      <c r="K59" s="2"/>
      <c r="L59" s="2"/>
      <c r="M59" s="2"/>
      <c r="N59" s="2"/>
      <c r="O59" s="2"/>
      <c r="P59" s="2"/>
      <c r="Q59" s="2"/>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c r="AY59" s="2"/>
      <c r="AZ59" s="2"/>
    </row>
    <row r="60" spans="1:52">
      <c r="A60" s="334" t="str">
        <f>'[2]danfoss,sagi'!$A65</f>
        <v>DAN039</v>
      </c>
      <c r="B60" s="331" t="str">
        <f>'[2]danfoss,sagi'!$B65</f>
        <v>TE5 ORIFICE NO 3 (R22-9.66TON , R507-7.51TON)</v>
      </c>
      <c r="C60" s="377"/>
      <c r="D60" s="281"/>
      <c r="E60" s="427">
        <f>'[2]danfoss,sagi'!J65</f>
        <v>138.628853046595</v>
      </c>
      <c r="F60" s="381"/>
      <c r="G60" s="2"/>
      <c r="H60" s="2"/>
      <c r="I60" s="2"/>
      <c r="J60" s="2"/>
      <c r="K60" s="2"/>
      <c r="L60" s="2"/>
      <c r="M60" s="2"/>
      <c r="N60" s="2"/>
      <c r="O60" s="2"/>
      <c r="P60" s="2"/>
      <c r="Q60" s="2"/>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c r="AY60" s="2"/>
      <c r="AZ60" s="2"/>
    </row>
    <row r="61" spans="1:52">
      <c r="A61" s="334" t="str">
        <f>'[2]danfoss,sagi'!$A66</f>
        <v>DAN040</v>
      </c>
      <c r="B61" s="331" t="str">
        <f>'[2]danfoss,sagi'!$B66</f>
        <v>TE5 ORIFICE NO 4 (R22-13.1TON , R507-10.2TON)</v>
      </c>
      <c r="C61" s="377"/>
      <c r="D61" s="281"/>
      <c r="E61" s="427">
        <f>'[2]danfoss,sagi'!J66</f>
        <v>138.628853046595</v>
      </c>
      <c r="F61" s="381"/>
      <c r="G61" s="2"/>
      <c r="H61" s="2"/>
      <c r="I61" s="2"/>
      <c r="J61" s="2"/>
      <c r="K61" s="2"/>
      <c r="L61" s="2"/>
      <c r="M61" s="2"/>
      <c r="N61" s="2"/>
      <c r="O61" s="2"/>
      <c r="P61" s="2"/>
      <c r="Q61" s="2"/>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c r="AY61" s="2"/>
      <c r="AZ61" s="2"/>
    </row>
    <row r="62" spans="1:52">
      <c r="A62" s="334">
        <f>'[2]danfoss,sagi'!$A67</f>
        <v>0</v>
      </c>
      <c r="B62" s="331" t="str">
        <f>'[2]danfoss,sagi'!$B67</f>
        <v>TES5 Danfoss Exp-Valve c/w orifice</v>
      </c>
      <c r="C62" s="377"/>
      <c r="D62" s="281"/>
      <c r="E62" s="427">
        <f>'[2]danfoss,sagi'!J67</f>
        <v>505.091260454002</v>
      </c>
      <c r="F62" s="381"/>
      <c r="G62" s="2"/>
      <c r="H62" s="2"/>
      <c r="I62" s="2"/>
      <c r="J62" s="2"/>
      <c r="K62" s="2"/>
      <c r="L62" s="2"/>
      <c r="M62" s="2"/>
      <c r="N62" s="2"/>
      <c r="O62" s="2"/>
      <c r="P62" s="2"/>
      <c r="Q62" s="2"/>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c r="AY62" s="2"/>
      <c r="AZ62" s="2"/>
    </row>
    <row r="63" spans="1:52">
      <c r="A63" s="334" t="str">
        <f>'[2]danfoss,sagi'!$A68</f>
        <v>DAN040.1</v>
      </c>
      <c r="B63" s="430" t="str">
        <f>'[2]danfoss,sagi'!$B68</f>
        <v>TES12 Danfoss Element valve 067B3349 (R507) ~60c cw mop</v>
      </c>
      <c r="C63" s="377"/>
      <c r="D63" s="281"/>
      <c r="E63" s="427">
        <f>'[2]danfoss,sagi'!J68</f>
        <v>579.846014492754</v>
      </c>
      <c r="F63" s="381"/>
      <c r="G63" s="2"/>
      <c r="H63" s="2"/>
      <c r="I63" s="2"/>
      <c r="J63" s="2"/>
      <c r="K63" s="2"/>
      <c r="L63" s="2"/>
      <c r="M63" s="2"/>
      <c r="N63" s="2"/>
      <c r="O63" s="2"/>
      <c r="P63" s="2"/>
      <c r="Q63" s="2"/>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c r="AY63" s="2"/>
      <c r="AZ63" s="2"/>
    </row>
    <row r="64" spans="1:52">
      <c r="A64" s="334" t="str">
        <f>'[2]danfoss,sagi'!$A70</f>
        <v>DAN041.1</v>
      </c>
      <c r="B64" s="331" t="str">
        <f>'[2]danfoss,sagi'!$B70</f>
        <v>TEX12 Danfoss Element valve 067B3210 Solder 7/8 x 1 1/8 (R22)</v>
      </c>
      <c r="C64" s="377"/>
      <c r="D64" s="281"/>
      <c r="E64" s="427">
        <f>'[2]danfoss,sagi'!J70</f>
        <v>460.285507246377</v>
      </c>
      <c r="F64" s="381"/>
      <c r="G64" s="2"/>
      <c r="H64" s="2"/>
      <c r="I64" s="2"/>
      <c r="J64" s="2"/>
      <c r="K64" s="2"/>
      <c r="L64" s="2"/>
      <c r="M64" s="2"/>
      <c r="N64" s="2"/>
      <c r="O64" s="2"/>
      <c r="P64" s="2"/>
      <c r="Q64" s="2"/>
      <c r="R64" s="2"/>
      <c r="S64" s="2"/>
      <c r="T64" s="2"/>
      <c r="U64" s="2"/>
      <c r="V64" s="2"/>
      <c r="W64" s="2"/>
      <c r="X64" s="2"/>
      <c r="Y64" s="2"/>
      <c r="Z64" s="2"/>
      <c r="AA64" s="2"/>
      <c r="AB64" s="2"/>
      <c r="AC64" s="2"/>
      <c r="AD64" s="2"/>
      <c r="AE64" s="2"/>
      <c r="AF64" s="2"/>
      <c r="AG64" s="2"/>
      <c r="AH64" s="2"/>
      <c r="AI64" s="2"/>
      <c r="AJ64" s="2"/>
      <c r="AK64" s="2"/>
      <c r="AL64" s="2"/>
      <c r="AM64" s="2"/>
      <c r="AN64" s="2"/>
      <c r="AO64" s="2"/>
      <c r="AP64" s="2"/>
      <c r="AQ64" s="2"/>
      <c r="AR64" s="2"/>
      <c r="AS64" s="2"/>
      <c r="AT64" s="2"/>
      <c r="AU64" s="2"/>
      <c r="AV64" s="2"/>
      <c r="AW64" s="2"/>
      <c r="AX64" s="2"/>
      <c r="AY64" s="2"/>
      <c r="AZ64" s="2"/>
    </row>
    <row r="65" spans="1:52">
      <c r="A65" s="334" t="str">
        <f>'[2]danfoss,sagi'!$A71</f>
        <v>DAN041.2</v>
      </c>
      <c r="B65" s="331" t="str">
        <f>'[2]danfoss,sagi'!$B71</f>
        <v>TE12 Valve body 067B4023</v>
      </c>
      <c r="C65" s="377"/>
      <c r="D65" s="281"/>
      <c r="E65" s="427">
        <f>'[2]danfoss,sagi'!J71</f>
        <v>88.6138596491228</v>
      </c>
      <c r="F65" s="381"/>
      <c r="G65" s="2"/>
      <c r="H65" s="2"/>
      <c r="I65" s="2"/>
      <c r="J65" s="2"/>
      <c r="K65" s="2"/>
      <c r="L65" s="2"/>
      <c r="M65" s="2"/>
      <c r="N65" s="2"/>
      <c r="O65" s="2"/>
      <c r="P65" s="2"/>
      <c r="Q65" s="2"/>
      <c r="R65" s="2"/>
      <c r="S65" s="2"/>
      <c r="T65" s="2"/>
      <c r="U65" s="2"/>
      <c r="V65" s="2"/>
      <c r="W65" s="2"/>
      <c r="X65" s="2"/>
      <c r="Y65" s="2"/>
      <c r="Z65" s="2"/>
      <c r="AA65" s="2"/>
      <c r="AB65" s="2"/>
      <c r="AC65" s="2"/>
      <c r="AD65" s="2"/>
      <c r="AE65" s="2"/>
      <c r="AF65" s="2"/>
      <c r="AG65" s="2"/>
      <c r="AH65" s="2"/>
      <c r="AI65" s="2"/>
      <c r="AJ65" s="2"/>
      <c r="AK65" s="2"/>
      <c r="AL65" s="2"/>
      <c r="AM65" s="2"/>
      <c r="AN65" s="2"/>
      <c r="AO65" s="2"/>
      <c r="AP65" s="2"/>
      <c r="AQ65" s="2"/>
      <c r="AR65" s="2"/>
      <c r="AS65" s="2"/>
      <c r="AT65" s="2"/>
      <c r="AU65" s="2"/>
      <c r="AV65" s="2"/>
      <c r="AW65" s="2"/>
      <c r="AX65" s="2"/>
      <c r="AY65" s="2"/>
      <c r="AZ65" s="2"/>
    </row>
    <row r="66" spans="1:52">
      <c r="A66" s="334" t="str">
        <f>'[2]danfoss,sagi'!$A72</f>
        <v>DAN042</v>
      </c>
      <c r="B66" s="429" t="str">
        <f>'[2]danfoss,sagi'!$B72</f>
        <v>TE12 ORIFICE NO 5 (R22-16.3TON , R507-14.5TON)</v>
      </c>
      <c r="C66" s="377"/>
      <c r="D66" s="281"/>
      <c r="E66" s="427">
        <f>'[2]danfoss,sagi'!J72</f>
        <v>191.666666666667</v>
      </c>
      <c r="F66" s="381"/>
      <c r="G66" s="2"/>
      <c r="H66" s="2"/>
      <c r="I66" s="2"/>
      <c r="J66" s="2"/>
      <c r="K66" s="2"/>
      <c r="L66" s="2"/>
      <c r="M66" s="2"/>
      <c r="N66" s="2"/>
      <c r="O66" s="2"/>
      <c r="P66" s="2"/>
      <c r="Q66" s="2"/>
      <c r="R66" s="2"/>
      <c r="S66" s="2"/>
      <c r="T66" s="2"/>
      <c r="U66" s="2"/>
      <c r="V66" s="2"/>
      <c r="W66" s="2"/>
      <c r="X66" s="2"/>
      <c r="Y66" s="2"/>
      <c r="Z66" s="2"/>
      <c r="AA66" s="2"/>
      <c r="AB66" s="2"/>
      <c r="AC66" s="2"/>
      <c r="AD66" s="2"/>
      <c r="AE66" s="2"/>
      <c r="AF66" s="2"/>
      <c r="AG66" s="2"/>
      <c r="AH66" s="2"/>
      <c r="AI66" s="2"/>
      <c r="AJ66" s="2"/>
      <c r="AK66" s="2"/>
      <c r="AL66" s="2"/>
      <c r="AM66" s="2"/>
      <c r="AN66" s="2"/>
      <c r="AO66" s="2"/>
      <c r="AP66" s="2"/>
      <c r="AQ66" s="2"/>
      <c r="AR66" s="2"/>
      <c r="AS66" s="2"/>
      <c r="AT66" s="2"/>
      <c r="AU66" s="2"/>
      <c r="AV66" s="2"/>
      <c r="AW66" s="2"/>
      <c r="AX66" s="2"/>
      <c r="AY66" s="2"/>
      <c r="AZ66" s="2"/>
    </row>
    <row r="67" spans="1:52">
      <c r="A67" s="334" t="str">
        <f>'[2]danfoss,sagi'!$A73</f>
        <v>DAN043</v>
      </c>
      <c r="B67" s="429" t="str">
        <f>'[2]danfoss,sagi'!$B73</f>
        <v>TE12 ORIFICE NO 6 (R22-21.8TON , R507-18.3TON)</v>
      </c>
      <c r="C67" s="377"/>
      <c r="D67" s="281"/>
      <c r="E67" s="427">
        <f>'[2]danfoss,sagi'!J73</f>
        <v>191.666666666667</v>
      </c>
      <c r="F67" s="381"/>
      <c r="G67" s="2"/>
      <c r="H67" s="2"/>
      <c r="I67" s="2"/>
      <c r="J67" s="2"/>
      <c r="K67" s="2"/>
      <c r="L67" s="2"/>
      <c r="M67" s="2"/>
      <c r="N67" s="2"/>
      <c r="O67" s="2"/>
      <c r="P67" s="2"/>
      <c r="Q67" s="2"/>
      <c r="R67" s="2"/>
      <c r="S67" s="2"/>
      <c r="T67" s="2"/>
      <c r="U67" s="2"/>
      <c r="V67" s="2"/>
      <c r="W67" s="2"/>
      <c r="X67" s="2"/>
      <c r="Y67" s="2"/>
      <c r="Z67" s="2"/>
      <c r="AA67" s="2"/>
      <c r="AB67" s="2"/>
      <c r="AC67" s="2"/>
      <c r="AD67" s="2"/>
      <c r="AE67" s="2"/>
      <c r="AF67" s="2"/>
      <c r="AG67" s="2"/>
      <c r="AH67" s="2"/>
      <c r="AI67" s="2"/>
      <c r="AJ67" s="2"/>
      <c r="AK67" s="2"/>
      <c r="AL67" s="2"/>
      <c r="AM67" s="2"/>
      <c r="AN67" s="2"/>
      <c r="AO67" s="2"/>
      <c r="AP67" s="2"/>
      <c r="AQ67" s="2"/>
      <c r="AR67" s="2"/>
      <c r="AS67" s="2"/>
      <c r="AT67" s="2"/>
      <c r="AU67" s="2"/>
      <c r="AV67" s="2"/>
      <c r="AW67" s="2"/>
      <c r="AX67" s="2"/>
      <c r="AY67" s="2"/>
      <c r="AZ67" s="2"/>
    </row>
    <row r="68" spans="1:52">
      <c r="A68" s="334" t="str">
        <f>'[2]danfoss,sagi'!$A74</f>
        <v>DAN043.1</v>
      </c>
      <c r="B68" s="429" t="str">
        <f>'[2]danfoss,sagi'!$B74</f>
        <v>TE12 ORIFICE NO 7 (R22-27.9TON , R507-23.2TON)</v>
      </c>
      <c r="C68" s="377"/>
      <c r="D68" s="281"/>
      <c r="E68" s="427">
        <f>'[2]danfoss,sagi'!J74</f>
        <v>191.666666666667</v>
      </c>
      <c r="F68" s="381"/>
      <c r="G68" s="2"/>
      <c r="H68" s="2"/>
      <c r="I68" s="2"/>
      <c r="J68" s="2"/>
      <c r="K68" s="2"/>
      <c r="L68" s="2"/>
      <c r="M68" s="2"/>
      <c r="N68" s="2"/>
      <c r="O68" s="2"/>
      <c r="P68" s="2"/>
      <c r="Q68" s="2"/>
      <c r="R68" s="2"/>
      <c r="S68" s="2"/>
      <c r="T68" s="2"/>
      <c r="U68" s="2"/>
      <c r="V68" s="2"/>
      <c r="W68" s="2"/>
      <c r="X68" s="2"/>
      <c r="Y68" s="2"/>
      <c r="Z68" s="2"/>
      <c r="AA68" s="2"/>
      <c r="AB68" s="2"/>
      <c r="AC68" s="2"/>
      <c r="AD68" s="2"/>
      <c r="AE68" s="2"/>
      <c r="AF68" s="2"/>
      <c r="AG68" s="2"/>
      <c r="AH68" s="2"/>
      <c r="AI68" s="2"/>
      <c r="AJ68" s="2"/>
      <c r="AK68" s="2"/>
      <c r="AL68" s="2"/>
      <c r="AM68" s="2"/>
      <c r="AN68" s="2"/>
      <c r="AO68" s="2"/>
      <c r="AP68" s="2"/>
      <c r="AQ68" s="2"/>
      <c r="AR68" s="2"/>
      <c r="AS68" s="2"/>
      <c r="AT68" s="2"/>
      <c r="AU68" s="2"/>
      <c r="AV68" s="2"/>
      <c r="AW68" s="2"/>
      <c r="AX68" s="2"/>
      <c r="AY68" s="2"/>
      <c r="AZ68" s="2"/>
    </row>
    <row r="69" spans="1:52">
      <c r="A69" s="334">
        <f>'[2]danfoss,sagi'!$A75</f>
        <v>0</v>
      </c>
      <c r="B69" s="331" t="str">
        <f>'[2]danfoss,sagi'!$B75</f>
        <v>TES12 Danfoss Exp-Valve c/w orifice</v>
      </c>
      <c r="C69" s="377"/>
      <c r="D69" s="281"/>
      <c r="E69" s="427">
        <f>'[2]danfoss,sagi'!J75</f>
        <v>658.21020242915</v>
      </c>
      <c r="F69" s="428"/>
      <c r="G69" s="2"/>
      <c r="H69" s="2"/>
      <c r="I69" s="2"/>
      <c r="J69" s="2"/>
      <c r="K69" s="2"/>
      <c r="L69" s="2"/>
      <c r="M69" s="2"/>
      <c r="N69" s="2"/>
      <c r="O69" s="2"/>
      <c r="P69" s="2"/>
      <c r="Q69" s="2"/>
      <c r="R69" s="2"/>
      <c r="S69" s="2"/>
      <c r="T69" s="2"/>
      <c r="U69" s="2"/>
      <c r="V69" s="2"/>
      <c r="W69" s="2"/>
      <c r="X69" s="2"/>
      <c r="Y69" s="2"/>
      <c r="Z69" s="2"/>
      <c r="AA69" s="2"/>
      <c r="AB69" s="2"/>
      <c r="AC69" s="2"/>
      <c r="AD69" s="2"/>
      <c r="AE69" s="2"/>
      <c r="AF69" s="2"/>
      <c r="AG69" s="2"/>
      <c r="AH69" s="2"/>
      <c r="AI69" s="2"/>
      <c r="AJ69" s="2"/>
      <c r="AK69" s="2"/>
      <c r="AL69" s="2"/>
      <c r="AM69" s="2"/>
      <c r="AN69" s="2"/>
      <c r="AO69" s="2"/>
      <c r="AP69" s="2"/>
      <c r="AQ69" s="2"/>
      <c r="AR69" s="2"/>
      <c r="AS69" s="2"/>
      <c r="AT69" s="2"/>
      <c r="AU69" s="2"/>
      <c r="AV69" s="2"/>
      <c r="AW69" s="2"/>
      <c r="AX69" s="2"/>
      <c r="AY69" s="2"/>
      <c r="AZ69" s="2"/>
    </row>
    <row r="70" spans="1:52">
      <c r="A70" s="334" t="str">
        <f>'[2]danfoss,sagi'!$A76</f>
        <v>DAN044</v>
      </c>
      <c r="B70" s="331" t="str">
        <f>'[2]danfoss,sagi'!$B76</f>
        <v>Danfoss Ball Valve 1 1/8"S</v>
      </c>
      <c r="C70" s="377"/>
      <c r="D70" s="281"/>
      <c r="E70" s="427">
        <f>'[2]danfoss,sagi'!J76</f>
        <v>245.481081481482</v>
      </c>
      <c r="F70" s="319"/>
      <c r="G70" s="2"/>
      <c r="H70" s="2"/>
      <c r="I70" s="2"/>
      <c r="J70" s="2"/>
      <c r="K70" s="2"/>
      <c r="L70" s="2"/>
      <c r="M70" s="2"/>
      <c r="N70" s="2"/>
      <c r="O70" s="2"/>
      <c r="P70" s="2"/>
      <c r="Q70" s="2"/>
      <c r="R70" s="2"/>
      <c r="S70" s="2"/>
      <c r="T70" s="2"/>
      <c r="U70" s="2"/>
      <c r="V70" s="2"/>
      <c r="W70" s="2"/>
      <c r="X70" s="2"/>
      <c r="Y70" s="2"/>
      <c r="Z70" s="2"/>
      <c r="AA70" s="2"/>
      <c r="AB70" s="2"/>
      <c r="AC70" s="2"/>
      <c r="AD70" s="2"/>
      <c r="AE70" s="2"/>
      <c r="AF70" s="2"/>
      <c r="AG70" s="2"/>
      <c r="AH70" s="2"/>
      <c r="AI70" s="2"/>
      <c r="AJ70" s="2"/>
      <c r="AK70" s="2"/>
      <c r="AL70" s="2"/>
      <c r="AM70" s="2"/>
      <c r="AN70" s="2"/>
      <c r="AO70" s="2"/>
      <c r="AP70" s="2"/>
      <c r="AQ70" s="2"/>
      <c r="AR70" s="2"/>
      <c r="AS70" s="2"/>
      <c r="AT70" s="2"/>
      <c r="AU70" s="2"/>
      <c r="AV70" s="2"/>
      <c r="AW70" s="2"/>
      <c r="AX70" s="2"/>
      <c r="AY70" s="2"/>
      <c r="AZ70" s="2"/>
    </row>
    <row r="71" ht="14" customHeight="1" spans="1:52">
      <c r="A71" s="334" t="str">
        <f>'[2]danfoss,sagi'!$A77</f>
        <v>DAN045</v>
      </c>
      <c r="B71" s="331" t="str">
        <f>'[2]danfoss,sagi'!$B77</f>
        <v>Danfoss Ball Valve 1 3/8"S</v>
      </c>
      <c r="C71" s="377"/>
      <c r="D71" s="281"/>
      <c r="E71" s="427">
        <f>'[2]danfoss,sagi'!J77</f>
        <v>374.058688888889</v>
      </c>
      <c r="F71" s="319"/>
      <c r="G71" s="2"/>
      <c r="H71" s="2"/>
      <c r="I71" s="2"/>
      <c r="J71" s="2"/>
      <c r="K71" s="2"/>
      <c r="L71" s="2"/>
      <c r="M71" s="2"/>
      <c r="N71" s="2"/>
      <c r="O71" s="2"/>
      <c r="P71" s="2"/>
      <c r="Q71" s="2"/>
      <c r="R71" s="2"/>
      <c r="S71" s="2"/>
      <c r="T71" s="2"/>
      <c r="U71" s="2"/>
      <c r="V71" s="2"/>
      <c r="W71" s="2"/>
      <c r="X71" s="2"/>
      <c r="Y71" s="2"/>
      <c r="Z71" s="2"/>
      <c r="AA71" s="2"/>
      <c r="AB71" s="2"/>
      <c r="AC71" s="2"/>
      <c r="AD71" s="2"/>
      <c r="AE71" s="2"/>
      <c r="AF71" s="2"/>
      <c r="AG71" s="2"/>
      <c r="AH71" s="2"/>
      <c r="AI71" s="2"/>
      <c r="AJ71" s="2"/>
      <c r="AK71" s="2"/>
      <c r="AL71" s="2"/>
      <c r="AM71" s="2"/>
      <c r="AN71" s="2"/>
      <c r="AO71" s="2"/>
      <c r="AP71" s="2"/>
      <c r="AQ71" s="2"/>
      <c r="AR71" s="2"/>
      <c r="AS71" s="2"/>
      <c r="AT71" s="2"/>
      <c r="AU71" s="2"/>
      <c r="AV71" s="2"/>
      <c r="AW71" s="2"/>
      <c r="AX71" s="2"/>
      <c r="AY71" s="2"/>
      <c r="AZ71" s="2"/>
    </row>
    <row r="72" ht="22.9" customHeight="1" spans="1:52">
      <c r="A72" s="334" t="str">
        <f>'[2]danfoss,sagi'!$A78</f>
        <v>DAN047</v>
      </c>
      <c r="B72" s="331" t="str">
        <f>'[2]danfoss,sagi'!$B78</f>
        <v>Danfoss 014-016S1 GN6 Sight Glass 1/4"FX F</v>
      </c>
      <c r="C72" s="377"/>
      <c r="D72" s="281"/>
      <c r="E72" s="427" t="str">
        <f>'[2]danfoss,sagi'!J78</f>
        <v>~</v>
      </c>
      <c r="F72" s="319"/>
      <c r="G72" s="2"/>
      <c r="H72" s="2"/>
      <c r="I72" s="2"/>
      <c r="J72" s="2"/>
      <c r="K72" s="2"/>
      <c r="L72" s="2"/>
      <c r="M72" s="2"/>
      <c r="N72" s="2"/>
      <c r="O72" s="2"/>
      <c r="P72" s="2"/>
      <c r="Q72" s="2"/>
      <c r="R72" s="2"/>
      <c r="S72" s="2"/>
      <c r="T72" s="2"/>
      <c r="U72" s="2"/>
      <c r="V72" s="2"/>
      <c r="W72" s="2"/>
      <c r="X72" s="2"/>
      <c r="Y72" s="2"/>
      <c r="Z72" s="2"/>
      <c r="AA72" s="2"/>
      <c r="AB72" s="2"/>
      <c r="AC72" s="2"/>
      <c r="AD72" s="2"/>
      <c r="AE72" s="2"/>
      <c r="AF72" s="2"/>
      <c r="AG72" s="2"/>
      <c r="AH72" s="2"/>
      <c r="AI72" s="2"/>
      <c r="AJ72" s="2"/>
      <c r="AK72" s="2"/>
      <c r="AL72" s="2"/>
      <c r="AM72" s="2"/>
      <c r="AN72" s="2"/>
      <c r="AO72" s="2"/>
      <c r="AP72" s="2"/>
      <c r="AQ72" s="2"/>
      <c r="AR72" s="2"/>
      <c r="AS72" s="2"/>
      <c r="AT72" s="2"/>
      <c r="AU72" s="2"/>
      <c r="AV72" s="2"/>
      <c r="AW72" s="2"/>
      <c r="AX72" s="2"/>
      <c r="AY72" s="2"/>
      <c r="AZ72" s="2"/>
    </row>
    <row r="73" ht="22.9" customHeight="1" spans="1:52">
      <c r="A73" s="334" t="str">
        <f>'[2]danfoss,sagi'!$A79</f>
        <v>DAN048</v>
      </c>
      <c r="B73" s="331" t="str">
        <f>'[2]danfoss,sagi'!$B79</f>
        <v>Danfoss 014-0162S GN10 Sight Glass 3/8"FX F</v>
      </c>
      <c r="C73" s="377"/>
      <c r="D73" s="281"/>
      <c r="E73" s="427" t="str">
        <f>'[2]danfoss,sagi'!J79</f>
        <v>~</v>
      </c>
      <c r="F73" s="319"/>
      <c r="G73" s="2"/>
      <c r="H73" s="2"/>
      <c r="I73" s="2"/>
      <c r="J73" s="2"/>
      <c r="K73" s="2"/>
      <c r="L73" s="2"/>
      <c r="M73" s="2"/>
      <c r="N73" s="2"/>
      <c r="O73" s="2"/>
      <c r="P73" s="2"/>
      <c r="Q73" s="2"/>
      <c r="R73" s="2"/>
      <c r="S73" s="2"/>
      <c r="T73" s="2"/>
      <c r="U73" s="2"/>
      <c r="V73" s="2"/>
      <c r="W73" s="2"/>
      <c r="X73" s="2"/>
      <c r="Y73" s="2"/>
      <c r="Z73" s="2"/>
      <c r="AA73" s="2"/>
      <c r="AB73" s="2"/>
      <c r="AC73" s="2"/>
      <c r="AD73" s="2"/>
      <c r="AE73" s="2"/>
      <c r="AF73" s="2"/>
      <c r="AG73" s="2"/>
      <c r="AH73" s="2"/>
      <c r="AI73" s="2"/>
      <c r="AJ73" s="2"/>
      <c r="AK73" s="2"/>
      <c r="AL73" s="2"/>
      <c r="AM73" s="2"/>
      <c r="AN73" s="2"/>
      <c r="AO73" s="2"/>
      <c r="AP73" s="2"/>
      <c r="AQ73" s="2"/>
      <c r="AR73" s="2"/>
      <c r="AS73" s="2"/>
      <c r="AT73" s="2"/>
      <c r="AU73" s="2"/>
      <c r="AV73" s="2"/>
      <c r="AW73" s="2"/>
      <c r="AX73" s="2"/>
      <c r="AY73" s="2"/>
      <c r="AZ73" s="2"/>
    </row>
    <row r="74" ht="22.9" customHeight="1" spans="1:52">
      <c r="A74" s="334" t="str">
        <f>'[2]danfoss,sagi'!$A80</f>
        <v>DAN049</v>
      </c>
      <c r="B74" s="331" t="str">
        <f>'[2]danfoss,sagi'!$B80</f>
        <v>Danfoss 014-016S3 GN12 Sight Glass 1/2"FX F</v>
      </c>
      <c r="C74" s="377"/>
      <c r="D74" s="281"/>
      <c r="E74" s="427" t="str">
        <f>'[2]danfoss,sagi'!J80</f>
        <v>~</v>
      </c>
      <c r="F74" s="319"/>
      <c r="G74" s="2"/>
      <c r="H74" s="2"/>
      <c r="I74" s="2"/>
      <c r="J74" s="2"/>
      <c r="K74" s="2"/>
      <c r="L74" s="2"/>
      <c r="M74" s="2"/>
      <c r="N74" s="2"/>
      <c r="O74" s="2"/>
      <c r="P74" s="2"/>
      <c r="Q74" s="2"/>
      <c r="R74" s="2"/>
      <c r="S74" s="2"/>
      <c r="T74" s="2"/>
      <c r="U74" s="2"/>
      <c r="V74" s="2"/>
      <c r="W74" s="2"/>
      <c r="X74" s="2"/>
      <c r="Y74" s="2"/>
      <c r="Z74" s="2"/>
      <c r="AA74" s="2"/>
      <c r="AB74" s="2"/>
      <c r="AC74" s="2"/>
      <c r="AD74" s="2"/>
      <c r="AE74" s="2"/>
      <c r="AF74" s="2"/>
      <c r="AG74" s="2"/>
      <c r="AH74" s="2"/>
      <c r="AI74" s="2"/>
      <c r="AJ74" s="2"/>
      <c r="AK74" s="2"/>
      <c r="AL74" s="2"/>
      <c r="AM74" s="2"/>
      <c r="AN74" s="2"/>
      <c r="AO74" s="2"/>
      <c r="AP74" s="2"/>
      <c r="AQ74" s="2"/>
      <c r="AR74" s="2"/>
      <c r="AS74" s="2"/>
      <c r="AT74" s="2"/>
      <c r="AU74" s="2"/>
      <c r="AV74" s="2"/>
      <c r="AW74" s="2"/>
      <c r="AX74" s="2"/>
      <c r="AY74" s="2"/>
      <c r="AZ74" s="2"/>
    </row>
    <row r="75" ht="22.9" customHeight="1" spans="1:52">
      <c r="A75" s="334" t="str">
        <f>'[2]danfoss,sagi'!$A81</f>
        <v>DAN050</v>
      </c>
      <c r="B75" s="331" t="str">
        <f>'[2]danfoss,sagi'!$B81</f>
        <v>Danfoss 014-016S5 GN16 Sight Glass 5/8"FX F</v>
      </c>
      <c r="C75" s="377"/>
      <c r="D75" s="281"/>
      <c r="E75" s="427" t="str">
        <f>'[2]danfoss,sagi'!J81</f>
        <v>~</v>
      </c>
      <c r="F75" s="319"/>
      <c r="G75" s="2"/>
      <c r="H75" s="2"/>
      <c r="I75" s="2"/>
      <c r="J75" s="2"/>
      <c r="K75" s="2"/>
      <c r="L75" s="2"/>
      <c r="M75" s="2"/>
      <c r="N75" s="2"/>
      <c r="O75" s="2"/>
      <c r="P75" s="2"/>
      <c r="Q75" s="2"/>
      <c r="R75" s="2"/>
      <c r="S75" s="2"/>
      <c r="T75" s="2"/>
      <c r="U75" s="2"/>
      <c r="V75" s="2"/>
      <c r="W75" s="2"/>
      <c r="X75" s="2"/>
      <c r="Y75" s="2"/>
      <c r="Z75" s="2"/>
      <c r="AA75" s="2"/>
      <c r="AB75" s="2"/>
      <c r="AC75" s="2"/>
      <c r="AD75" s="2"/>
      <c r="AE75" s="2"/>
      <c r="AF75" s="2"/>
      <c r="AG75" s="2"/>
      <c r="AH75" s="2"/>
      <c r="AI75" s="2"/>
      <c r="AJ75" s="2"/>
      <c r="AK75" s="2"/>
      <c r="AL75" s="2"/>
      <c r="AM75" s="2"/>
      <c r="AN75" s="2"/>
      <c r="AO75" s="2"/>
      <c r="AP75" s="2"/>
      <c r="AQ75" s="2"/>
      <c r="AR75" s="2"/>
      <c r="AS75" s="2"/>
      <c r="AT75" s="2"/>
      <c r="AU75" s="2"/>
      <c r="AV75" s="2"/>
      <c r="AW75" s="2"/>
      <c r="AX75" s="2"/>
      <c r="AY75" s="2"/>
      <c r="AZ75" s="2"/>
    </row>
    <row r="76" ht="22.9" customHeight="1" spans="1:52">
      <c r="A76" s="334">
        <f>'[2]danfoss,sagi'!$A82</f>
        <v>0</v>
      </c>
      <c r="B76" s="331" t="str">
        <f>'[2]danfoss,sagi'!$B82</f>
        <v>Danfoss 014-016S5 GN19 Sight Glass 3/4"FX F</v>
      </c>
      <c r="C76" s="377"/>
      <c r="D76" s="281"/>
      <c r="E76" s="427" t="str">
        <f>'[2]danfoss,sagi'!J82</f>
        <v>~</v>
      </c>
      <c r="F76" s="319"/>
      <c r="G76" s="2"/>
      <c r="H76" s="2"/>
      <c r="I76" s="2"/>
      <c r="J76" s="2"/>
      <c r="K76" s="2"/>
      <c r="L76" s="2"/>
      <c r="M76" s="2"/>
      <c r="N76" s="2"/>
      <c r="O76" s="2"/>
      <c r="P76" s="2"/>
      <c r="Q76" s="2"/>
      <c r="R76" s="2"/>
      <c r="S76" s="2"/>
      <c r="T76" s="2"/>
      <c r="U76" s="2"/>
      <c r="V76" s="2"/>
      <c r="W76" s="2"/>
      <c r="X76" s="2"/>
      <c r="Y76" s="2"/>
      <c r="Z76" s="2"/>
      <c r="AA76" s="2"/>
      <c r="AB76" s="2"/>
      <c r="AC76" s="2"/>
      <c r="AD76" s="2"/>
      <c r="AE76" s="2"/>
      <c r="AF76" s="2"/>
      <c r="AG76" s="2"/>
      <c r="AH76" s="2"/>
      <c r="AI76" s="2"/>
      <c r="AJ76" s="2"/>
      <c r="AK76" s="2"/>
      <c r="AL76" s="2"/>
      <c r="AM76" s="2"/>
      <c r="AN76" s="2"/>
      <c r="AO76" s="2"/>
      <c r="AP76" s="2"/>
      <c r="AQ76" s="2"/>
      <c r="AR76" s="2"/>
      <c r="AS76" s="2"/>
      <c r="AT76" s="2"/>
      <c r="AU76" s="2"/>
      <c r="AV76" s="2"/>
      <c r="AW76" s="2"/>
      <c r="AX76" s="2"/>
      <c r="AY76" s="2"/>
      <c r="AZ76" s="2"/>
    </row>
    <row r="77" ht="22.9" customHeight="1" spans="1:52">
      <c r="A77" s="334">
        <f>'[2]danfoss,sagi'!$A83</f>
        <v>0</v>
      </c>
      <c r="B77" s="331" t="str">
        <f>'[2]danfoss,sagi'!$B83</f>
        <v>Danfoss 014-0186S GN22S Sight Glass 7/8"SX S</v>
      </c>
      <c r="C77" s="377"/>
      <c r="D77" s="281"/>
      <c r="E77" s="427" t="str">
        <f>'[2]danfoss,sagi'!J83</f>
        <v>~</v>
      </c>
      <c r="F77" s="319"/>
      <c r="G77" s="2"/>
      <c r="H77" s="2"/>
      <c r="I77" s="2"/>
      <c r="J77" s="2"/>
      <c r="K77" s="2"/>
      <c r="L77" s="2"/>
      <c r="M77" s="2"/>
      <c r="N77" s="2"/>
      <c r="O77" s="2"/>
      <c r="P77" s="2"/>
      <c r="Q77" s="2"/>
      <c r="R77" s="2"/>
      <c r="S77" s="2"/>
      <c r="T77" s="2"/>
      <c r="U77" s="2"/>
      <c r="V77" s="2"/>
      <c r="W77" s="2"/>
      <c r="X77" s="2"/>
      <c r="Y77" s="2"/>
      <c r="Z77" s="2"/>
      <c r="AA77" s="2"/>
      <c r="AB77" s="2"/>
      <c r="AC77" s="2"/>
      <c r="AD77" s="2"/>
      <c r="AE77" s="2"/>
      <c r="AF77" s="2"/>
      <c r="AG77" s="2"/>
      <c r="AH77" s="2"/>
      <c r="AI77" s="2"/>
      <c r="AJ77" s="2"/>
      <c r="AK77" s="2"/>
      <c r="AL77" s="2"/>
      <c r="AM77" s="2"/>
      <c r="AN77" s="2"/>
      <c r="AO77" s="2"/>
      <c r="AP77" s="2"/>
      <c r="AQ77" s="2"/>
      <c r="AR77" s="2"/>
      <c r="AS77" s="2"/>
      <c r="AT77" s="2"/>
      <c r="AU77" s="2"/>
      <c r="AV77" s="2"/>
      <c r="AW77" s="2"/>
      <c r="AX77" s="2"/>
      <c r="AY77" s="2"/>
      <c r="AZ77" s="2"/>
    </row>
    <row r="78" spans="1:52">
      <c r="A78" s="334">
        <f>'[2]danfoss,sagi'!$A84</f>
        <v>0</v>
      </c>
      <c r="B78" s="331" t="str">
        <f>'[2]danfoss,sagi'!$B84</f>
        <v>Danfoss 014-018S7 GN22S Sight Glass 1 1/8"S X S</v>
      </c>
      <c r="C78" s="377"/>
      <c r="D78" s="281"/>
      <c r="E78" s="427" t="str">
        <f>'[2]danfoss,sagi'!J84</f>
        <v>~</v>
      </c>
      <c r="F78" s="319"/>
      <c r="G78" s="2"/>
      <c r="H78" s="2"/>
      <c r="I78" s="2"/>
      <c r="J78" s="2"/>
      <c r="K78" s="2"/>
      <c r="L78" s="2"/>
      <c r="M78" s="2"/>
      <c r="N78" s="2"/>
      <c r="O78" s="2"/>
      <c r="P78" s="2"/>
      <c r="Q78" s="2"/>
      <c r="R78" s="2"/>
      <c r="S78" s="2"/>
      <c r="T78" s="2"/>
      <c r="U78" s="2"/>
      <c r="V78" s="2"/>
      <c r="W78" s="2"/>
      <c r="X78" s="2"/>
      <c r="Y78" s="2"/>
      <c r="Z78" s="2"/>
      <c r="AA78" s="2"/>
      <c r="AB78" s="2"/>
      <c r="AC78" s="2"/>
      <c r="AD78" s="2"/>
      <c r="AE78" s="2"/>
      <c r="AF78" s="2"/>
      <c r="AG78" s="2"/>
      <c r="AH78" s="2"/>
      <c r="AI78" s="2"/>
      <c r="AJ78" s="2"/>
      <c r="AK78" s="2"/>
      <c r="AL78" s="2"/>
      <c r="AM78" s="2"/>
      <c r="AN78" s="2"/>
      <c r="AO78" s="2"/>
      <c r="AP78" s="2"/>
      <c r="AQ78" s="2"/>
      <c r="AR78" s="2"/>
      <c r="AS78" s="2"/>
      <c r="AT78" s="2"/>
      <c r="AU78" s="2"/>
      <c r="AV78" s="2"/>
      <c r="AW78" s="2"/>
      <c r="AX78" s="2"/>
      <c r="AY78" s="2"/>
      <c r="AZ78" s="2"/>
    </row>
    <row r="79" spans="1:52">
      <c r="A79" s="334" t="str">
        <f>'[2]danfoss,sagi'!$A85</f>
        <v>DAN051</v>
      </c>
      <c r="B79" s="331" t="str">
        <f>'[2]danfoss,sagi'!$B85</f>
        <v>Danfoss 060-110391 KP1 Low Pressure Contro Manual -0.2-7Bar</v>
      </c>
      <c r="C79" s="377"/>
      <c r="D79" s="281"/>
      <c r="E79" s="427">
        <f>'[2]danfoss,sagi'!J85</f>
        <v>94.4867647058824</v>
      </c>
      <c r="F79" s="319"/>
      <c r="G79" s="2"/>
      <c r="H79" s="2"/>
      <c r="I79" s="2"/>
      <c r="J79" s="2"/>
      <c r="K79" s="2"/>
      <c r="L79" s="2"/>
      <c r="M79" s="2"/>
      <c r="N79" s="2"/>
      <c r="O79" s="2"/>
      <c r="P79" s="2"/>
      <c r="Q79" s="2"/>
      <c r="R79" s="2"/>
      <c r="S79" s="2"/>
      <c r="T79" s="2"/>
      <c r="U79" s="2"/>
      <c r="V79" s="2"/>
      <c r="W79" s="2"/>
      <c r="X79" s="2"/>
      <c r="Y79" s="2"/>
      <c r="Z79" s="2"/>
      <c r="AA79" s="2"/>
      <c r="AB79" s="2"/>
      <c r="AC79" s="2"/>
      <c r="AD79" s="2"/>
      <c r="AE79" s="2"/>
      <c r="AF79" s="2"/>
      <c r="AG79" s="2"/>
      <c r="AH79" s="2"/>
      <c r="AI79" s="2"/>
      <c r="AJ79" s="2"/>
      <c r="AK79" s="2"/>
      <c r="AL79" s="2"/>
      <c r="AM79" s="2"/>
      <c r="AN79" s="2"/>
      <c r="AO79" s="2"/>
      <c r="AP79" s="2"/>
      <c r="AQ79" s="2"/>
      <c r="AR79" s="2"/>
      <c r="AS79" s="2"/>
      <c r="AT79" s="2"/>
      <c r="AU79" s="2"/>
      <c r="AV79" s="2"/>
      <c r="AW79" s="2"/>
      <c r="AX79" s="2"/>
      <c r="AY79" s="2"/>
      <c r="AZ79" s="2"/>
    </row>
    <row r="80" spans="1:52">
      <c r="A80" s="334" t="str">
        <f>'[2]danfoss,sagi'!$A86</f>
        <v>DAN052</v>
      </c>
      <c r="B80" s="331" t="str">
        <f>'[2]danfoss,sagi'!$B86</f>
        <v>Danfoss 060-110191 KP1 Low Pressure Control Auto -0.2-7Bar</v>
      </c>
      <c r="C80" s="377"/>
      <c r="D80" s="281"/>
      <c r="E80" s="427">
        <f>'[2]danfoss,sagi'!J86</f>
        <v>94.4867647058824</v>
      </c>
      <c r="F80" s="319"/>
      <c r="G80" s="2"/>
      <c r="H80" s="2"/>
      <c r="I80" s="2"/>
      <c r="J80" s="2"/>
      <c r="K80" s="2"/>
      <c r="L80" s="2"/>
      <c r="M80" s="2"/>
      <c r="N80" s="2"/>
      <c r="O80" s="2"/>
      <c r="P80" s="2"/>
      <c r="Q80" s="2"/>
      <c r="R80" s="2"/>
      <c r="S80" s="2"/>
      <c r="T80" s="2"/>
      <c r="U80" s="2"/>
      <c r="V80" s="2"/>
      <c r="W80" s="2"/>
      <c r="X80" s="2"/>
      <c r="Y80" s="2"/>
      <c r="Z80" s="2"/>
      <c r="AA80" s="2"/>
      <c r="AB80" s="2"/>
      <c r="AC80" s="2"/>
      <c r="AD80" s="2"/>
      <c r="AE80" s="2"/>
      <c r="AF80" s="2"/>
      <c r="AG80" s="2"/>
      <c r="AH80" s="2"/>
      <c r="AI80" s="2"/>
      <c r="AJ80" s="2"/>
      <c r="AK80" s="2"/>
      <c r="AL80" s="2"/>
      <c r="AM80" s="2"/>
      <c r="AN80" s="2"/>
      <c r="AO80" s="2"/>
      <c r="AP80" s="2"/>
      <c r="AQ80" s="2"/>
      <c r="AR80" s="2"/>
      <c r="AS80" s="2"/>
      <c r="AT80" s="2"/>
      <c r="AU80" s="2"/>
      <c r="AV80" s="2"/>
      <c r="AW80" s="2"/>
      <c r="AX80" s="2"/>
      <c r="AY80" s="2"/>
      <c r="AZ80" s="2"/>
    </row>
    <row r="81" spans="1:52">
      <c r="A81" s="334" t="str">
        <f>'[2]danfoss,sagi'!$A87</f>
        <v>DAN053</v>
      </c>
      <c r="B81" s="331" t="str">
        <f>'[2]danfoss,sagi'!$B87</f>
        <v>Danfoss 060-117191 KP5 High Pressure Control Auto</v>
      </c>
      <c r="C81" s="377"/>
      <c r="D81" s="281"/>
      <c r="E81" s="427">
        <f>'[2]danfoss,sagi'!J87</f>
        <v>94.4867647058824</v>
      </c>
      <c r="F81" s="319"/>
      <c r="G81" s="431"/>
      <c r="H81" s="431"/>
      <c r="I81" s="431"/>
      <c r="J81" s="431"/>
      <c r="K81" s="431"/>
      <c r="L81" s="431"/>
      <c r="M81" s="431"/>
      <c r="N81" s="431"/>
      <c r="O81" s="431"/>
      <c r="P81" s="431"/>
      <c r="Q81" s="431"/>
      <c r="R81" s="431"/>
      <c r="S81" s="431"/>
      <c r="T81" s="431"/>
      <c r="U81" s="431"/>
      <c r="V81" s="431"/>
      <c r="W81" s="431"/>
      <c r="X81" s="431"/>
      <c r="Y81" s="431"/>
      <c r="Z81" s="431"/>
      <c r="AA81" s="431"/>
      <c r="AB81" s="431"/>
      <c r="AC81" s="431"/>
      <c r="AD81" s="431"/>
      <c r="AE81" s="431"/>
      <c r="AF81" s="431"/>
      <c r="AG81" s="431"/>
      <c r="AH81" s="431"/>
      <c r="AI81" s="431"/>
      <c r="AJ81" s="431"/>
      <c r="AK81" s="431"/>
      <c r="AL81" s="431"/>
      <c r="AM81" s="431"/>
      <c r="AN81" s="431"/>
      <c r="AO81" s="431"/>
      <c r="AP81" s="431"/>
      <c r="AQ81" s="431"/>
      <c r="AR81" s="431"/>
      <c r="AS81" s="431"/>
      <c r="AT81" s="431"/>
      <c r="AU81" s="431"/>
      <c r="AV81" s="431"/>
      <c r="AW81" s="431"/>
      <c r="AX81" s="431"/>
      <c r="AY81" s="431"/>
      <c r="AZ81" s="431"/>
    </row>
    <row r="82" spans="1:52">
      <c r="A82" s="334" t="str">
        <f>'[2]danfoss,sagi'!$A88</f>
        <v>DAN054</v>
      </c>
      <c r="B82" s="331" t="str">
        <f>'[2]danfoss,sagi'!$B88</f>
        <v>Danfoss 060-117391 KP5 High Pressure Control Manual</v>
      </c>
      <c r="C82" s="377"/>
      <c r="D82" s="281"/>
      <c r="E82" s="427">
        <f>'[2]danfoss,sagi'!J88</f>
        <v>94.4867647058824</v>
      </c>
      <c r="F82" s="319"/>
      <c r="G82" s="431"/>
      <c r="H82" s="431"/>
      <c r="I82" s="431"/>
      <c r="J82" s="431"/>
      <c r="K82" s="431"/>
      <c r="L82" s="431"/>
      <c r="M82" s="431"/>
      <c r="N82" s="431"/>
      <c r="O82" s="431"/>
      <c r="P82" s="431"/>
      <c r="Q82" s="431"/>
      <c r="R82" s="431"/>
      <c r="S82" s="431"/>
      <c r="T82" s="431"/>
      <c r="U82" s="431"/>
      <c r="V82" s="431"/>
      <c r="W82" s="431"/>
      <c r="X82" s="431"/>
      <c r="Y82" s="431"/>
      <c r="Z82" s="431"/>
      <c r="AA82" s="431"/>
      <c r="AB82" s="431"/>
      <c r="AC82" s="431"/>
      <c r="AD82" s="431"/>
      <c r="AE82" s="431"/>
      <c r="AF82" s="431"/>
      <c r="AG82" s="431"/>
      <c r="AH82" s="431"/>
      <c r="AI82" s="431"/>
      <c r="AJ82" s="431"/>
      <c r="AK82" s="431"/>
      <c r="AL82" s="431"/>
      <c r="AM82" s="431"/>
      <c r="AN82" s="431"/>
      <c r="AO82" s="431"/>
      <c r="AP82" s="431"/>
      <c r="AQ82" s="431"/>
      <c r="AR82" s="431"/>
      <c r="AS82" s="431"/>
      <c r="AT82" s="431"/>
      <c r="AU82" s="431"/>
      <c r="AV82" s="431"/>
      <c r="AW82" s="431"/>
      <c r="AX82" s="431"/>
      <c r="AY82" s="431"/>
      <c r="AZ82" s="431"/>
    </row>
    <row r="83" spans="1:52">
      <c r="A83" s="334">
        <f>'[2]danfoss,sagi'!$A89</f>
        <v>0</v>
      </c>
      <c r="B83" s="331" t="str">
        <f>'[2]danfoss,sagi'!$B89</f>
        <v>Danfoss 060-1265KP15 Dual Auto/Auto Pressure Control</v>
      </c>
      <c r="C83" s="377"/>
      <c r="D83" s="281"/>
      <c r="E83" s="427" t="str">
        <f>'[2]danfoss,sagi'!J89</f>
        <v>~</v>
      </c>
      <c r="F83" s="319"/>
      <c r="G83" s="2"/>
      <c r="H83" s="2"/>
      <c r="I83" s="2"/>
      <c r="J83" s="2"/>
      <c r="K83" s="2"/>
      <c r="L83" s="2"/>
      <c r="M83" s="2"/>
      <c r="N83" s="2"/>
      <c r="O83" s="2"/>
      <c r="P83" s="2"/>
      <c r="Q83" s="2"/>
      <c r="R83" s="2"/>
      <c r="S83" s="2"/>
      <c r="T83" s="2"/>
      <c r="U83" s="2"/>
      <c r="V83" s="2"/>
      <c r="W83" s="2"/>
      <c r="X83" s="2"/>
      <c r="Y83" s="2"/>
      <c r="Z83" s="2"/>
      <c r="AA83" s="2"/>
      <c r="AB83" s="2"/>
      <c r="AC83" s="2"/>
      <c r="AD83" s="2"/>
      <c r="AE83" s="2"/>
      <c r="AF83" s="2"/>
      <c r="AG83" s="2"/>
      <c r="AH83" s="2"/>
      <c r="AI83" s="2"/>
      <c r="AJ83" s="2"/>
      <c r="AK83" s="2"/>
      <c r="AL83" s="2"/>
      <c r="AM83" s="2"/>
      <c r="AN83" s="2"/>
      <c r="AO83" s="2"/>
      <c r="AP83" s="2"/>
      <c r="AQ83" s="2"/>
      <c r="AR83" s="2"/>
      <c r="AS83" s="2"/>
      <c r="AT83" s="2"/>
      <c r="AU83" s="2"/>
      <c r="AV83" s="2"/>
      <c r="AW83" s="2"/>
      <c r="AX83" s="2"/>
      <c r="AY83" s="2"/>
      <c r="AZ83" s="2"/>
    </row>
    <row r="84" spans="1:52">
      <c r="A84" s="334" t="str">
        <f>'[2]danfoss,sagi'!$A90</f>
        <v>DAN055</v>
      </c>
      <c r="B84" s="331" t="str">
        <f>'[2]danfoss,sagi'!$B90</f>
        <v>Danfoss 060-1264KP15 Dual Auto/Manual Pressure control</v>
      </c>
      <c r="C84" s="377"/>
      <c r="D84" s="281"/>
      <c r="E84" s="427">
        <f>'[2]danfoss,sagi'!J90</f>
        <v>158.721568627451</v>
      </c>
      <c r="F84" s="319"/>
      <c r="G84" s="2"/>
      <c r="H84" s="2"/>
      <c r="I84" s="2"/>
      <c r="J84" s="2"/>
      <c r="K84" s="2"/>
      <c r="L84" s="2"/>
      <c r="M84" s="2"/>
      <c r="N84" s="2"/>
      <c r="O84" s="2"/>
      <c r="P84" s="2"/>
      <c r="Q84" s="2"/>
      <c r="R84" s="2"/>
      <c r="S84" s="2"/>
      <c r="T84" s="2"/>
      <c r="U84" s="2"/>
      <c r="V84" s="2"/>
      <c r="W84" s="2"/>
      <c r="X84" s="2"/>
      <c r="Y84" s="2"/>
      <c r="Z84" s="2"/>
      <c r="AA84" s="2"/>
      <c r="AB84" s="2"/>
      <c r="AC84" s="2"/>
      <c r="AD84" s="2"/>
      <c r="AE84" s="2"/>
      <c r="AF84" s="2"/>
      <c r="AG84" s="2"/>
      <c r="AH84" s="2"/>
      <c r="AI84" s="2"/>
      <c r="AJ84" s="2"/>
      <c r="AK84" s="2"/>
      <c r="AL84" s="2"/>
      <c r="AM84" s="2"/>
      <c r="AN84" s="2"/>
      <c r="AO84" s="2"/>
      <c r="AP84" s="2"/>
      <c r="AQ84" s="2"/>
      <c r="AR84" s="2"/>
      <c r="AS84" s="2"/>
      <c r="AT84" s="2"/>
      <c r="AU84" s="2"/>
      <c r="AV84" s="2"/>
      <c r="AW84" s="2"/>
      <c r="AX84" s="2"/>
      <c r="AY84" s="2"/>
      <c r="AZ84" s="2"/>
    </row>
    <row r="85" spans="1:52">
      <c r="A85" s="334">
        <f>'[2]danfoss,sagi'!$A91</f>
        <v>0</v>
      </c>
      <c r="B85" s="331" t="str">
        <f>'[2]danfoss,sagi'!$B91</f>
        <v>Danfoss KP15 Dual Manual/Manual Pressure control</v>
      </c>
      <c r="C85" s="377"/>
      <c r="D85" s="281"/>
      <c r="E85" s="427" t="str">
        <f>'[2]danfoss,sagi'!J91</f>
        <v>~</v>
      </c>
      <c r="F85" s="319"/>
      <c r="G85" s="2"/>
      <c r="H85" s="2"/>
      <c r="I85" s="2"/>
      <c r="J85" s="2"/>
      <c r="K85" s="2"/>
      <c r="L85" s="2"/>
      <c r="M85" s="2"/>
      <c r="N85" s="2"/>
      <c r="O85" s="2"/>
      <c r="P85" s="2"/>
      <c r="Q85" s="2"/>
      <c r="R85" s="2"/>
      <c r="S85" s="2"/>
      <c r="T85" s="2"/>
      <c r="U85" s="2"/>
      <c r="V85" s="2"/>
      <c r="W85" s="2"/>
      <c r="X85" s="2"/>
      <c r="Y85" s="2"/>
      <c r="Z85" s="2"/>
      <c r="AA85" s="2"/>
      <c r="AB85" s="2"/>
      <c r="AC85" s="2"/>
      <c r="AD85" s="2"/>
      <c r="AE85" s="2"/>
      <c r="AF85" s="2"/>
      <c r="AG85" s="2"/>
      <c r="AH85" s="2"/>
      <c r="AI85" s="2"/>
      <c r="AJ85" s="2"/>
      <c r="AK85" s="2"/>
      <c r="AL85" s="2"/>
      <c r="AM85" s="2"/>
      <c r="AN85" s="2"/>
      <c r="AO85" s="2"/>
      <c r="AP85" s="2"/>
      <c r="AQ85" s="2"/>
      <c r="AR85" s="2"/>
      <c r="AS85" s="2"/>
      <c r="AT85" s="2"/>
      <c r="AU85" s="2"/>
      <c r="AV85" s="2"/>
      <c r="AW85" s="2"/>
      <c r="AX85" s="2"/>
      <c r="AY85" s="2"/>
      <c r="AZ85" s="2"/>
    </row>
    <row r="86" spans="1:52">
      <c r="A86" s="334">
        <f>'[2]danfoss,sagi'!$A92</f>
        <v>0</v>
      </c>
      <c r="B86" s="331" t="str">
        <f>'[2]danfoss,sagi'!$B92</f>
        <v>Danfoss 060-5191K P6B Pressure Control( R410a) manual</v>
      </c>
      <c r="C86" s="377"/>
      <c r="D86" s="281"/>
      <c r="E86" s="427" t="str">
        <f>'[2]danfoss,sagi'!J92</f>
        <v>~</v>
      </c>
      <c r="F86" s="319"/>
      <c r="G86" s="2"/>
      <c r="H86" s="2"/>
      <c r="I86" s="2"/>
      <c r="J86" s="2"/>
      <c r="K86" s="2"/>
      <c r="L86" s="2"/>
      <c r="M86" s="2"/>
      <c r="N86" s="2"/>
      <c r="O86" s="2"/>
      <c r="P86" s="2"/>
      <c r="Q86" s="2"/>
      <c r="R86" s="2"/>
      <c r="S86" s="2"/>
      <c r="T86" s="2"/>
      <c r="U86" s="2"/>
      <c r="V86" s="2"/>
      <c r="W86" s="2"/>
      <c r="X86" s="2"/>
      <c r="Y86" s="2"/>
      <c r="Z86" s="2"/>
      <c r="AA86" s="2"/>
      <c r="AB86" s="2"/>
      <c r="AC86" s="2"/>
      <c r="AD86" s="2"/>
      <c r="AE86" s="2"/>
      <c r="AF86" s="2"/>
      <c r="AG86" s="2"/>
      <c r="AH86" s="2"/>
      <c r="AI86" s="2"/>
      <c r="AJ86" s="2"/>
      <c r="AK86" s="2"/>
      <c r="AL86" s="2"/>
      <c r="AM86" s="2"/>
      <c r="AN86" s="2"/>
      <c r="AO86" s="2"/>
      <c r="AP86" s="2"/>
      <c r="AQ86" s="2"/>
      <c r="AR86" s="2"/>
      <c r="AS86" s="2"/>
      <c r="AT86" s="2"/>
      <c r="AU86" s="2"/>
      <c r="AV86" s="2"/>
      <c r="AW86" s="2"/>
      <c r="AX86" s="2"/>
      <c r="AY86" s="2"/>
      <c r="AZ86" s="2"/>
    </row>
    <row r="87" spans="1:52">
      <c r="A87" s="334">
        <f>'[2]danfoss,sagi'!$A93</f>
        <v>0</v>
      </c>
      <c r="B87" s="429" t="str">
        <f>'[2]danfoss,sagi'!$B93</f>
        <v>Danfoss 017D002166 RT260A Diff pressure control 0.5~4bar(amonia gas)</v>
      </c>
      <c r="C87" s="377"/>
      <c r="D87" s="281"/>
      <c r="E87" s="427"/>
      <c r="F87" s="319"/>
      <c r="G87" s="2"/>
      <c r="H87" s="2"/>
      <c r="I87" s="2"/>
      <c r="J87" s="2"/>
      <c r="K87" s="2"/>
      <c r="L87" s="2"/>
      <c r="M87" s="2"/>
      <c r="N87" s="2"/>
      <c r="O87" s="2"/>
      <c r="P87" s="2"/>
      <c r="Q87" s="2"/>
      <c r="R87" s="2"/>
      <c r="S87" s="2"/>
      <c r="T87" s="2"/>
      <c r="U87" s="2"/>
      <c r="V87" s="2"/>
      <c r="W87" s="2"/>
      <c r="X87" s="2"/>
      <c r="Y87" s="2"/>
      <c r="Z87" s="2"/>
      <c r="AA87" s="2"/>
      <c r="AB87" s="2"/>
      <c r="AC87" s="2"/>
      <c r="AD87" s="2"/>
      <c r="AE87" s="2"/>
      <c r="AF87" s="2"/>
      <c r="AG87" s="2"/>
      <c r="AH87" s="2"/>
      <c r="AI87" s="2"/>
      <c r="AJ87" s="2"/>
      <c r="AK87" s="2"/>
      <c r="AL87" s="2"/>
      <c r="AM87" s="2"/>
      <c r="AN87" s="2"/>
      <c r="AO87" s="2"/>
      <c r="AP87" s="2"/>
      <c r="AQ87" s="2"/>
      <c r="AR87" s="2"/>
      <c r="AS87" s="2"/>
      <c r="AT87" s="2"/>
      <c r="AU87" s="2"/>
      <c r="AV87" s="2"/>
      <c r="AW87" s="2"/>
      <c r="AX87" s="2"/>
      <c r="AY87" s="2"/>
      <c r="AZ87" s="2"/>
    </row>
    <row r="88" spans="1:52">
      <c r="A88" s="334">
        <f>'[2]danfoss,sagi'!$A94</f>
        <v>0</v>
      </c>
      <c r="B88" s="429" t="str">
        <f>'[2]danfoss,sagi'!$B94</f>
        <v>Danfoss 017-500266 RT1A Pressure switch M/15 (amonia gas)</v>
      </c>
      <c r="C88" s="377"/>
      <c r="D88" s="281"/>
      <c r="E88" s="427"/>
      <c r="F88" s="319"/>
      <c r="G88" s="2"/>
      <c r="H88" s="2"/>
      <c r="I88" s="2"/>
      <c r="J88" s="2"/>
      <c r="K88" s="2"/>
      <c r="L88" s="2"/>
      <c r="M88" s="2"/>
      <c r="N88" s="2"/>
      <c r="O88" s="2"/>
      <c r="P88" s="2"/>
      <c r="Q88" s="2"/>
      <c r="R88" s="2"/>
      <c r="S88" s="2"/>
      <c r="T88" s="2"/>
      <c r="U88" s="2"/>
      <c r="V88" s="2"/>
      <c r="W88" s="2"/>
      <c r="X88" s="2"/>
      <c r="Y88" s="2"/>
      <c r="Z88" s="2"/>
      <c r="AA88" s="2"/>
      <c r="AB88" s="2"/>
      <c r="AC88" s="2"/>
      <c r="AD88" s="2"/>
      <c r="AE88" s="2"/>
      <c r="AF88" s="2"/>
      <c r="AG88" s="2"/>
      <c r="AH88" s="2"/>
      <c r="AI88" s="2"/>
      <c r="AJ88" s="2"/>
      <c r="AK88" s="2"/>
      <c r="AL88" s="2"/>
      <c r="AM88" s="2"/>
      <c r="AN88" s="2"/>
      <c r="AO88" s="2"/>
      <c r="AP88" s="2"/>
      <c r="AQ88" s="2"/>
      <c r="AR88" s="2"/>
      <c r="AS88" s="2"/>
      <c r="AT88" s="2"/>
      <c r="AU88" s="2"/>
      <c r="AV88" s="2"/>
      <c r="AW88" s="2"/>
      <c r="AX88" s="2"/>
      <c r="AY88" s="2"/>
      <c r="AZ88" s="2"/>
    </row>
    <row r="89" spans="1:52">
      <c r="A89" s="334">
        <f>'[2]danfoss,sagi'!$A95</f>
        <v>0</v>
      </c>
      <c r="B89" s="429" t="str">
        <f>'[2]danfoss,sagi'!$B95</f>
        <v>Danfoss 017-503566 RT6AB Pressure control 10~28bar (amonia gas)</v>
      </c>
      <c r="C89" s="377"/>
      <c r="D89" s="281"/>
      <c r="E89" s="427"/>
      <c r="F89" s="319"/>
      <c r="G89" s="2"/>
      <c r="H89" s="2"/>
      <c r="I89" s="2"/>
      <c r="J89" s="2"/>
      <c r="K89" s="2"/>
      <c r="L89" s="2"/>
      <c r="M89" s="2"/>
      <c r="N89" s="2"/>
      <c r="O89" s="2"/>
      <c r="P89" s="2"/>
      <c r="Q89" s="2"/>
      <c r="R89" s="2"/>
      <c r="S89" s="2"/>
      <c r="T89" s="2"/>
      <c r="U89" s="2"/>
      <c r="V89" s="2"/>
      <c r="W89" s="2"/>
      <c r="X89" s="2"/>
      <c r="Y89" s="2"/>
      <c r="Z89" s="2"/>
      <c r="AA89" s="2"/>
      <c r="AB89" s="2"/>
      <c r="AC89" s="2"/>
      <c r="AD89" s="2"/>
      <c r="AE89" s="2"/>
      <c r="AF89" s="2"/>
      <c r="AG89" s="2"/>
      <c r="AH89" s="2"/>
      <c r="AI89" s="2"/>
      <c r="AJ89" s="2"/>
      <c r="AK89" s="2"/>
      <c r="AL89" s="2"/>
      <c r="AM89" s="2"/>
      <c r="AN89" s="2"/>
      <c r="AO89" s="2"/>
      <c r="AP89" s="2"/>
      <c r="AQ89" s="2"/>
      <c r="AR89" s="2"/>
      <c r="AS89" s="2"/>
      <c r="AT89" s="2"/>
      <c r="AU89" s="2"/>
      <c r="AV89" s="2"/>
      <c r="AW89" s="2"/>
      <c r="AX89" s="2"/>
      <c r="AY89" s="2"/>
      <c r="AZ89" s="2"/>
    </row>
    <row r="90" spans="1:52">
      <c r="A90" s="334">
        <f>'[2]danfoss,sagi'!$A96</f>
        <v>0</v>
      </c>
      <c r="B90" s="331" t="str">
        <f>'[2]danfoss,sagi'!$B96</f>
        <v>Danfoss KP63 060l 1108 Temperature controller  ~10c - ~50c</v>
      </c>
      <c r="C90" s="377"/>
      <c r="D90" s="281"/>
      <c r="E90" s="427" t="str">
        <f>'[2]danfoss,sagi'!J96</f>
        <v>~</v>
      </c>
      <c r="F90" s="319"/>
      <c r="G90" s="2"/>
      <c r="H90" s="2"/>
      <c r="I90" s="2"/>
      <c r="J90" s="2"/>
      <c r="K90" s="2"/>
      <c r="L90" s="2"/>
      <c r="M90" s="2"/>
      <c r="N90" s="2"/>
      <c r="O90" s="2"/>
      <c r="P90" s="2"/>
      <c r="Q90" s="2"/>
      <c r="R90" s="2"/>
      <c r="S90" s="2"/>
      <c r="T90" s="2"/>
      <c r="U90" s="2"/>
      <c r="V90" s="2"/>
      <c r="W90" s="2"/>
      <c r="X90" s="2"/>
      <c r="Y90" s="2"/>
      <c r="Z90" s="2"/>
      <c r="AA90" s="2"/>
      <c r="AB90" s="2"/>
      <c r="AC90" s="2"/>
      <c r="AD90" s="2"/>
      <c r="AE90" s="2"/>
      <c r="AF90" s="2"/>
      <c r="AG90" s="2"/>
      <c r="AH90" s="2"/>
      <c r="AI90" s="2"/>
      <c r="AJ90" s="2"/>
      <c r="AK90" s="2"/>
      <c r="AL90" s="2"/>
      <c r="AM90" s="2"/>
      <c r="AN90" s="2"/>
      <c r="AO90" s="2"/>
      <c r="AP90" s="2"/>
      <c r="AQ90" s="2"/>
      <c r="AR90" s="2"/>
      <c r="AS90" s="2"/>
      <c r="AT90" s="2"/>
      <c r="AU90" s="2"/>
      <c r="AV90" s="2"/>
      <c r="AW90" s="2"/>
      <c r="AX90" s="2"/>
      <c r="AY90" s="2"/>
      <c r="AZ90" s="2"/>
    </row>
    <row r="91" spans="1:52">
      <c r="A91" s="334">
        <f>'[2]danfoss,sagi'!$A97</f>
        <v>0</v>
      </c>
      <c r="B91" s="331" t="str">
        <f>'[2]danfoss,sagi'!$B97</f>
        <v>Danfoss 060L 1112 KP69 Thermostat  (-5C ~ 35C)</v>
      </c>
      <c r="C91" s="377"/>
      <c r="D91" s="281"/>
      <c r="E91" s="427" t="str">
        <f>'[2]danfoss,sagi'!J97</f>
        <v>~</v>
      </c>
      <c r="F91" s="319"/>
      <c r="G91" s="2"/>
      <c r="H91" s="2"/>
      <c r="I91" s="2"/>
      <c r="J91" s="2"/>
      <c r="K91" s="2"/>
      <c r="L91" s="2"/>
      <c r="M91" s="2"/>
      <c r="N91" s="2"/>
      <c r="O91" s="2"/>
      <c r="P91" s="2"/>
      <c r="Q91" s="2"/>
      <c r="R91" s="2"/>
      <c r="S91" s="2"/>
      <c r="T91" s="2"/>
      <c r="U91" s="2"/>
      <c r="V91" s="2"/>
      <c r="W91" s="2"/>
      <c r="X91" s="2"/>
      <c r="Y91" s="2"/>
      <c r="Z91" s="2"/>
      <c r="AA91" s="2"/>
      <c r="AB91" s="2"/>
      <c r="AC91" s="2"/>
      <c r="AD91" s="2"/>
      <c r="AE91" s="2"/>
      <c r="AF91" s="2"/>
      <c r="AG91" s="2"/>
      <c r="AH91" s="2"/>
      <c r="AI91" s="2"/>
      <c r="AJ91" s="2"/>
      <c r="AK91" s="2"/>
      <c r="AL91" s="2"/>
      <c r="AM91" s="2"/>
      <c r="AN91" s="2"/>
      <c r="AO91" s="2"/>
      <c r="AP91" s="2"/>
      <c r="AQ91" s="2"/>
      <c r="AR91" s="2"/>
      <c r="AS91" s="2"/>
      <c r="AT91" s="2"/>
      <c r="AU91" s="2"/>
      <c r="AV91" s="2"/>
      <c r="AW91" s="2"/>
      <c r="AX91" s="2"/>
      <c r="AY91" s="2"/>
      <c r="AZ91" s="2"/>
    </row>
    <row r="92" ht="22.9" customHeight="1" spans="1:52">
      <c r="A92" s="334" t="str">
        <f>'[2]danfoss,sagi'!$A98</f>
        <v>DAN055.5</v>
      </c>
      <c r="B92" s="331" t="str">
        <f>'[2]danfoss,sagi'!$B98</f>
        <v>KVL 15 Suction pressure regulator valve 5/8" (flare)</v>
      </c>
      <c r="C92" s="377"/>
      <c r="D92" s="281"/>
      <c r="E92" s="427">
        <f>'[2]danfoss,sagi'!J98</f>
        <v>535.179166666667</v>
      </c>
      <c r="F92" s="319"/>
      <c r="G92" s="2"/>
      <c r="H92" s="2"/>
      <c r="I92" s="2"/>
      <c r="J92" s="2"/>
      <c r="K92" s="2"/>
      <c r="L92" s="2"/>
      <c r="M92" s="2"/>
      <c r="N92" s="2"/>
      <c r="O92" s="2"/>
      <c r="P92" s="2"/>
      <c r="Q92" s="2"/>
      <c r="R92" s="2"/>
      <c r="S92" s="2"/>
      <c r="T92" s="2"/>
      <c r="U92" s="2"/>
      <c r="V92" s="2"/>
      <c r="W92" s="2"/>
      <c r="X92" s="2"/>
      <c r="Y92" s="2"/>
      <c r="Z92" s="2"/>
      <c r="AA92" s="2"/>
      <c r="AB92" s="2"/>
      <c r="AC92" s="2"/>
      <c r="AD92" s="2"/>
      <c r="AE92" s="2"/>
      <c r="AF92" s="2"/>
      <c r="AG92" s="2"/>
      <c r="AH92" s="2"/>
      <c r="AI92" s="2"/>
      <c r="AJ92" s="2"/>
      <c r="AK92" s="2"/>
      <c r="AL92" s="2"/>
      <c r="AM92" s="2"/>
      <c r="AN92" s="2"/>
      <c r="AO92" s="2"/>
      <c r="AP92" s="2"/>
      <c r="AQ92" s="2"/>
      <c r="AR92" s="2"/>
      <c r="AS92" s="2"/>
      <c r="AT92" s="2"/>
      <c r="AU92" s="2"/>
      <c r="AV92" s="2"/>
      <c r="AW92" s="2"/>
      <c r="AX92" s="2"/>
      <c r="AY92" s="2"/>
      <c r="AZ92" s="2"/>
    </row>
    <row r="93" ht="22.9" customHeight="1" spans="1:52">
      <c r="A93" s="334" t="str">
        <f>'[2]danfoss,sagi'!$A99</f>
        <v>DAN055.6</v>
      </c>
      <c r="B93" s="331" t="str">
        <f>'[2]danfoss,sagi'!$B99</f>
        <v>KVL 35 Suction pressure regulator valve 1 3/8"</v>
      </c>
      <c r="C93" s="377"/>
      <c r="D93" s="281"/>
      <c r="E93" s="427">
        <f>'[2]danfoss,sagi'!J99</f>
        <v>1114.00492424242</v>
      </c>
      <c r="F93" s="319"/>
      <c r="G93" s="2"/>
      <c r="H93" s="2"/>
      <c r="I93" s="2"/>
      <c r="J93" s="2"/>
      <c r="K93" s="2"/>
      <c r="L93" s="2"/>
      <c r="M93" s="2"/>
      <c r="N93" s="2"/>
      <c r="O93" s="2"/>
      <c r="P93" s="2"/>
      <c r="Q93" s="2"/>
      <c r="R93" s="2"/>
      <c r="S93" s="2"/>
      <c r="T93" s="2"/>
      <c r="U93" s="2"/>
      <c r="V93" s="2"/>
      <c r="W93" s="2"/>
      <c r="X93" s="2"/>
      <c r="Y93" s="2"/>
      <c r="Z93" s="2"/>
      <c r="AA93" s="2"/>
      <c r="AB93" s="2"/>
      <c r="AC93" s="2"/>
      <c r="AD93" s="2"/>
      <c r="AE93" s="2"/>
      <c r="AF93" s="2"/>
      <c r="AG93" s="2"/>
      <c r="AH93" s="2"/>
      <c r="AI93" s="2"/>
      <c r="AJ93" s="2"/>
      <c r="AK93" s="2"/>
      <c r="AL93" s="2"/>
      <c r="AM93" s="2"/>
      <c r="AN93" s="2"/>
      <c r="AO93" s="2"/>
      <c r="AP93" s="2"/>
      <c r="AQ93" s="2"/>
      <c r="AR93" s="2"/>
      <c r="AS93" s="2"/>
      <c r="AT93" s="2"/>
      <c r="AU93" s="2"/>
      <c r="AV93" s="2"/>
      <c r="AW93" s="2"/>
      <c r="AX93" s="2"/>
      <c r="AY93" s="2"/>
      <c r="AZ93" s="2"/>
    </row>
    <row r="94" ht="47.25" customHeight="1" spans="1:52">
      <c r="A94" s="334" t="str">
        <f>'[2]danfoss,sagi'!$A100</f>
        <v>DAN056</v>
      </c>
      <c r="B94" s="331" t="str">
        <f>'[2]danfoss,sagi'!$B100</f>
        <v>Danfoss MP54 oil pressure controller</v>
      </c>
      <c r="C94" s="377"/>
      <c r="D94" s="281"/>
      <c r="E94" s="427">
        <f>'[2]danfoss,sagi'!J100</f>
        <v>523.893181818182</v>
      </c>
      <c r="F94" s="331"/>
      <c r="G94" s="2"/>
      <c r="H94" s="2"/>
      <c r="I94" s="2"/>
      <c r="J94" s="2"/>
      <c r="K94" s="2"/>
      <c r="L94" s="2"/>
      <c r="M94" s="2"/>
      <c r="N94" s="2"/>
      <c r="O94" s="2"/>
      <c r="P94" s="2"/>
      <c r="Q94" s="2"/>
      <c r="R94" s="2"/>
      <c r="S94" s="2"/>
      <c r="T94" s="2"/>
      <c r="U94" s="2"/>
      <c r="V94" s="2"/>
      <c r="W94" s="2"/>
      <c r="X94" s="2"/>
      <c r="Y94" s="2"/>
      <c r="Z94" s="2"/>
      <c r="AA94" s="2"/>
      <c r="AB94" s="2"/>
      <c r="AC94" s="2"/>
      <c r="AD94" s="2"/>
      <c r="AE94" s="2"/>
      <c r="AF94" s="2"/>
      <c r="AG94" s="2"/>
      <c r="AH94" s="2"/>
      <c r="AI94" s="2"/>
      <c r="AJ94" s="2"/>
      <c r="AK94" s="2"/>
      <c r="AL94" s="2"/>
      <c r="AM94" s="2"/>
      <c r="AN94" s="2"/>
      <c r="AO94" s="2"/>
      <c r="AP94" s="2"/>
      <c r="AQ94" s="2"/>
      <c r="AR94" s="2"/>
      <c r="AS94" s="2"/>
      <c r="AT94" s="2"/>
      <c r="AU94" s="2"/>
      <c r="AV94" s="2"/>
      <c r="AW94" s="2"/>
      <c r="AX94" s="2"/>
      <c r="AY94" s="2"/>
      <c r="AZ94" s="2"/>
    </row>
    <row r="95" ht="22.9" customHeight="1" spans="1:52">
      <c r="A95" s="334" t="str">
        <f>'[2]danfoss,sagi'!$A101</f>
        <v>DAN057</v>
      </c>
      <c r="B95" s="331" t="str">
        <f>'[2]danfoss,sagi'!$B101</f>
        <v>Danfoss 023U4381 48-DC FILTER CORE (8pcs)</v>
      </c>
      <c r="C95" s="377"/>
      <c r="D95" s="281"/>
      <c r="E95" s="427">
        <f>'[2]danfoss,sagi'!J101</f>
        <v>49.2784090909091</v>
      </c>
      <c r="F95" s="319"/>
      <c r="G95" s="2"/>
      <c r="H95" s="2"/>
      <c r="I95" s="2"/>
      <c r="J95" s="2"/>
      <c r="K95" s="2"/>
      <c r="L95" s="2"/>
      <c r="M95" s="2"/>
      <c r="N95" s="2"/>
      <c r="O95" s="2"/>
      <c r="P95" s="2"/>
      <c r="Q95" s="2"/>
      <c r="R95" s="2"/>
      <c r="S95" s="2"/>
      <c r="T95" s="2"/>
      <c r="U95" s="2"/>
      <c r="V95" s="2"/>
      <c r="W95" s="2"/>
      <c r="X95" s="2"/>
      <c r="Y95" s="2"/>
      <c r="Z95" s="2"/>
      <c r="AA95" s="2"/>
      <c r="AB95" s="2"/>
      <c r="AC95" s="2"/>
      <c r="AD95" s="2"/>
      <c r="AE95" s="2"/>
      <c r="AF95" s="2"/>
      <c r="AG95" s="2"/>
      <c r="AH95" s="2"/>
      <c r="AI95" s="2"/>
      <c r="AJ95" s="2"/>
      <c r="AK95" s="2"/>
      <c r="AL95" s="2"/>
      <c r="AM95" s="2"/>
      <c r="AN95" s="2"/>
      <c r="AO95" s="2"/>
      <c r="AP95" s="2"/>
      <c r="AQ95" s="2"/>
      <c r="AR95" s="2"/>
      <c r="AS95" s="2"/>
      <c r="AT95" s="2"/>
      <c r="AU95" s="2"/>
      <c r="AV95" s="2"/>
      <c r="AW95" s="2"/>
      <c r="AX95" s="2"/>
      <c r="AY95" s="2"/>
      <c r="AZ95" s="2"/>
    </row>
    <row r="96" ht="22.9" customHeight="1" spans="1:52">
      <c r="A96" s="334" t="str">
        <f>'[2]danfoss,sagi'!$A102</f>
        <v>DAN058</v>
      </c>
      <c r="B96" s="331" t="str">
        <f>'[2]danfoss,sagi'!$B102</f>
        <v>48-F SUCTION FILTER CORE</v>
      </c>
      <c r="C96" s="377"/>
      <c r="D96" s="281"/>
      <c r="E96" s="427">
        <f>'[2]danfoss,sagi'!J102</f>
        <v>90.8130681818182</v>
      </c>
      <c r="F96" s="319"/>
      <c r="G96" s="2"/>
      <c r="H96" s="2"/>
      <c r="I96" s="2"/>
      <c r="J96" s="2"/>
      <c r="K96" s="2"/>
      <c r="L96" s="2"/>
      <c r="M96" s="2"/>
      <c r="N96" s="2"/>
      <c r="O96" s="2"/>
      <c r="P96" s="2"/>
      <c r="Q96" s="2"/>
      <c r="R96" s="2"/>
      <c r="S96" s="2"/>
      <c r="T96" s="2"/>
      <c r="U96" s="2"/>
      <c r="V96" s="2"/>
      <c r="W96" s="2"/>
      <c r="X96" s="2"/>
      <c r="Y96" s="2"/>
      <c r="Z96" s="2"/>
      <c r="AA96" s="2"/>
      <c r="AB96" s="2"/>
      <c r="AC96" s="2"/>
      <c r="AD96" s="2"/>
      <c r="AE96" s="2"/>
      <c r="AF96" s="2"/>
      <c r="AG96" s="2"/>
      <c r="AH96" s="2"/>
      <c r="AI96" s="2"/>
      <c r="AJ96" s="2"/>
      <c r="AK96" s="2"/>
      <c r="AL96" s="2"/>
      <c r="AM96" s="2"/>
      <c r="AN96" s="2"/>
      <c r="AO96" s="2"/>
      <c r="AP96" s="2"/>
      <c r="AQ96" s="2"/>
      <c r="AR96" s="2"/>
      <c r="AS96" s="2"/>
      <c r="AT96" s="2"/>
      <c r="AU96" s="2"/>
      <c r="AV96" s="2"/>
      <c r="AW96" s="2"/>
      <c r="AX96" s="2"/>
      <c r="AY96" s="2"/>
      <c r="AZ96" s="2"/>
    </row>
    <row r="97" ht="22.9" customHeight="1" spans="1:52">
      <c r="A97" s="334" t="str">
        <f>'[2]danfoss,sagi'!$A103</f>
        <v>DAN059</v>
      </c>
      <c r="B97" s="331" t="str">
        <f>'[2]danfoss,sagi'!$B103</f>
        <v>48-DA BURN OUT CORE</v>
      </c>
      <c r="C97" s="377"/>
      <c r="D97" s="281"/>
      <c r="E97" s="427">
        <f>'[2]danfoss,sagi'!J103</f>
        <v>115.083075757576</v>
      </c>
      <c r="F97" s="319"/>
      <c r="G97" s="2"/>
      <c r="H97" s="2"/>
      <c r="I97" s="2"/>
      <c r="J97" s="2"/>
      <c r="K97" s="2"/>
      <c r="L97" s="2"/>
      <c r="M97" s="2"/>
      <c r="N97" s="2"/>
      <c r="O97" s="2"/>
      <c r="P97" s="2"/>
      <c r="Q97" s="2"/>
      <c r="R97" s="2"/>
      <c r="S97" s="2"/>
      <c r="T97" s="2"/>
      <c r="U97" s="2"/>
      <c r="V97" s="2"/>
      <c r="W97" s="2"/>
      <c r="X97" s="2"/>
      <c r="Y97" s="2"/>
      <c r="Z97" s="2"/>
      <c r="AA97" s="2"/>
      <c r="AB97" s="2"/>
      <c r="AC97" s="2"/>
      <c r="AD97" s="2"/>
      <c r="AE97" s="2"/>
      <c r="AF97" s="2"/>
      <c r="AG97" s="2"/>
      <c r="AH97" s="2"/>
      <c r="AI97" s="2"/>
      <c r="AJ97" s="2"/>
      <c r="AK97" s="2"/>
      <c r="AL97" s="2"/>
      <c r="AM97" s="2"/>
      <c r="AN97" s="2"/>
      <c r="AO97" s="2"/>
      <c r="AP97" s="2"/>
      <c r="AQ97" s="2"/>
      <c r="AR97" s="2"/>
      <c r="AS97" s="2"/>
      <c r="AT97" s="2"/>
      <c r="AU97" s="2"/>
      <c r="AV97" s="2"/>
      <c r="AW97" s="2"/>
      <c r="AX97" s="2"/>
      <c r="AY97" s="2"/>
      <c r="AZ97" s="2"/>
    </row>
    <row r="98" ht="22.9" customHeight="1" spans="1:52">
      <c r="A98" s="334" t="str">
        <f>'[2]danfoss,sagi'!$A104</f>
        <v>DAN059.1</v>
      </c>
      <c r="B98" s="331" t="str">
        <f>'[2]danfoss,sagi'!$B104</f>
        <v>EKA183B Programming key ERC21X</v>
      </c>
      <c r="C98" s="377"/>
      <c r="D98" s="281"/>
      <c r="E98" s="427">
        <f>'[2]danfoss,sagi'!J104</f>
        <v>207.125757575758</v>
      </c>
      <c r="F98" s="319"/>
      <c r="G98" s="2"/>
      <c r="H98" s="2"/>
      <c r="I98" s="2"/>
      <c r="J98" s="2"/>
      <c r="K98" s="2"/>
      <c r="L98" s="2"/>
      <c r="M98" s="2"/>
      <c r="N98" s="2"/>
      <c r="O98" s="2"/>
      <c r="P98" s="2"/>
      <c r="Q98" s="2"/>
      <c r="R98" s="2"/>
      <c r="S98" s="2"/>
      <c r="T98" s="2"/>
      <c r="U98" s="2"/>
      <c r="V98" s="2"/>
      <c r="W98" s="2"/>
      <c r="X98" s="2"/>
      <c r="Y98" s="2"/>
      <c r="Z98" s="2"/>
      <c r="AA98" s="2"/>
      <c r="AB98" s="2"/>
      <c r="AC98" s="2"/>
      <c r="AD98" s="2"/>
      <c r="AE98" s="2"/>
      <c r="AF98" s="2"/>
      <c r="AG98" s="2"/>
      <c r="AH98" s="2"/>
      <c r="AI98" s="2"/>
      <c r="AJ98" s="2"/>
      <c r="AK98" s="2"/>
      <c r="AL98" s="2"/>
      <c r="AM98" s="2"/>
      <c r="AN98" s="2"/>
      <c r="AO98" s="2"/>
      <c r="AP98" s="2"/>
      <c r="AQ98" s="2"/>
      <c r="AR98" s="2"/>
      <c r="AS98" s="2"/>
      <c r="AT98" s="2"/>
      <c r="AU98" s="2"/>
      <c r="AV98" s="2"/>
      <c r="AW98" s="2"/>
      <c r="AX98" s="2"/>
      <c r="AY98" s="2"/>
      <c r="AZ98" s="2"/>
    </row>
    <row r="99" ht="22.9" customHeight="1" spans="1:52">
      <c r="A99" s="334" t="str">
        <f>'[2]danfoss,sagi'!$A105</f>
        <v>DAN060</v>
      </c>
      <c r="B99" s="331" t="str">
        <f>'[2]danfoss,sagi'!$B105</f>
        <v>Danfoss 08488500 EKC102A Temp Control With Sensor (chiller)</v>
      </c>
      <c r="C99" s="377"/>
      <c r="D99" s="281"/>
      <c r="E99" s="427" t="str">
        <f>'[2]danfoss,sagi'!J105</f>
        <v>~</v>
      </c>
      <c r="F99" s="319"/>
      <c r="G99" s="2"/>
      <c r="H99" s="2"/>
      <c r="I99" s="2"/>
      <c r="J99" s="2"/>
      <c r="K99" s="2"/>
      <c r="L99" s="2"/>
      <c r="M99" s="2"/>
      <c r="N99" s="2"/>
      <c r="O99" s="2"/>
      <c r="P99" s="2"/>
      <c r="Q99" s="2"/>
      <c r="R99" s="2"/>
      <c r="S99" s="2"/>
      <c r="T99" s="2"/>
      <c r="U99" s="2"/>
      <c r="V99" s="2"/>
      <c r="W99" s="2"/>
      <c r="X99" s="2"/>
      <c r="Y99" s="2"/>
      <c r="Z99" s="2"/>
      <c r="AA99" s="2"/>
      <c r="AB99" s="2"/>
      <c r="AC99" s="2"/>
      <c r="AD99" s="2"/>
      <c r="AE99" s="2"/>
      <c r="AF99" s="2"/>
      <c r="AG99" s="2"/>
      <c r="AH99" s="2"/>
      <c r="AI99" s="2"/>
      <c r="AJ99" s="2"/>
      <c r="AK99" s="2"/>
      <c r="AL99" s="2"/>
      <c r="AM99" s="2"/>
      <c r="AN99" s="2"/>
      <c r="AO99" s="2"/>
      <c r="AP99" s="2"/>
      <c r="AQ99" s="2"/>
      <c r="AR99" s="2"/>
      <c r="AS99" s="2"/>
      <c r="AT99" s="2"/>
      <c r="AU99" s="2"/>
      <c r="AV99" s="2"/>
      <c r="AW99" s="2"/>
      <c r="AX99" s="2"/>
      <c r="AY99" s="2"/>
      <c r="AZ99" s="2"/>
    </row>
    <row r="100" ht="22.9" customHeight="1" spans="1:52">
      <c r="A100" s="334" t="str">
        <f>'[2]danfoss,sagi'!$A106</f>
        <v>DAN061</v>
      </c>
      <c r="B100" s="331" t="str">
        <f>'[2]danfoss,sagi'!$B106</f>
        <v>Danfoss ERC213 Temp Control (chiller/frezzer)</v>
      </c>
      <c r="C100" s="377"/>
      <c r="D100" s="281"/>
      <c r="E100" s="427">
        <f>'[2]danfoss,sagi'!J106</f>
        <v>146.427272727273</v>
      </c>
      <c r="F100" s="319"/>
      <c r="G100" s="2"/>
      <c r="H100" s="2"/>
      <c r="I100" s="2"/>
      <c r="J100" s="2"/>
      <c r="K100" s="2"/>
      <c r="L100" s="2"/>
      <c r="M100" s="2"/>
      <c r="N100" s="2"/>
      <c r="O100" s="2"/>
      <c r="P100" s="2"/>
      <c r="Q100" s="2"/>
      <c r="R100" s="2"/>
      <c r="S100" s="2"/>
      <c r="T100" s="2"/>
      <c r="U100" s="2"/>
      <c r="V100" s="2"/>
      <c r="W100" s="2"/>
      <c r="X100" s="2"/>
      <c r="Y100" s="2"/>
      <c r="Z100" s="2"/>
      <c r="AA100" s="2"/>
      <c r="AB100" s="2"/>
      <c r="AC100" s="2"/>
      <c r="AD100" s="2"/>
      <c r="AE100" s="2"/>
      <c r="AF100" s="2"/>
      <c r="AG100" s="2"/>
      <c r="AH100" s="2"/>
      <c r="AI100" s="2"/>
      <c r="AJ100" s="2"/>
      <c r="AK100" s="2"/>
      <c r="AL100" s="2"/>
      <c r="AM100" s="2"/>
      <c r="AN100" s="2"/>
      <c r="AO100" s="2"/>
      <c r="AP100" s="2"/>
      <c r="AQ100" s="2"/>
      <c r="AR100" s="2"/>
      <c r="AS100" s="2"/>
      <c r="AT100" s="2"/>
      <c r="AU100" s="2"/>
      <c r="AV100" s="2"/>
      <c r="AW100" s="2"/>
      <c r="AX100" s="2"/>
      <c r="AY100" s="2"/>
      <c r="AZ100" s="2"/>
    </row>
    <row r="101" ht="22.9" customHeight="1" spans="1:52">
      <c r="A101" s="334" t="str">
        <f>'[2]danfoss,sagi'!$A107</f>
        <v>DAN062</v>
      </c>
      <c r="B101" s="331" t="str">
        <f>'[2]danfoss,sagi'!$B107</f>
        <v>Danfoss 08484403 EKS211 NTC 5k Sensor 1.5m</v>
      </c>
      <c r="C101" s="378"/>
      <c r="D101" s="281"/>
      <c r="E101" s="427">
        <f>'[2]danfoss,sagi'!J107</f>
        <v>14.0013257575758</v>
      </c>
      <c r="F101" s="319"/>
      <c r="G101" s="2"/>
      <c r="H101" s="2"/>
      <c r="I101" s="2"/>
      <c r="J101" s="2"/>
      <c r="K101" s="2"/>
      <c r="L101" s="2"/>
      <c r="M101" s="2"/>
      <c r="N101" s="2"/>
      <c r="O101" s="2"/>
      <c r="P101" s="2"/>
      <c r="Q101" s="2"/>
      <c r="R101" s="2"/>
      <c r="S101" s="2"/>
      <c r="T101" s="2"/>
      <c r="U101" s="2"/>
      <c r="V101" s="2"/>
      <c r="W101" s="2"/>
      <c r="X101" s="2"/>
      <c r="Y101" s="2"/>
      <c r="Z101" s="2"/>
      <c r="AA101" s="2"/>
      <c r="AB101" s="2"/>
      <c r="AC101" s="2"/>
      <c r="AD101" s="2"/>
      <c r="AE101" s="2"/>
      <c r="AF101" s="2"/>
      <c r="AG101" s="2"/>
      <c r="AH101" s="2"/>
      <c r="AI101" s="2"/>
      <c r="AJ101" s="2"/>
      <c r="AK101" s="2"/>
      <c r="AL101" s="2"/>
      <c r="AM101" s="2"/>
      <c r="AN101" s="2"/>
      <c r="AO101" s="2"/>
      <c r="AP101" s="2"/>
      <c r="AQ101" s="2"/>
      <c r="AR101" s="2"/>
      <c r="AS101" s="2"/>
      <c r="AT101" s="2"/>
      <c r="AU101" s="2"/>
      <c r="AV101" s="2"/>
      <c r="AW101" s="2"/>
      <c r="AX101" s="2"/>
      <c r="AY101" s="2"/>
      <c r="AZ101" s="2"/>
    </row>
    <row r="102" spans="1:52">
      <c r="A102" s="334" t="str">
        <f>'[2]danfoss,sagi'!$A108</f>
        <v>DAN062.1</v>
      </c>
      <c r="B102" s="331" t="str">
        <f>'[2]danfoss,sagi'!$B108</f>
        <v>High Pressure switch 28bar ~ 22bar (1m wire) R404,R507,R22</v>
      </c>
      <c r="C102" s="274" t="s">
        <v>809</v>
      </c>
      <c r="D102" s="281"/>
      <c r="E102" s="427">
        <f>'[2]danfoss,sagi'!J108</f>
        <v>19.0748171368861</v>
      </c>
      <c r="F102" s="380"/>
      <c r="G102" s="2"/>
      <c r="H102" s="2"/>
      <c r="I102" s="2"/>
      <c r="J102" s="2"/>
      <c r="K102" s="2"/>
      <c r="L102" s="2"/>
      <c r="M102" s="2"/>
      <c r="N102" s="2"/>
      <c r="O102" s="2"/>
      <c r="P102" s="2"/>
      <c r="Q102" s="2"/>
      <c r="R102" s="2"/>
      <c r="S102" s="2"/>
      <c r="T102" s="2"/>
      <c r="U102" s="2"/>
      <c r="V102" s="2"/>
      <c r="W102" s="2"/>
      <c r="X102" s="2"/>
      <c r="Y102" s="2"/>
      <c r="Z102" s="2"/>
      <c r="AA102" s="2"/>
      <c r="AB102" s="2"/>
      <c r="AC102" s="2"/>
      <c r="AD102" s="2"/>
      <c r="AE102" s="2"/>
      <c r="AF102" s="2"/>
      <c r="AG102" s="2"/>
      <c r="AH102" s="2"/>
      <c r="AI102" s="2"/>
      <c r="AJ102" s="2"/>
      <c r="AK102" s="2"/>
      <c r="AL102" s="2"/>
      <c r="AM102" s="2"/>
      <c r="AN102" s="2"/>
      <c r="AO102" s="2"/>
      <c r="AP102" s="2"/>
      <c r="AQ102" s="2"/>
      <c r="AR102" s="2"/>
      <c r="AS102" s="2"/>
      <c r="AT102" s="2"/>
      <c r="AU102" s="2"/>
      <c r="AV102" s="2"/>
      <c r="AW102" s="2"/>
      <c r="AX102" s="2"/>
      <c r="AY102" s="2"/>
      <c r="AZ102" s="2"/>
    </row>
    <row r="103" spans="1:52">
      <c r="A103" s="334" t="str">
        <f>'[2]danfoss,sagi'!$A109</f>
        <v>DAN062.2</v>
      </c>
      <c r="B103" s="331" t="str">
        <f>'[2]danfoss,sagi'!$B109</f>
        <v>Low Pressure switch 0.5bar ~ 1.5bar (1m wire) R404,R507,R22</v>
      </c>
      <c r="C103" s="272"/>
      <c r="D103" s="281"/>
      <c r="E103" s="427">
        <f>'[2]danfoss,sagi'!J109</f>
        <v>18.7727272727273</v>
      </c>
      <c r="F103" s="381"/>
      <c r="G103" s="2"/>
      <c r="H103" s="2"/>
      <c r="I103" s="2"/>
      <c r="J103" s="2"/>
      <c r="K103" s="2"/>
      <c r="L103" s="2"/>
      <c r="M103" s="2"/>
      <c r="N103" s="2"/>
      <c r="O103" s="2"/>
      <c r="P103" s="2"/>
      <c r="Q103" s="2"/>
      <c r="R103" s="2"/>
      <c r="S103" s="2"/>
      <c r="T103" s="2"/>
      <c r="U103" s="2"/>
      <c r="V103" s="2"/>
      <c r="W103" s="2"/>
      <c r="X103" s="2"/>
      <c r="Y103" s="2"/>
      <c r="Z103" s="2"/>
      <c r="AA103" s="2"/>
      <c r="AB103" s="2"/>
      <c r="AC103" s="2"/>
      <c r="AD103" s="2"/>
      <c r="AE103" s="2"/>
      <c r="AF103" s="2"/>
      <c r="AG103" s="2"/>
      <c r="AH103" s="2"/>
      <c r="AI103" s="2"/>
      <c r="AJ103" s="2"/>
      <c r="AK103" s="2"/>
      <c r="AL103" s="2"/>
      <c r="AM103" s="2"/>
      <c r="AN103" s="2"/>
      <c r="AO103" s="2"/>
      <c r="AP103" s="2"/>
      <c r="AQ103" s="2"/>
      <c r="AR103" s="2"/>
      <c r="AS103" s="2"/>
      <c r="AT103" s="2"/>
      <c r="AU103" s="2"/>
      <c r="AV103" s="2"/>
      <c r="AW103" s="2"/>
      <c r="AX103" s="2"/>
      <c r="AY103" s="2"/>
      <c r="AZ103" s="2"/>
    </row>
    <row r="104" spans="1:52">
      <c r="A104" s="334" t="str">
        <f>'[2]danfoss,sagi'!$A110</f>
        <v>DAN062.3</v>
      </c>
      <c r="B104" s="331" t="str">
        <f>'[2]danfoss,sagi'!$B110</f>
        <v>HIGH PRESSURE SWITCH 20bar~16bar (1.5M WIRE) R134a</v>
      </c>
      <c r="C104" s="272"/>
      <c r="D104" s="281"/>
      <c r="E104" s="427">
        <f>'[2]danfoss,sagi'!J110</f>
        <v>19.0748171368861</v>
      </c>
      <c r="F104" s="381"/>
      <c r="G104" s="2"/>
      <c r="H104" s="2"/>
      <c r="I104" s="2"/>
      <c r="J104" s="2"/>
      <c r="K104" s="2"/>
      <c r="L104" s="2"/>
      <c r="M104" s="2"/>
      <c r="N104" s="2"/>
      <c r="O104" s="2"/>
      <c r="P104" s="2"/>
      <c r="Q104" s="2"/>
      <c r="R104" s="2"/>
      <c r="S104" s="2"/>
      <c r="T104" s="2"/>
      <c r="U104" s="2"/>
      <c r="V104" s="2"/>
      <c r="W104" s="2"/>
      <c r="X104" s="2"/>
      <c r="Y104" s="2"/>
      <c r="Z104" s="2"/>
      <c r="AA104" s="2"/>
      <c r="AB104" s="2"/>
      <c r="AC104" s="2"/>
      <c r="AD104" s="2"/>
      <c r="AE104" s="2"/>
      <c r="AF104" s="2"/>
      <c r="AG104" s="2"/>
      <c r="AH104" s="2"/>
      <c r="AI104" s="2"/>
      <c r="AJ104" s="2"/>
      <c r="AK104" s="2"/>
      <c r="AL104" s="2"/>
      <c r="AM104" s="2"/>
      <c r="AN104" s="2"/>
      <c r="AO104" s="2"/>
      <c r="AP104" s="2"/>
      <c r="AQ104" s="2"/>
      <c r="AR104" s="2"/>
      <c r="AS104" s="2"/>
      <c r="AT104" s="2"/>
      <c r="AU104" s="2"/>
      <c r="AV104" s="2"/>
      <c r="AW104" s="2"/>
      <c r="AX104" s="2"/>
      <c r="AY104" s="2"/>
      <c r="AZ104" s="2"/>
    </row>
    <row r="105" spans="1:52">
      <c r="A105" s="334" t="str">
        <f>'[2]danfoss,sagi'!$A111</f>
        <v>DAN062.4</v>
      </c>
      <c r="B105" s="429" t="str">
        <f>'[2]danfoss,sagi'!$B111</f>
        <v>LOW PRESSURE SWITCH 0.2bar~1.5bar (1.5M WIRE) R134a</v>
      </c>
      <c r="C105" s="272"/>
      <c r="D105" s="281"/>
      <c r="E105" s="427">
        <f>'[2]danfoss,sagi'!J111</f>
        <v>19.0748171368861</v>
      </c>
      <c r="F105" s="381"/>
      <c r="G105" s="2"/>
      <c r="H105" s="2"/>
      <c r="I105" s="2"/>
      <c r="J105" s="2"/>
      <c r="K105" s="2"/>
      <c r="L105" s="2"/>
      <c r="M105" s="2"/>
      <c r="N105" s="2"/>
      <c r="O105" s="2"/>
      <c r="P105" s="2"/>
      <c r="Q105" s="2"/>
      <c r="R105" s="2"/>
      <c r="S105" s="2"/>
      <c r="T105" s="2"/>
      <c r="U105" s="2"/>
      <c r="V105" s="2"/>
      <c r="W105" s="2"/>
      <c r="X105" s="2"/>
      <c r="Y105" s="2"/>
      <c r="Z105" s="2"/>
      <c r="AA105" s="2"/>
      <c r="AB105" s="2"/>
      <c r="AC105" s="2"/>
      <c r="AD105" s="2"/>
      <c r="AE105" s="2"/>
      <c r="AF105" s="2"/>
      <c r="AG105" s="2"/>
      <c r="AH105" s="2"/>
      <c r="AI105" s="2"/>
      <c r="AJ105" s="2"/>
      <c r="AK105" s="2"/>
      <c r="AL105" s="2"/>
      <c r="AM105" s="2"/>
      <c r="AN105" s="2"/>
      <c r="AO105" s="2"/>
      <c r="AP105" s="2"/>
      <c r="AQ105" s="2"/>
      <c r="AR105" s="2"/>
      <c r="AS105" s="2"/>
      <c r="AT105" s="2"/>
      <c r="AU105" s="2"/>
      <c r="AV105" s="2"/>
      <c r="AW105" s="2"/>
      <c r="AX105" s="2"/>
      <c r="AY105" s="2"/>
      <c r="AZ105" s="2"/>
    </row>
    <row r="106" spans="1:52">
      <c r="A106" s="334" t="str">
        <f>'[2]danfoss,sagi'!$A112</f>
        <v>DAN062.5</v>
      </c>
      <c r="B106" s="331" t="str">
        <f>'[2]danfoss,sagi'!$B112</f>
        <v>HIGH PRESSURE SWITCH 41.4bar~33bar (1.5M WIRE) R410a</v>
      </c>
      <c r="C106" s="272"/>
      <c r="D106" s="281"/>
      <c r="E106" s="427">
        <f>'[2]danfoss,sagi'!J112</f>
        <v>25.8934169278997</v>
      </c>
      <c r="F106" s="381"/>
      <c r="G106" s="2"/>
      <c r="H106" s="2"/>
      <c r="I106" s="2"/>
      <c r="J106" s="2"/>
      <c r="K106" s="2"/>
      <c r="L106" s="2"/>
      <c r="M106" s="2"/>
      <c r="N106" s="2"/>
      <c r="O106" s="2"/>
      <c r="P106" s="2"/>
      <c r="Q106" s="2"/>
      <c r="R106" s="2"/>
      <c r="S106" s="2"/>
      <c r="T106" s="2"/>
      <c r="U106" s="2"/>
      <c r="V106" s="2"/>
      <c r="W106" s="2"/>
      <c r="X106" s="2"/>
      <c r="Y106" s="2"/>
      <c r="Z106" s="2"/>
      <c r="AA106" s="2"/>
      <c r="AB106" s="2"/>
      <c r="AC106" s="2"/>
      <c r="AD106" s="2"/>
      <c r="AE106" s="2"/>
      <c r="AF106" s="2"/>
      <c r="AG106" s="2"/>
      <c r="AH106" s="2"/>
      <c r="AI106" s="2"/>
      <c r="AJ106" s="2"/>
      <c r="AK106" s="2"/>
      <c r="AL106" s="2"/>
      <c r="AM106" s="2"/>
      <c r="AN106" s="2"/>
      <c r="AO106" s="2"/>
      <c r="AP106" s="2"/>
      <c r="AQ106" s="2"/>
      <c r="AR106" s="2"/>
      <c r="AS106" s="2"/>
      <c r="AT106" s="2"/>
      <c r="AU106" s="2"/>
      <c r="AV106" s="2"/>
      <c r="AW106" s="2"/>
      <c r="AX106" s="2"/>
      <c r="AY106" s="2"/>
      <c r="AZ106" s="2"/>
    </row>
    <row r="107" spans="1:52">
      <c r="A107" s="334" t="str">
        <f>'[2]danfoss,sagi'!$A113</f>
        <v>DAN062.6</v>
      </c>
      <c r="B107" s="331" t="str">
        <f>'[2]danfoss,sagi'!$B113</f>
        <v>LOW PRESSURE SWITCH 2bar~3bar (1.5M WIRE) R410a</v>
      </c>
      <c r="C107" s="272"/>
      <c r="D107" s="281"/>
      <c r="E107" s="427">
        <f>'[2]danfoss,sagi'!J113</f>
        <v>25.8934169278997</v>
      </c>
      <c r="F107" s="381"/>
      <c r="G107" s="2"/>
      <c r="H107" s="2"/>
      <c r="I107" s="2"/>
      <c r="J107" s="2"/>
      <c r="K107" s="2"/>
      <c r="L107" s="2"/>
      <c r="M107" s="2"/>
      <c r="N107" s="2"/>
      <c r="O107" s="2"/>
      <c r="P107" s="2"/>
      <c r="Q107" s="2"/>
      <c r="R107" s="2"/>
      <c r="S107" s="2"/>
      <c r="T107" s="2"/>
      <c r="U107" s="2"/>
      <c r="V107" s="2"/>
      <c r="W107" s="2"/>
      <c r="X107" s="2"/>
      <c r="Y107" s="2"/>
      <c r="Z107" s="2"/>
      <c r="AA107" s="2"/>
      <c r="AB107" s="2"/>
      <c r="AC107" s="2"/>
      <c r="AD107" s="2"/>
      <c r="AE107" s="2"/>
      <c r="AF107" s="2"/>
      <c r="AG107" s="2"/>
      <c r="AH107" s="2"/>
      <c r="AI107" s="2"/>
      <c r="AJ107" s="2"/>
      <c r="AK107" s="2"/>
      <c r="AL107" s="2"/>
      <c r="AM107" s="2"/>
      <c r="AN107" s="2"/>
      <c r="AO107" s="2"/>
      <c r="AP107" s="2"/>
      <c r="AQ107" s="2"/>
      <c r="AR107" s="2"/>
      <c r="AS107" s="2"/>
      <c r="AT107" s="2"/>
      <c r="AU107" s="2"/>
      <c r="AV107" s="2"/>
      <c r="AW107" s="2"/>
      <c r="AX107" s="2"/>
      <c r="AY107" s="2"/>
      <c r="AZ107" s="2"/>
    </row>
    <row r="108" spans="1:52">
      <c r="A108" s="334" t="str">
        <f>'[2]danfoss,sagi'!$A114</f>
        <v>DAN062.7</v>
      </c>
      <c r="B108" s="331" t="str">
        <f>'[2]danfoss,sagi'!$B114</f>
        <v>LOW PRESSURE SWITCH 0.1bar~1.5bar (1.5M WIRE) R134a</v>
      </c>
      <c r="C108" s="272"/>
      <c r="D108" s="281"/>
      <c r="E108" s="427">
        <f>'[2]danfoss,sagi'!J114</f>
        <v>19.8347107438017</v>
      </c>
      <c r="F108" s="428"/>
      <c r="G108" s="2"/>
      <c r="H108" s="2"/>
      <c r="I108" s="2"/>
      <c r="J108" s="2"/>
      <c r="K108" s="2"/>
      <c r="L108" s="2"/>
      <c r="M108" s="2"/>
      <c r="N108" s="2"/>
      <c r="O108" s="2"/>
      <c r="P108" s="2"/>
      <c r="Q108" s="2"/>
      <c r="R108" s="2"/>
      <c r="S108" s="2"/>
      <c r="T108" s="2"/>
      <c r="U108" s="2"/>
      <c r="V108" s="2"/>
      <c r="W108" s="2"/>
      <c r="X108" s="2"/>
      <c r="Y108" s="2"/>
      <c r="Z108" s="2"/>
      <c r="AA108" s="2"/>
      <c r="AB108" s="2"/>
      <c r="AC108" s="2"/>
      <c r="AD108" s="2"/>
      <c r="AE108" s="2"/>
      <c r="AF108" s="2"/>
      <c r="AG108" s="2"/>
      <c r="AH108" s="2"/>
      <c r="AI108" s="2"/>
      <c r="AJ108" s="2"/>
      <c r="AK108" s="2"/>
      <c r="AL108" s="2"/>
      <c r="AM108" s="2"/>
      <c r="AN108" s="2"/>
      <c r="AO108" s="2"/>
      <c r="AP108" s="2"/>
      <c r="AQ108" s="2"/>
      <c r="AR108" s="2"/>
      <c r="AS108" s="2"/>
      <c r="AT108" s="2"/>
      <c r="AU108" s="2"/>
      <c r="AV108" s="2"/>
      <c r="AW108" s="2"/>
      <c r="AX108" s="2"/>
      <c r="AY108" s="2"/>
      <c r="AZ108" s="2"/>
    </row>
    <row r="109" spans="1:52">
      <c r="A109" s="334" t="str">
        <f>'[2]danfoss,sagi'!$A115</f>
        <v>DAN063</v>
      </c>
      <c r="B109" s="331" t="str">
        <f>'[2]danfoss,sagi'!$B115</f>
        <v>DNS-D306X auto/auto pressure control</v>
      </c>
      <c r="C109" s="376" t="s">
        <v>810</v>
      </c>
      <c r="D109" s="281"/>
      <c r="E109" s="427">
        <f>'[2]danfoss,sagi'!J115</f>
        <v>194.262962962963</v>
      </c>
      <c r="F109" s="319"/>
      <c r="G109" s="2"/>
      <c r="H109" s="2"/>
      <c r="I109" s="2"/>
      <c r="J109" s="2"/>
      <c r="K109" s="2"/>
      <c r="L109" s="2"/>
      <c r="M109" s="2"/>
      <c r="N109" s="2"/>
      <c r="O109" s="2"/>
      <c r="P109" s="2"/>
      <c r="Q109" s="2"/>
      <c r="R109" s="2"/>
      <c r="S109" s="2"/>
      <c r="T109" s="2"/>
      <c r="U109" s="2"/>
      <c r="V109" s="2"/>
      <c r="W109" s="2"/>
      <c r="X109" s="2"/>
      <c r="Y109" s="2"/>
      <c r="Z109" s="2"/>
      <c r="AA109" s="2"/>
      <c r="AB109" s="2"/>
      <c r="AC109" s="2"/>
      <c r="AD109" s="2"/>
      <c r="AE109" s="2"/>
      <c r="AF109" s="2"/>
      <c r="AG109" s="2"/>
      <c r="AH109" s="2"/>
      <c r="AI109" s="2"/>
      <c r="AJ109" s="2"/>
      <c r="AK109" s="2"/>
      <c r="AL109" s="2"/>
      <c r="AM109" s="2"/>
      <c r="AN109" s="2"/>
      <c r="AO109" s="2"/>
      <c r="AP109" s="2"/>
      <c r="AQ109" s="2"/>
      <c r="AR109" s="2"/>
      <c r="AS109" s="2"/>
      <c r="AT109" s="2"/>
      <c r="AU109" s="2"/>
      <c r="AV109" s="2"/>
      <c r="AW109" s="2"/>
      <c r="AX109" s="2"/>
      <c r="AY109" s="2"/>
      <c r="AZ109" s="2"/>
    </row>
    <row r="110" spans="1:52">
      <c r="A110" s="334" t="str">
        <f>'[2]danfoss,sagi'!$A116</f>
        <v>DAN064</v>
      </c>
      <c r="B110" s="331" t="str">
        <f>'[2]danfoss,sagi'!$B116</f>
        <v>DNS-D306XM auto/manual pressure control</v>
      </c>
      <c r="C110" s="377"/>
      <c r="D110" s="281"/>
      <c r="E110" s="427">
        <f>'[2]danfoss,sagi'!J116</f>
        <v>181.973180076628</v>
      </c>
      <c r="F110" s="319"/>
      <c r="G110" s="2"/>
      <c r="H110" s="2"/>
      <c r="I110" s="2"/>
      <c r="J110" s="2"/>
      <c r="K110" s="2"/>
      <c r="L110" s="2"/>
      <c r="M110" s="2"/>
      <c r="N110" s="2"/>
      <c r="O110" s="2"/>
      <c r="P110" s="2"/>
      <c r="Q110" s="2"/>
      <c r="R110" s="2"/>
      <c r="S110" s="2"/>
      <c r="T110" s="2"/>
      <c r="U110" s="2"/>
      <c r="V110" s="2"/>
      <c r="W110" s="2"/>
      <c r="X110" s="2"/>
      <c r="Y110" s="2"/>
      <c r="Z110" s="2"/>
      <c r="AA110" s="2"/>
      <c r="AB110" s="2"/>
      <c r="AC110" s="2"/>
      <c r="AD110" s="2"/>
      <c r="AE110" s="2"/>
      <c r="AF110" s="2"/>
      <c r="AG110" s="2"/>
      <c r="AH110" s="2"/>
      <c r="AI110" s="2"/>
      <c r="AJ110" s="2"/>
      <c r="AK110" s="2"/>
      <c r="AL110" s="2"/>
      <c r="AM110" s="2"/>
      <c r="AN110" s="2"/>
      <c r="AO110" s="2"/>
      <c r="AP110" s="2"/>
      <c r="AQ110" s="2"/>
      <c r="AR110" s="2"/>
      <c r="AS110" s="2"/>
      <c r="AT110" s="2"/>
      <c r="AU110" s="2"/>
      <c r="AV110" s="2"/>
      <c r="AW110" s="2"/>
      <c r="AX110" s="2"/>
      <c r="AY110" s="2"/>
      <c r="AZ110" s="2"/>
    </row>
    <row r="111" spans="1:52">
      <c r="A111" s="334" t="str">
        <f>'[2]danfoss,sagi'!$A117</f>
        <v>DAN064.1</v>
      </c>
      <c r="B111" s="331" t="str">
        <f>'[2]danfoss,sagi'!$B117</f>
        <v>DNS-D606X auto/auto pressure control</v>
      </c>
      <c r="C111" s="377"/>
      <c r="D111" s="281"/>
      <c r="E111" s="427">
        <f>'[2]danfoss,sagi'!J117</f>
        <v>194.262962962963</v>
      </c>
      <c r="F111" s="319"/>
      <c r="G111" s="2"/>
      <c r="H111" s="2"/>
      <c r="I111" s="2"/>
      <c r="J111" s="2"/>
      <c r="K111" s="2"/>
      <c r="L111" s="2"/>
      <c r="M111" s="2"/>
      <c r="N111" s="2"/>
      <c r="O111" s="2"/>
      <c r="P111" s="2"/>
      <c r="Q111" s="2"/>
      <c r="R111" s="2"/>
      <c r="S111" s="2"/>
      <c r="T111" s="2"/>
      <c r="U111" s="2"/>
      <c r="V111" s="2"/>
      <c r="W111" s="2"/>
      <c r="X111" s="2"/>
      <c r="Y111" s="2"/>
      <c r="Z111" s="2"/>
      <c r="AA111" s="2"/>
      <c r="AB111" s="2"/>
      <c r="AC111" s="2"/>
      <c r="AD111" s="2"/>
      <c r="AE111" s="2"/>
      <c r="AF111" s="2"/>
      <c r="AG111" s="2"/>
      <c r="AH111" s="2"/>
      <c r="AI111" s="2"/>
      <c r="AJ111" s="2"/>
      <c r="AK111" s="2"/>
      <c r="AL111" s="2"/>
      <c r="AM111" s="2"/>
      <c r="AN111" s="2"/>
      <c r="AO111" s="2"/>
      <c r="AP111" s="2"/>
      <c r="AQ111" s="2"/>
      <c r="AR111" s="2"/>
      <c r="AS111" s="2"/>
      <c r="AT111" s="2"/>
      <c r="AU111" s="2"/>
      <c r="AV111" s="2"/>
      <c r="AW111" s="2"/>
      <c r="AX111" s="2"/>
      <c r="AY111" s="2"/>
      <c r="AZ111" s="2"/>
    </row>
    <row r="112" spans="1:52">
      <c r="A112" s="334" t="str">
        <f>'[2]danfoss,sagi'!$A118</f>
        <v>DAN065</v>
      </c>
      <c r="B112" s="331" t="str">
        <f>'[2]danfoss,sagi'!$B118</f>
        <v>DNS-D606XM auto/manual pressure control</v>
      </c>
      <c r="C112" s="377"/>
      <c r="D112" s="281"/>
      <c r="E112" s="427">
        <f>'[2]danfoss,sagi'!J118</f>
        <v>191.203703703704</v>
      </c>
      <c r="F112" s="319"/>
      <c r="G112" s="2"/>
      <c r="H112" s="2"/>
      <c r="I112" s="2"/>
      <c r="J112" s="2"/>
      <c r="K112" s="2"/>
      <c r="L112" s="2"/>
      <c r="M112" s="2"/>
      <c r="N112" s="2"/>
      <c r="O112" s="2"/>
      <c r="P112" s="2"/>
      <c r="Q112" s="2"/>
      <c r="R112" s="2"/>
      <c r="S112" s="2"/>
      <c r="T112" s="2"/>
      <c r="U112" s="2"/>
      <c r="V112" s="2"/>
      <c r="W112" s="2"/>
      <c r="X112" s="2"/>
      <c r="Y112" s="2"/>
      <c r="Z112" s="2"/>
      <c r="AA112" s="2"/>
      <c r="AB112" s="2"/>
      <c r="AC112" s="2"/>
      <c r="AD112" s="2"/>
      <c r="AE112" s="2"/>
      <c r="AF112" s="2"/>
      <c r="AG112" s="2"/>
      <c r="AH112" s="2"/>
      <c r="AI112" s="2"/>
      <c r="AJ112" s="2"/>
      <c r="AK112" s="2"/>
      <c r="AL112" s="2"/>
      <c r="AM112" s="2"/>
      <c r="AN112" s="2"/>
      <c r="AO112" s="2"/>
      <c r="AP112" s="2"/>
      <c r="AQ112" s="2"/>
      <c r="AR112" s="2"/>
      <c r="AS112" s="2"/>
      <c r="AT112" s="2"/>
      <c r="AU112" s="2"/>
      <c r="AV112" s="2"/>
      <c r="AW112" s="2"/>
      <c r="AX112" s="2"/>
      <c r="AY112" s="2"/>
      <c r="AZ112" s="2"/>
    </row>
    <row r="113" spans="1:52">
      <c r="A113" s="334" t="str">
        <f>'[2]danfoss,sagi'!$A119</f>
        <v>DAN066</v>
      </c>
      <c r="B113" s="331" t="str">
        <f>'[2]danfoss,sagi'!$B119</f>
        <v>DNS-D606XMM manual/manual pressure control</v>
      </c>
      <c r="C113" s="378"/>
      <c r="D113" s="281"/>
      <c r="E113" s="427">
        <f>'[2]danfoss,sagi'!J119</f>
        <v>194.262962962963</v>
      </c>
      <c r="F113" s="319"/>
      <c r="G113" s="2"/>
      <c r="H113" s="2"/>
      <c r="I113" s="2"/>
      <c r="J113" s="2"/>
      <c r="K113" s="2"/>
      <c r="L113" s="2"/>
      <c r="M113" s="2"/>
      <c r="N113" s="2"/>
      <c r="O113" s="2"/>
      <c r="P113" s="2"/>
      <c r="Q113" s="2"/>
      <c r="R113" s="2"/>
      <c r="S113" s="2"/>
      <c r="T113" s="2"/>
      <c r="U113" s="2"/>
      <c r="V113" s="2"/>
      <c r="W113" s="2"/>
      <c r="X113" s="2"/>
      <c r="Y113" s="2"/>
      <c r="Z113" s="2"/>
      <c r="AA113" s="2"/>
      <c r="AB113" s="2"/>
      <c r="AC113" s="2"/>
      <c r="AD113" s="2"/>
      <c r="AE113" s="2"/>
      <c r="AF113" s="2"/>
      <c r="AG113" s="2"/>
      <c r="AH113" s="2"/>
      <c r="AI113" s="2"/>
      <c r="AJ113" s="2"/>
      <c r="AK113" s="2"/>
      <c r="AL113" s="2"/>
      <c r="AM113" s="2"/>
      <c r="AN113" s="2"/>
      <c r="AO113" s="2"/>
      <c r="AP113" s="2"/>
      <c r="AQ113" s="2"/>
      <c r="AR113" s="2"/>
      <c r="AS113" s="2"/>
      <c r="AT113" s="2"/>
      <c r="AU113" s="2"/>
      <c r="AV113" s="2"/>
      <c r="AW113" s="2"/>
      <c r="AX113" s="2"/>
      <c r="AY113" s="2"/>
      <c r="AZ113" s="2"/>
    </row>
    <row r="114" ht="22.5" spans="1:52">
      <c r="A114" s="334" t="str">
        <f>'[2]danfoss,sagi'!$A120</f>
        <v>DAN079</v>
      </c>
      <c r="B114" s="331" t="str">
        <f>'[2]danfoss,sagi'!$B120</f>
        <v>Saginomiya RPV-PV-02091 Coil 220/230V 6W w/ DIN(插頭)</v>
      </c>
      <c r="C114" s="432" t="s">
        <v>811</v>
      </c>
      <c r="D114" s="432"/>
      <c r="E114" s="427">
        <f>'[2]danfoss,sagi'!J120</f>
        <v>49.0070993914807</v>
      </c>
      <c r="F114" s="319"/>
      <c r="G114" s="2"/>
      <c r="H114" s="2"/>
      <c r="I114" s="2"/>
      <c r="J114" s="2"/>
      <c r="K114" s="2"/>
      <c r="L114" s="2"/>
      <c r="M114" s="2"/>
      <c r="N114" s="2"/>
      <c r="O114" s="2"/>
      <c r="P114" s="2"/>
      <c r="Q114" s="2"/>
      <c r="R114" s="2"/>
      <c r="S114" s="2"/>
      <c r="T114" s="2"/>
      <c r="U114" s="2"/>
      <c r="V114" s="2"/>
      <c r="W114" s="2"/>
      <c r="X114" s="2"/>
      <c r="Y114" s="2"/>
      <c r="Z114" s="2"/>
      <c r="AA114" s="2"/>
      <c r="AB114" s="2"/>
      <c r="AC114" s="2"/>
      <c r="AD114" s="2"/>
      <c r="AE114" s="2"/>
      <c r="AF114" s="2"/>
      <c r="AG114" s="2"/>
      <c r="AH114" s="2"/>
      <c r="AI114" s="2"/>
      <c r="AJ114" s="2"/>
      <c r="AK114" s="2"/>
      <c r="AL114" s="2"/>
      <c r="AM114" s="2"/>
      <c r="AN114" s="2"/>
      <c r="AO114" s="2"/>
      <c r="AP114" s="2"/>
      <c r="AQ114" s="2"/>
      <c r="AR114" s="2"/>
      <c r="AS114" s="2"/>
      <c r="AT114" s="2"/>
      <c r="AU114" s="2"/>
      <c r="AV114" s="2"/>
      <c r="AW114" s="2"/>
      <c r="AX114" s="2"/>
      <c r="AY114" s="2"/>
      <c r="AZ114" s="2"/>
    </row>
    <row r="115" ht="22.5" spans="1:52">
      <c r="A115" s="334" t="str">
        <f>'[2]danfoss,sagi'!$A121</f>
        <v>DAN080</v>
      </c>
      <c r="B115" s="331" t="str">
        <f>'[2]danfoss,sagi'!$B121</f>
        <v>Saginomiya RPV-PV-02326 Coil 100V 6W w/ DIN(插頭)</v>
      </c>
      <c r="C115" s="432" t="s">
        <v>812</v>
      </c>
      <c r="D115" s="432"/>
      <c r="E115" s="427">
        <f>'[2]danfoss,sagi'!J121</f>
        <v>49.0070993914807</v>
      </c>
      <c r="F115" s="319"/>
      <c r="G115" s="2"/>
      <c r="H115" s="2"/>
      <c r="I115" s="2"/>
      <c r="J115" s="2"/>
      <c r="K115" s="2"/>
      <c r="L115" s="2"/>
      <c r="M115" s="2"/>
      <c r="N115" s="2"/>
      <c r="O115" s="2"/>
      <c r="P115" s="2"/>
      <c r="Q115" s="2"/>
      <c r="R115" s="2"/>
      <c r="S115" s="2"/>
      <c r="T115" s="2"/>
      <c r="U115" s="2"/>
      <c r="V115" s="2"/>
      <c r="W115" s="2"/>
      <c r="X115" s="2"/>
      <c r="Y115" s="2"/>
      <c r="Z115" s="2"/>
      <c r="AA115" s="2"/>
      <c r="AB115" s="2"/>
      <c r="AC115" s="2"/>
      <c r="AD115" s="2"/>
      <c r="AE115" s="2"/>
      <c r="AF115" s="2"/>
      <c r="AG115" s="2"/>
      <c r="AH115" s="2"/>
      <c r="AI115" s="2"/>
      <c r="AJ115" s="2"/>
      <c r="AK115" s="2"/>
      <c r="AL115" s="2"/>
      <c r="AM115" s="2"/>
      <c r="AN115" s="2"/>
      <c r="AO115" s="2"/>
      <c r="AP115" s="2"/>
      <c r="AQ115" s="2"/>
      <c r="AR115" s="2"/>
      <c r="AS115" s="2"/>
      <c r="AT115" s="2"/>
      <c r="AU115" s="2"/>
      <c r="AV115" s="2"/>
      <c r="AW115" s="2"/>
      <c r="AX115" s="2"/>
      <c r="AY115" s="2"/>
      <c r="AZ115" s="2"/>
    </row>
    <row r="116" spans="1:52">
      <c r="A116" s="334">
        <f>'[2]danfoss,sagi'!$A122</f>
        <v>0</v>
      </c>
      <c r="B116" s="331" t="str">
        <f>'[2]danfoss,sagi'!$B122</f>
        <v>SNS-C110X Low Pressure Control Auto</v>
      </c>
      <c r="C116" s="376" t="s">
        <v>810</v>
      </c>
      <c r="D116" s="281"/>
      <c r="E116" s="427">
        <f>'[2]danfoss,sagi'!J122</f>
        <v>83.8659003831418</v>
      </c>
      <c r="F116" s="433"/>
      <c r="G116" s="2"/>
      <c r="H116" s="2"/>
      <c r="I116" s="2"/>
      <c r="J116" s="2"/>
      <c r="K116" s="2"/>
      <c r="L116" s="2"/>
      <c r="M116" s="2"/>
      <c r="N116" s="2"/>
      <c r="O116" s="2"/>
      <c r="P116" s="2"/>
      <c r="Q116" s="2"/>
      <c r="R116" s="2"/>
      <c r="S116" s="2"/>
      <c r="T116" s="2"/>
      <c r="U116" s="2"/>
      <c r="V116" s="2"/>
      <c r="W116" s="2"/>
      <c r="X116" s="2"/>
      <c r="Y116" s="2"/>
      <c r="Z116" s="2"/>
      <c r="AA116" s="2"/>
      <c r="AB116" s="2"/>
      <c r="AC116" s="2"/>
      <c r="AD116" s="2"/>
      <c r="AE116" s="2"/>
      <c r="AF116" s="2"/>
      <c r="AG116" s="2"/>
      <c r="AH116" s="2"/>
      <c r="AI116" s="2"/>
      <c r="AJ116" s="2"/>
      <c r="AK116" s="2"/>
      <c r="AL116" s="2"/>
      <c r="AM116" s="2"/>
      <c r="AN116" s="2"/>
      <c r="AO116" s="2"/>
      <c r="AP116" s="2"/>
      <c r="AQ116" s="2"/>
      <c r="AR116" s="2"/>
      <c r="AS116" s="2"/>
      <c r="AT116" s="2"/>
      <c r="AU116" s="2"/>
      <c r="AV116" s="2"/>
      <c r="AW116" s="2"/>
      <c r="AX116" s="2"/>
      <c r="AY116" s="2"/>
      <c r="AZ116" s="2"/>
    </row>
    <row r="117" spans="1:52">
      <c r="A117" s="334">
        <f>'[2]danfoss,sagi'!$A123</f>
        <v>0</v>
      </c>
      <c r="B117" s="331" t="str">
        <f>'[2]danfoss,sagi'!$B123</f>
        <v>SYS-C130X2 High Pressure Control Auto</v>
      </c>
      <c r="C117" s="377"/>
      <c r="D117" s="281"/>
      <c r="E117" s="427">
        <f>'[2]danfoss,sagi'!J123</f>
        <v>83.8659003831418</v>
      </c>
      <c r="F117" s="433"/>
      <c r="G117" s="2"/>
      <c r="H117" s="2"/>
      <c r="I117" s="2"/>
      <c r="J117" s="2"/>
      <c r="K117" s="2"/>
      <c r="L117" s="2"/>
      <c r="M117" s="2"/>
      <c r="N117" s="2"/>
      <c r="O117" s="2"/>
      <c r="P117" s="2"/>
      <c r="Q117" s="2"/>
      <c r="R117" s="2"/>
      <c r="S117" s="2"/>
      <c r="T117" s="2"/>
      <c r="U117" s="2"/>
      <c r="V117" s="2"/>
      <c r="W117" s="2"/>
      <c r="X117" s="2"/>
      <c r="Y117" s="2"/>
      <c r="Z117" s="2"/>
      <c r="AA117" s="2"/>
      <c r="AB117" s="2"/>
      <c r="AC117" s="2"/>
      <c r="AD117" s="2"/>
      <c r="AE117" s="2"/>
      <c r="AF117" s="2"/>
      <c r="AG117" s="2"/>
      <c r="AH117" s="2"/>
      <c r="AI117" s="2"/>
      <c r="AJ117" s="2"/>
      <c r="AK117" s="2"/>
      <c r="AL117" s="2"/>
      <c r="AM117" s="2"/>
      <c r="AN117" s="2"/>
      <c r="AO117" s="2"/>
      <c r="AP117" s="2"/>
      <c r="AQ117" s="2"/>
      <c r="AR117" s="2"/>
      <c r="AS117" s="2"/>
      <c r="AT117" s="2"/>
      <c r="AU117" s="2"/>
      <c r="AV117" s="2"/>
      <c r="AW117" s="2"/>
      <c r="AX117" s="2"/>
      <c r="AY117" s="2"/>
      <c r="AZ117" s="2"/>
    </row>
    <row r="118" spans="1:52">
      <c r="A118" s="334" t="str">
        <f>'[2]danfoss,sagi'!$A124</f>
        <v>DAN081</v>
      </c>
      <c r="B118" s="331" t="str">
        <f>'[2]danfoss,sagi'!$B124</f>
        <v>SNS-C106X Low pressure control Auto</v>
      </c>
      <c r="C118" s="377"/>
      <c r="D118" s="281"/>
      <c r="E118" s="427">
        <f>'[2]danfoss,sagi'!J124</f>
        <v>123.9</v>
      </c>
      <c r="F118" s="433"/>
      <c r="G118" s="2"/>
      <c r="H118" s="2"/>
      <c r="I118" s="2"/>
      <c r="J118" s="2"/>
      <c r="K118" s="2"/>
      <c r="L118" s="2"/>
      <c r="M118" s="2"/>
      <c r="N118" s="2"/>
      <c r="O118" s="2"/>
      <c r="P118" s="2"/>
      <c r="Q118" s="2"/>
      <c r="R118" s="2"/>
      <c r="S118" s="2"/>
      <c r="T118" s="2"/>
      <c r="U118" s="2"/>
      <c r="V118" s="2"/>
      <c r="W118" s="2"/>
      <c r="X118" s="2"/>
      <c r="Y118" s="2"/>
      <c r="Z118" s="2"/>
      <c r="AA118" s="2"/>
      <c r="AB118" s="2"/>
      <c r="AC118" s="2"/>
      <c r="AD118" s="2"/>
      <c r="AE118" s="2"/>
      <c r="AF118" s="2"/>
      <c r="AG118" s="2"/>
      <c r="AH118" s="2"/>
      <c r="AI118" s="2"/>
      <c r="AJ118" s="2"/>
      <c r="AK118" s="2"/>
      <c r="AL118" s="2"/>
      <c r="AM118" s="2"/>
      <c r="AN118" s="2"/>
      <c r="AO118" s="2"/>
      <c r="AP118" s="2"/>
      <c r="AQ118" s="2"/>
      <c r="AR118" s="2"/>
      <c r="AS118" s="2"/>
      <c r="AT118" s="2"/>
      <c r="AU118" s="2"/>
      <c r="AV118" s="2"/>
      <c r="AW118" s="2"/>
      <c r="AX118" s="2"/>
      <c r="AY118" s="2"/>
      <c r="AZ118" s="2"/>
    </row>
    <row r="119" spans="1:52">
      <c r="A119" s="334" t="str">
        <f>'[2]danfoss,sagi'!$A125</f>
        <v>DAN082</v>
      </c>
      <c r="B119" s="331" t="str">
        <f>'[2]danfoss,sagi'!$B125</f>
        <v>HNS-C130XMI High Pressure Control Manual</v>
      </c>
      <c r="C119" s="377"/>
      <c r="D119" s="281"/>
      <c r="E119" s="427">
        <f>'[2]danfoss,sagi'!J125</f>
        <v>145.314814814815</v>
      </c>
      <c r="F119" s="433"/>
      <c r="G119" s="2"/>
      <c r="H119" s="2"/>
      <c r="I119" s="2"/>
      <c r="J119" s="2"/>
      <c r="K119" s="2"/>
      <c r="L119" s="2"/>
      <c r="M119" s="2"/>
      <c r="N119" s="2"/>
      <c r="O119" s="2"/>
      <c r="P119" s="2"/>
      <c r="Q119" s="2"/>
      <c r="R119" s="2"/>
      <c r="S119" s="2"/>
      <c r="T119" s="2"/>
      <c r="U119" s="2"/>
      <c r="V119" s="2"/>
      <c r="W119" s="2"/>
      <c r="X119" s="2"/>
      <c r="Y119" s="2"/>
      <c r="Z119" s="2"/>
      <c r="AA119" s="2"/>
      <c r="AB119" s="2"/>
      <c r="AC119" s="2"/>
      <c r="AD119" s="2"/>
      <c r="AE119" s="2"/>
      <c r="AF119" s="2"/>
      <c r="AG119" s="2"/>
      <c r="AH119" s="2"/>
      <c r="AI119" s="2"/>
      <c r="AJ119" s="2"/>
      <c r="AK119" s="2"/>
      <c r="AL119" s="2"/>
      <c r="AM119" s="2"/>
      <c r="AN119" s="2"/>
      <c r="AO119" s="2"/>
      <c r="AP119" s="2"/>
      <c r="AQ119" s="2"/>
      <c r="AR119" s="2"/>
      <c r="AS119" s="2"/>
      <c r="AT119" s="2"/>
      <c r="AU119" s="2"/>
      <c r="AV119" s="2"/>
      <c r="AW119" s="2"/>
      <c r="AX119" s="2"/>
      <c r="AY119" s="2"/>
      <c r="AZ119" s="2"/>
    </row>
    <row r="120" ht="66.75" customHeight="1" spans="1:52">
      <c r="A120" s="334" t="str">
        <f>'[2]danfoss,sagi'!$A126</f>
        <v>DAN087</v>
      </c>
      <c r="B120" s="331" t="str">
        <f>'[2]danfoss,sagi'!$B126</f>
        <v>SAGINOMIYA RGE-X3R4-7 CONDENSER FAN SPEED CONTROLS</v>
      </c>
      <c r="C120" s="376" t="s">
        <v>813</v>
      </c>
      <c r="D120" s="281"/>
      <c r="E120" s="427" t="str">
        <f>'[2]danfoss,sagi'!J126</f>
        <v>~</v>
      </c>
      <c r="F120" s="434"/>
      <c r="G120" s="2"/>
      <c r="H120" s="2"/>
      <c r="I120" s="2"/>
      <c r="J120" s="2"/>
      <c r="K120" s="2"/>
      <c r="L120" s="2"/>
      <c r="M120" s="2"/>
      <c r="N120" s="2"/>
      <c r="O120" s="2"/>
      <c r="P120" s="2"/>
      <c r="Q120" s="2"/>
      <c r="R120" s="2"/>
      <c r="S120" s="2"/>
      <c r="T120" s="2"/>
      <c r="U120" s="2"/>
      <c r="V120" s="2"/>
      <c r="W120" s="2"/>
      <c r="X120" s="2"/>
      <c r="Y120" s="2"/>
      <c r="Z120" s="2"/>
      <c r="AA120" s="2"/>
      <c r="AB120" s="2"/>
      <c r="AC120" s="2"/>
      <c r="AD120" s="2"/>
      <c r="AE120" s="2"/>
      <c r="AF120" s="2"/>
      <c r="AG120" s="2"/>
      <c r="AH120" s="2"/>
      <c r="AI120" s="2"/>
      <c r="AJ120" s="2"/>
      <c r="AK120" s="2"/>
      <c r="AL120" s="2"/>
      <c r="AM120" s="2"/>
      <c r="AN120" s="2"/>
      <c r="AO120" s="2"/>
      <c r="AP120" s="2"/>
      <c r="AQ120" s="2"/>
      <c r="AR120" s="2"/>
      <c r="AS120" s="2"/>
      <c r="AT120" s="2"/>
      <c r="AU120" s="2"/>
      <c r="AV120" s="2"/>
      <c r="AW120" s="2"/>
      <c r="AX120" s="2"/>
      <c r="AY120" s="2"/>
      <c r="AZ120" s="2"/>
    </row>
    <row r="121" spans="1:52">
      <c r="A121" s="334" t="str">
        <f>'[2]danfoss,sagi'!$A127</f>
        <v>DAN089</v>
      </c>
      <c r="B121" s="331" t="str">
        <f>'[2]danfoss,sagi'!$B127</f>
        <v>QCX-1634BHSA Exp.Valve 1.57TON (R22)</v>
      </c>
      <c r="C121" s="435" t="s">
        <v>814</v>
      </c>
      <c r="D121" s="436"/>
      <c r="E121" s="427">
        <f>'[2]danfoss,sagi'!J127</f>
        <v>175.824275362319</v>
      </c>
      <c r="F121" s="433"/>
      <c r="G121" s="2"/>
      <c r="H121" s="2"/>
      <c r="I121" s="2"/>
      <c r="J121" s="2"/>
      <c r="K121" s="2"/>
      <c r="L121" s="2"/>
      <c r="M121" s="2"/>
      <c r="N121" s="2"/>
      <c r="O121" s="2"/>
      <c r="P121" s="2"/>
      <c r="Q121" s="2"/>
      <c r="R121" s="2"/>
      <c r="S121" s="2"/>
      <c r="T121" s="2"/>
      <c r="U121" s="2"/>
      <c r="V121" s="2"/>
      <c r="W121" s="2"/>
      <c r="X121" s="2"/>
      <c r="Y121" s="2"/>
      <c r="Z121" s="2"/>
      <c r="AA121" s="2"/>
      <c r="AB121" s="2"/>
      <c r="AC121" s="2"/>
      <c r="AD121" s="2"/>
      <c r="AE121" s="2"/>
      <c r="AF121" s="2"/>
      <c r="AG121" s="2"/>
      <c r="AH121" s="2"/>
      <c r="AI121" s="2"/>
      <c r="AJ121" s="2"/>
      <c r="AK121" s="2"/>
      <c r="AL121" s="2"/>
      <c r="AM121" s="2"/>
      <c r="AN121" s="2"/>
      <c r="AO121" s="2"/>
      <c r="AP121" s="2"/>
      <c r="AQ121" s="2"/>
      <c r="AR121" s="2"/>
      <c r="AS121" s="2"/>
      <c r="AT121" s="2"/>
      <c r="AU121" s="2"/>
      <c r="AV121" s="2"/>
      <c r="AW121" s="2"/>
      <c r="AX121" s="2"/>
      <c r="AY121" s="2"/>
      <c r="AZ121" s="2"/>
    </row>
    <row r="122" spans="1:52">
      <c r="A122" s="334" t="str">
        <f>'[2]danfoss,sagi'!$A128</f>
        <v>DAN092</v>
      </c>
      <c r="B122" s="331" t="str">
        <f>'[2]danfoss,sagi'!$B128</f>
        <v>QCX-4734BHSA Exp.Valve 4.69TON (R22)</v>
      </c>
      <c r="C122" s="437"/>
      <c r="D122" s="436"/>
      <c r="E122" s="427">
        <f>'[2]danfoss,sagi'!J128</f>
        <v>175.824275362319</v>
      </c>
      <c r="F122" s="433"/>
      <c r="G122" s="2"/>
      <c r="H122" s="2"/>
      <c r="I122" s="2"/>
      <c r="J122" s="2"/>
      <c r="K122" s="2"/>
      <c r="L122" s="2"/>
      <c r="M122" s="2"/>
      <c r="N122" s="2"/>
      <c r="O122" s="2"/>
      <c r="P122" s="2"/>
      <c r="Q122" s="2"/>
      <c r="R122" s="2"/>
      <c r="S122" s="2"/>
      <c r="T122" s="2"/>
      <c r="U122" s="2"/>
      <c r="V122" s="2"/>
      <c r="W122" s="2"/>
      <c r="X122" s="2"/>
      <c r="Y122" s="2"/>
      <c r="Z122" s="2"/>
      <c r="AA122" s="2"/>
      <c r="AB122" s="2"/>
      <c r="AC122" s="2"/>
      <c r="AD122" s="2"/>
      <c r="AE122" s="2"/>
      <c r="AF122" s="2"/>
      <c r="AG122" s="2"/>
      <c r="AH122" s="2"/>
      <c r="AI122" s="2"/>
      <c r="AJ122" s="2"/>
      <c r="AK122" s="2"/>
      <c r="AL122" s="2"/>
      <c r="AM122" s="2"/>
      <c r="AN122" s="2"/>
      <c r="AO122" s="2"/>
      <c r="AP122" s="2"/>
      <c r="AQ122" s="2"/>
      <c r="AR122" s="2"/>
      <c r="AS122" s="2"/>
      <c r="AT122" s="2"/>
      <c r="AU122" s="2"/>
      <c r="AV122" s="2"/>
      <c r="AW122" s="2"/>
      <c r="AX122" s="2"/>
      <c r="AY122" s="2"/>
      <c r="AZ122" s="2"/>
    </row>
    <row r="123" ht="53.25" customHeight="1" spans="1:52">
      <c r="A123" s="334" t="str">
        <f>'[2]danfoss,sagi'!$A129</f>
        <v>DAN093</v>
      </c>
      <c r="B123" s="331" t="str">
        <f>'[2]danfoss,sagi'!$B129</f>
        <v>QCX-1034BUSA Exp.Valve 0.99TON (R404A/R507)</v>
      </c>
      <c r="C123" s="438" t="s">
        <v>815</v>
      </c>
      <c r="D123" s="439"/>
      <c r="E123" s="427">
        <f>'[2]danfoss,sagi'!J129</f>
        <v>175.824275362319</v>
      </c>
      <c r="F123" s="433"/>
      <c r="G123" s="2"/>
      <c r="H123" s="2"/>
      <c r="I123" s="2"/>
      <c r="J123" s="2"/>
      <c r="K123" s="2"/>
      <c r="L123" s="2"/>
      <c r="M123" s="2"/>
      <c r="N123" s="2"/>
      <c r="O123" s="2"/>
      <c r="P123" s="2"/>
      <c r="Q123" s="2"/>
      <c r="R123" s="2"/>
      <c r="S123" s="2"/>
      <c r="T123" s="2"/>
      <c r="U123" s="2"/>
      <c r="V123" s="2"/>
      <c r="W123" s="2"/>
      <c r="X123" s="2"/>
      <c r="Y123" s="2"/>
      <c r="Z123" s="2"/>
      <c r="AA123" s="2"/>
      <c r="AB123" s="2"/>
      <c r="AC123" s="2"/>
      <c r="AD123" s="2"/>
      <c r="AE123" s="2"/>
      <c r="AF123" s="2"/>
      <c r="AG123" s="2"/>
      <c r="AH123" s="2"/>
      <c r="AI123" s="2"/>
      <c r="AJ123" s="2"/>
      <c r="AK123" s="2"/>
      <c r="AL123" s="2"/>
      <c r="AM123" s="2"/>
      <c r="AN123" s="2"/>
      <c r="AO123" s="2"/>
      <c r="AP123" s="2"/>
      <c r="AQ123" s="2"/>
      <c r="AR123" s="2"/>
      <c r="AS123" s="2"/>
      <c r="AT123" s="2"/>
      <c r="AU123" s="2"/>
      <c r="AV123" s="2"/>
      <c r="AW123" s="2"/>
      <c r="AX123" s="2"/>
      <c r="AY123" s="2"/>
      <c r="AZ123" s="2"/>
    </row>
    <row r="124" spans="1:52">
      <c r="A124" s="334" t="str">
        <f>'[2]danfoss,sagi'!$A130</f>
        <v>DAN095</v>
      </c>
      <c r="B124" s="331" t="str">
        <f>'[2]danfoss,sagi'!$B130</f>
        <v>QCX-1534BDUSL Exp.Valve 0.98TON (R404A/R507)</v>
      </c>
      <c r="C124" s="440"/>
      <c r="D124" s="439"/>
      <c r="E124" s="427">
        <f>'[2]danfoss,sagi'!J130</f>
        <v>175.824275362319</v>
      </c>
      <c r="F124" s="433"/>
      <c r="G124" s="2"/>
      <c r="H124" s="2"/>
      <c r="I124" s="2"/>
      <c r="J124" s="2"/>
      <c r="K124" s="2"/>
      <c r="L124" s="2"/>
      <c r="M124" s="2"/>
      <c r="N124" s="2"/>
      <c r="O124" s="2"/>
      <c r="P124" s="2"/>
      <c r="Q124" s="2"/>
      <c r="R124" s="2"/>
      <c r="S124" s="2"/>
      <c r="T124" s="2"/>
      <c r="U124" s="2"/>
      <c r="V124" s="2"/>
      <c r="W124" s="2"/>
      <c r="X124" s="2"/>
      <c r="Y124" s="2"/>
      <c r="Z124" s="2"/>
      <c r="AA124" s="2"/>
      <c r="AB124" s="2"/>
      <c r="AC124" s="2"/>
      <c r="AD124" s="2"/>
      <c r="AE124" s="2"/>
      <c r="AF124" s="2"/>
      <c r="AG124" s="2"/>
      <c r="AH124" s="2"/>
      <c r="AI124" s="2"/>
      <c r="AJ124" s="2"/>
      <c r="AK124" s="2"/>
      <c r="AL124" s="2"/>
      <c r="AM124" s="2"/>
      <c r="AN124" s="2"/>
      <c r="AO124" s="2"/>
      <c r="AP124" s="2"/>
      <c r="AQ124" s="2"/>
      <c r="AR124" s="2"/>
      <c r="AS124" s="2"/>
      <c r="AT124" s="2"/>
      <c r="AU124" s="2"/>
      <c r="AV124" s="2"/>
      <c r="AW124" s="2"/>
      <c r="AX124" s="2"/>
      <c r="AY124" s="2"/>
      <c r="AZ124" s="2"/>
    </row>
    <row r="125" spans="1:52">
      <c r="A125" s="334" t="str">
        <f>'[2]danfoss,sagi'!$A131</f>
        <v>DAN098</v>
      </c>
      <c r="B125" s="331" t="str">
        <f>'[2]danfoss,sagi'!$B131</f>
        <v>RCX-1234BHSA Exp.Valve 1.25TON (R22)</v>
      </c>
      <c r="C125" s="441"/>
      <c r="D125" s="436"/>
      <c r="E125" s="427">
        <f>'[2]danfoss,sagi'!J131</f>
        <v>175.824275362319</v>
      </c>
      <c r="F125" s="433"/>
      <c r="G125" s="2"/>
      <c r="H125" s="2"/>
      <c r="I125" s="2"/>
      <c r="J125" s="2"/>
      <c r="K125" s="2"/>
      <c r="L125" s="2"/>
      <c r="M125" s="2"/>
      <c r="N125" s="2"/>
      <c r="O125" s="2"/>
      <c r="P125" s="2"/>
      <c r="Q125" s="2"/>
      <c r="R125" s="2"/>
      <c r="S125" s="2"/>
      <c r="T125" s="2"/>
      <c r="U125" s="2"/>
      <c r="V125" s="2"/>
      <c r="W125" s="2"/>
      <c r="X125" s="2"/>
      <c r="Y125" s="2"/>
      <c r="Z125" s="2"/>
      <c r="AA125" s="2"/>
      <c r="AB125" s="2"/>
      <c r="AC125" s="2"/>
      <c r="AD125" s="2"/>
      <c r="AE125" s="2"/>
      <c r="AF125" s="2"/>
      <c r="AG125" s="2"/>
      <c r="AH125" s="2"/>
      <c r="AI125" s="2"/>
      <c r="AJ125" s="2"/>
      <c r="AK125" s="2"/>
      <c r="AL125" s="2"/>
      <c r="AM125" s="2"/>
      <c r="AN125" s="2"/>
      <c r="AO125" s="2"/>
      <c r="AP125" s="2"/>
      <c r="AQ125" s="2"/>
      <c r="AR125" s="2"/>
      <c r="AS125" s="2"/>
      <c r="AT125" s="2"/>
      <c r="AU125" s="2"/>
      <c r="AV125" s="2"/>
      <c r="AW125" s="2"/>
      <c r="AX125" s="2"/>
      <c r="AY125" s="2"/>
      <c r="AZ125" s="2"/>
    </row>
    <row r="126" spans="1:52">
      <c r="A126" s="334" t="str">
        <f>'[2]danfoss,sagi'!$A132</f>
        <v>DAN099</v>
      </c>
      <c r="B126" s="331" t="str">
        <f>'[2]danfoss,sagi'!$B132</f>
        <v>RCX-1634BHSA Exp.Valve 1.57TON (R22)</v>
      </c>
      <c r="C126" s="441"/>
      <c r="D126" s="436"/>
      <c r="E126" s="427">
        <f>'[2]danfoss,sagi'!J132</f>
        <v>175.824275362319</v>
      </c>
      <c r="F126" s="433"/>
      <c r="G126" s="2"/>
      <c r="H126" s="2"/>
      <c r="I126" s="2"/>
      <c r="J126" s="2"/>
      <c r="K126" s="2"/>
      <c r="L126" s="2"/>
      <c r="M126" s="2"/>
      <c r="N126" s="2"/>
      <c r="O126" s="2"/>
      <c r="P126" s="2"/>
      <c r="Q126" s="2"/>
      <c r="R126" s="2"/>
      <c r="S126" s="2"/>
      <c r="T126" s="2"/>
      <c r="U126" s="2"/>
      <c r="V126" s="2"/>
      <c r="W126" s="2"/>
      <c r="X126" s="2"/>
      <c r="Y126" s="2"/>
      <c r="Z126" s="2"/>
      <c r="AA126" s="2"/>
      <c r="AB126" s="2"/>
      <c r="AC126" s="2"/>
      <c r="AD126" s="2"/>
      <c r="AE126" s="2"/>
      <c r="AF126" s="2"/>
      <c r="AG126" s="2"/>
      <c r="AH126" s="2"/>
      <c r="AI126" s="2"/>
      <c r="AJ126" s="2"/>
      <c r="AK126" s="2"/>
      <c r="AL126" s="2"/>
      <c r="AM126" s="2"/>
      <c r="AN126" s="2"/>
      <c r="AO126" s="2"/>
      <c r="AP126" s="2"/>
      <c r="AQ126" s="2"/>
      <c r="AR126" s="2"/>
      <c r="AS126" s="2"/>
      <c r="AT126" s="2"/>
      <c r="AU126" s="2"/>
      <c r="AV126" s="2"/>
      <c r="AW126" s="2"/>
      <c r="AX126" s="2"/>
      <c r="AY126" s="2"/>
      <c r="AZ126" s="2"/>
    </row>
    <row r="127" spans="1:52">
      <c r="A127" s="334" t="str">
        <f>'[2]danfoss,sagi'!$A133</f>
        <v>DAN100</v>
      </c>
      <c r="B127" s="331" t="str">
        <f>'[2]danfoss,sagi'!$B133</f>
        <v>RCX-2434BHSA Exp.Valve 2.35TON (R22)</v>
      </c>
      <c r="C127" s="441"/>
      <c r="D127" s="436"/>
      <c r="E127" s="427">
        <f>'[2]danfoss,sagi'!J133</f>
        <v>175.824275362319</v>
      </c>
      <c r="F127" s="433"/>
      <c r="G127" s="2"/>
      <c r="H127" s="2"/>
      <c r="I127" s="2"/>
      <c r="J127" s="2"/>
      <c r="K127" s="2"/>
      <c r="L127" s="2"/>
      <c r="M127" s="2"/>
      <c r="N127" s="2"/>
      <c r="O127" s="2"/>
      <c r="P127" s="2"/>
      <c r="Q127" s="2"/>
      <c r="R127" s="2"/>
      <c r="S127" s="2"/>
      <c r="T127" s="2"/>
      <c r="U127" s="2"/>
      <c r="V127" s="2"/>
      <c r="W127" s="2"/>
      <c r="X127" s="2"/>
      <c r="Y127" s="2"/>
      <c r="Z127" s="2"/>
      <c r="AA127" s="2"/>
      <c r="AB127" s="2"/>
      <c r="AC127" s="2"/>
      <c r="AD127" s="2"/>
      <c r="AE127" s="2"/>
      <c r="AF127" s="2"/>
      <c r="AG127" s="2"/>
      <c r="AH127" s="2"/>
      <c r="AI127" s="2"/>
      <c r="AJ127" s="2"/>
      <c r="AK127" s="2"/>
      <c r="AL127" s="2"/>
      <c r="AM127" s="2"/>
      <c r="AN127" s="2"/>
      <c r="AO127" s="2"/>
      <c r="AP127" s="2"/>
      <c r="AQ127" s="2"/>
      <c r="AR127" s="2"/>
      <c r="AS127" s="2"/>
      <c r="AT127" s="2"/>
      <c r="AU127" s="2"/>
      <c r="AV127" s="2"/>
      <c r="AW127" s="2"/>
      <c r="AX127" s="2"/>
      <c r="AY127" s="2"/>
      <c r="AZ127" s="2"/>
    </row>
    <row r="128" spans="1:52">
      <c r="A128" s="334" t="str">
        <f>'[2]danfoss,sagi'!$A134</f>
        <v>DAN101</v>
      </c>
      <c r="B128" s="331" t="str">
        <f>'[2]danfoss,sagi'!$B134</f>
        <v>RCX-3134BHSA Exp.Valve 3.13TON (R22)</v>
      </c>
      <c r="C128" s="441"/>
      <c r="D128" s="436"/>
      <c r="E128" s="427">
        <f>'[2]danfoss,sagi'!J134</f>
        <v>175.824275362319</v>
      </c>
      <c r="F128" s="433"/>
      <c r="G128" s="2"/>
      <c r="H128" s="2"/>
      <c r="I128" s="2"/>
      <c r="J128" s="2"/>
      <c r="K128" s="2"/>
      <c r="L128" s="2"/>
      <c r="M128" s="2"/>
      <c r="N128" s="2"/>
      <c r="O128" s="2"/>
      <c r="P128" s="2"/>
      <c r="Q128" s="2"/>
      <c r="R128" s="2"/>
      <c r="S128" s="2"/>
      <c r="T128" s="2"/>
      <c r="U128" s="2"/>
      <c r="V128" s="2"/>
      <c r="W128" s="2"/>
      <c r="X128" s="2"/>
      <c r="Y128" s="2"/>
      <c r="Z128" s="2"/>
      <c r="AA128" s="2"/>
      <c r="AB128" s="2"/>
      <c r="AC128" s="2"/>
      <c r="AD128" s="2"/>
      <c r="AE128" s="2"/>
      <c r="AF128" s="2"/>
      <c r="AG128" s="2"/>
      <c r="AH128" s="2"/>
      <c r="AI128" s="2"/>
      <c r="AJ128" s="2"/>
      <c r="AK128" s="2"/>
      <c r="AL128" s="2"/>
      <c r="AM128" s="2"/>
      <c r="AN128" s="2"/>
      <c r="AO128" s="2"/>
      <c r="AP128" s="2"/>
      <c r="AQ128" s="2"/>
      <c r="AR128" s="2"/>
      <c r="AS128" s="2"/>
      <c r="AT128" s="2"/>
      <c r="AU128" s="2"/>
      <c r="AV128" s="2"/>
      <c r="AW128" s="2"/>
      <c r="AX128" s="2"/>
      <c r="AY128" s="2"/>
      <c r="AZ128" s="2"/>
    </row>
    <row r="129" spans="1:52">
      <c r="A129" s="334" t="str">
        <f>'[2]danfoss,sagi'!$A135</f>
        <v>DAN102</v>
      </c>
      <c r="B129" s="331" t="str">
        <f>'[2]danfoss,sagi'!$B135</f>
        <v>RCX-4734BHSA Exp.Valve 4.69TON (R22)</v>
      </c>
      <c r="C129" s="437"/>
      <c r="D129" s="436"/>
      <c r="E129" s="427">
        <f>'[2]danfoss,sagi'!J135</f>
        <v>175.824275362319</v>
      </c>
      <c r="F129" s="433"/>
    </row>
    <row r="130" spans="1:52">
      <c r="A130" s="334" t="str">
        <f>'[2]danfoss,sagi'!$A136</f>
        <v>DAN103</v>
      </c>
      <c r="B130" s="331" t="str">
        <f>'[2]danfoss,sagi'!$B136</f>
        <v>RCX-0834BUSA Exp.Valve 0.78TON (R404A/R507)</v>
      </c>
      <c r="C130" s="438" t="s">
        <v>816</v>
      </c>
      <c r="D130" s="439"/>
      <c r="E130" s="427">
        <f>'[2]danfoss,sagi'!J136</f>
        <v>175.824275362319</v>
      </c>
      <c r="F130" s="433"/>
    </row>
    <row r="131" spans="1:52">
      <c r="A131" s="334" t="str">
        <f>'[2]danfoss,sagi'!$A137</f>
        <v>DAN104</v>
      </c>
      <c r="B131" s="331" t="str">
        <f>'[2]danfoss,sagi'!$B137</f>
        <v>RCX-1034BUSA Exp.Valve 0.99TON (R404A/R507)</v>
      </c>
      <c r="C131" s="440"/>
      <c r="D131" s="439"/>
      <c r="E131" s="427">
        <f>'[2]danfoss,sagi'!J137</f>
        <v>175.824275362319</v>
      </c>
      <c r="F131" s="433"/>
      <c r="G131" s="2"/>
      <c r="H131" s="2"/>
      <c r="I131" s="2"/>
      <c r="J131" s="2"/>
      <c r="K131" s="2"/>
      <c r="L131" s="2"/>
      <c r="M131" s="2"/>
      <c r="N131" s="2"/>
      <c r="O131" s="2"/>
      <c r="P131" s="2"/>
      <c r="Q131" s="2"/>
      <c r="R131" s="2"/>
      <c r="S131" s="2"/>
      <c r="T131" s="2"/>
      <c r="U131" s="2"/>
      <c r="V131" s="2"/>
      <c r="W131" s="2"/>
      <c r="X131" s="2"/>
      <c r="Y131" s="2"/>
      <c r="Z131" s="2"/>
      <c r="AA131" s="2"/>
      <c r="AB131" s="2"/>
      <c r="AC131" s="2"/>
      <c r="AD131" s="2"/>
      <c r="AE131" s="2"/>
      <c r="AF131" s="2"/>
      <c r="AG131" s="2"/>
      <c r="AH131" s="2"/>
      <c r="AI131" s="2"/>
      <c r="AJ131" s="2"/>
      <c r="AK131" s="2"/>
      <c r="AL131" s="2"/>
      <c r="AM131" s="2"/>
      <c r="AN131" s="2"/>
      <c r="AO131" s="2"/>
      <c r="AP131" s="2"/>
      <c r="AQ131" s="2"/>
      <c r="AR131" s="2"/>
      <c r="AS131" s="2"/>
      <c r="AT131" s="2"/>
      <c r="AU131" s="2"/>
      <c r="AV131" s="2"/>
      <c r="AW131" s="2"/>
      <c r="AX131" s="2"/>
      <c r="AY131" s="2"/>
      <c r="AZ131" s="2"/>
    </row>
    <row r="132" spans="1:52">
      <c r="A132" s="334" t="str">
        <f>'[2]danfoss,sagi'!$A138</f>
        <v>DAN105</v>
      </c>
      <c r="B132" s="331" t="str">
        <f>'[2]danfoss,sagi'!$B138</f>
        <v>RCX-1534BUSA Exp.Valve 1.48TON (R404A/R507)</v>
      </c>
      <c r="C132" s="440"/>
      <c r="D132" s="439"/>
      <c r="E132" s="427">
        <f>'[2]danfoss,sagi'!J138</f>
        <v>175.824275362319</v>
      </c>
      <c r="F132" s="433"/>
      <c r="G132" s="2"/>
      <c r="H132" s="2"/>
      <c r="I132" s="2"/>
      <c r="J132" s="2"/>
      <c r="K132" s="2"/>
      <c r="L132" s="2"/>
      <c r="M132" s="2"/>
      <c r="N132" s="2"/>
      <c r="O132" s="2"/>
      <c r="P132" s="2"/>
      <c r="Q132" s="2"/>
      <c r="R132" s="2"/>
      <c r="S132" s="2"/>
      <c r="T132" s="2"/>
      <c r="U132" s="2"/>
      <c r="V132" s="2"/>
      <c r="W132" s="2"/>
      <c r="X132" s="2"/>
      <c r="Y132" s="2"/>
      <c r="Z132" s="2"/>
      <c r="AA132" s="2"/>
      <c r="AB132" s="2"/>
      <c r="AC132" s="2"/>
      <c r="AD132" s="2"/>
      <c r="AE132" s="2"/>
      <c r="AF132" s="2"/>
      <c r="AG132" s="2"/>
      <c r="AH132" s="2"/>
      <c r="AI132" s="2"/>
      <c r="AJ132" s="2"/>
      <c r="AK132" s="2"/>
      <c r="AL132" s="2"/>
      <c r="AM132" s="2"/>
      <c r="AN132" s="2"/>
      <c r="AO132" s="2"/>
      <c r="AP132" s="2"/>
      <c r="AQ132" s="2"/>
      <c r="AR132" s="2"/>
      <c r="AS132" s="2"/>
      <c r="AT132" s="2"/>
      <c r="AU132" s="2"/>
      <c r="AV132" s="2"/>
      <c r="AW132" s="2"/>
      <c r="AX132" s="2"/>
      <c r="AY132" s="2"/>
      <c r="AZ132" s="2"/>
    </row>
    <row r="133" spans="1:52">
      <c r="A133" s="334" t="str">
        <f>'[2]danfoss,sagi'!$A139</f>
        <v>DAN106</v>
      </c>
      <c r="B133" s="331" t="str">
        <f>'[2]danfoss,sagi'!$B139</f>
        <v>RCX-2034BUSA Exp.Valve 1.98TON (R404A/R507)</v>
      </c>
      <c r="C133" s="440"/>
      <c r="D133" s="439"/>
      <c r="E133" s="427">
        <f>'[2]danfoss,sagi'!J139</f>
        <v>175.824275362319</v>
      </c>
      <c r="F133" s="433"/>
      <c r="G133" s="2"/>
      <c r="H133" s="2"/>
      <c r="I133" s="2"/>
      <c r="J133" s="2"/>
      <c r="K133" s="2"/>
      <c r="L133" s="2"/>
      <c r="M133" s="2"/>
      <c r="N133" s="2"/>
      <c r="O133" s="2"/>
      <c r="P133" s="2"/>
      <c r="Q133" s="2"/>
      <c r="R133" s="2"/>
      <c r="S133" s="2"/>
      <c r="T133" s="2"/>
      <c r="U133" s="2"/>
      <c r="V133" s="2"/>
      <c r="W133" s="2"/>
      <c r="X133" s="2"/>
      <c r="Y133" s="2"/>
      <c r="Z133" s="2"/>
      <c r="AA133" s="2"/>
      <c r="AB133" s="2"/>
      <c r="AC133" s="2"/>
      <c r="AD133" s="2"/>
      <c r="AE133" s="2"/>
      <c r="AF133" s="2"/>
      <c r="AG133" s="2"/>
      <c r="AH133" s="2"/>
      <c r="AI133" s="2"/>
      <c r="AJ133" s="2"/>
      <c r="AK133" s="2"/>
      <c r="AL133" s="2"/>
      <c r="AM133" s="2"/>
      <c r="AN133" s="2"/>
      <c r="AO133" s="2"/>
      <c r="AP133" s="2"/>
      <c r="AQ133" s="2"/>
      <c r="AR133" s="2"/>
      <c r="AS133" s="2"/>
      <c r="AT133" s="2"/>
      <c r="AU133" s="2"/>
      <c r="AV133" s="2"/>
      <c r="AW133" s="2"/>
      <c r="AX133" s="2"/>
      <c r="AY133" s="2"/>
      <c r="AZ133" s="2"/>
    </row>
    <row r="134" spans="1:52">
      <c r="A134" s="334" t="str">
        <f>'[2]danfoss,sagi'!$A140</f>
        <v>DAN108</v>
      </c>
      <c r="B134" s="331" t="str">
        <f>'[2]danfoss,sagi'!$B140</f>
        <v>SCX-0645DBHSA Exp.Valve 5.78TON (R22) 1/2"Fx5/8"F</v>
      </c>
      <c r="C134" s="435" t="s">
        <v>817</v>
      </c>
      <c r="D134" s="436"/>
      <c r="E134" s="427">
        <f>'[2]danfoss,sagi'!J140</f>
        <v>229.286206896552</v>
      </c>
      <c r="F134" s="433"/>
      <c r="G134" s="2"/>
      <c r="H134" s="2"/>
      <c r="I134" s="2"/>
      <c r="J134" s="2"/>
      <c r="K134" s="2"/>
      <c r="L134" s="2"/>
      <c r="M134" s="2"/>
      <c r="N134" s="2"/>
      <c r="O134" s="2"/>
      <c r="P134" s="2"/>
      <c r="Q134" s="2"/>
      <c r="R134" s="2"/>
      <c r="S134" s="2"/>
      <c r="T134" s="2"/>
      <c r="U134" s="2"/>
      <c r="V134" s="2"/>
      <c r="W134" s="2"/>
      <c r="X134" s="2"/>
      <c r="Y134" s="2"/>
      <c r="Z134" s="2"/>
      <c r="AA134" s="2"/>
      <c r="AB134" s="2"/>
      <c r="AC134" s="2"/>
      <c r="AD134" s="2"/>
      <c r="AE134" s="2"/>
      <c r="AF134" s="2"/>
      <c r="AG134" s="2"/>
      <c r="AH134" s="2"/>
      <c r="AI134" s="2"/>
      <c r="AJ134" s="2"/>
      <c r="AK134" s="2"/>
      <c r="AL134" s="2"/>
      <c r="AM134" s="2"/>
      <c r="AN134" s="2"/>
      <c r="AO134" s="2"/>
      <c r="AP134" s="2"/>
      <c r="AQ134" s="2"/>
      <c r="AR134" s="2"/>
      <c r="AS134" s="2"/>
      <c r="AT134" s="2"/>
      <c r="AU134" s="2"/>
      <c r="AV134" s="2"/>
      <c r="AW134" s="2"/>
      <c r="AX134" s="2"/>
      <c r="AY134" s="2"/>
      <c r="AZ134" s="2"/>
    </row>
    <row r="135" spans="1:52">
      <c r="A135" s="334" t="str">
        <f>'[2]danfoss,sagi'!$A141</f>
        <v>DAN109</v>
      </c>
      <c r="B135" s="331" t="str">
        <f>'[2]danfoss,sagi'!$B141</f>
        <v>SCX-0845DBHSA Exp.Valve 8.05TON (R22) 1/2"Fx5/8"F</v>
      </c>
      <c r="C135" s="441"/>
      <c r="D135" s="436"/>
      <c r="E135" s="427">
        <f>'[2]danfoss,sagi'!J141</f>
        <v>229.286206896552</v>
      </c>
      <c r="F135" s="433"/>
      <c r="G135" s="2"/>
      <c r="H135" s="2"/>
      <c r="I135" s="2"/>
      <c r="J135" s="2"/>
      <c r="K135" s="2"/>
      <c r="L135" s="2"/>
      <c r="M135" s="2"/>
      <c r="N135" s="2"/>
      <c r="O135" s="2"/>
      <c r="P135" s="2"/>
      <c r="Q135" s="2"/>
      <c r="R135" s="2"/>
      <c r="S135" s="2"/>
      <c r="T135" s="2"/>
      <c r="U135" s="2"/>
      <c r="V135" s="2"/>
      <c r="W135" s="2"/>
      <c r="X135" s="2"/>
      <c r="Y135" s="2"/>
      <c r="Z135" s="2"/>
      <c r="AA135" s="2"/>
      <c r="AB135" s="2"/>
      <c r="AC135" s="2"/>
      <c r="AD135" s="2"/>
      <c r="AE135" s="2"/>
      <c r="AF135" s="2"/>
      <c r="AG135" s="2"/>
      <c r="AH135" s="2"/>
      <c r="AI135" s="2"/>
      <c r="AJ135" s="2"/>
      <c r="AK135" s="2"/>
      <c r="AL135" s="2"/>
      <c r="AM135" s="2"/>
      <c r="AN135" s="2"/>
      <c r="AO135" s="2"/>
      <c r="AP135" s="2"/>
      <c r="AQ135" s="2"/>
      <c r="AR135" s="2"/>
      <c r="AS135" s="2"/>
      <c r="AT135" s="2"/>
      <c r="AU135" s="2"/>
      <c r="AV135" s="2"/>
      <c r="AW135" s="2"/>
      <c r="AX135" s="2"/>
      <c r="AY135" s="2"/>
      <c r="AZ135" s="2"/>
    </row>
    <row r="136" spans="1:52">
      <c r="A136" s="334" t="str">
        <f>'[2]danfoss,sagi'!$A142</f>
        <v>DAN110</v>
      </c>
      <c r="B136" s="331" t="str">
        <f>'[2]danfoss,sagi'!$B142</f>
        <v>SCX-1057DBHSA Exp.Valve 10.1TON (R22) 5/8"S x 7/8"S</v>
      </c>
      <c r="C136" s="441"/>
      <c r="D136" s="436"/>
      <c r="E136" s="427">
        <f>'[2]danfoss,sagi'!J142</f>
        <v>229.286206896552</v>
      </c>
      <c r="F136" s="433"/>
      <c r="G136" s="2"/>
      <c r="H136" s="2"/>
      <c r="I136" s="2"/>
      <c r="J136" s="2"/>
      <c r="K136" s="2"/>
      <c r="L136" s="2"/>
      <c r="M136" s="2"/>
      <c r="N136" s="2"/>
      <c r="O136" s="2"/>
      <c r="P136" s="2"/>
      <c r="Q136" s="2"/>
      <c r="R136" s="2"/>
      <c r="S136" s="2"/>
      <c r="T136" s="2"/>
      <c r="U136" s="2"/>
      <c r="V136" s="2"/>
      <c r="W136" s="2"/>
      <c r="X136" s="2"/>
      <c r="Y136" s="2"/>
      <c r="Z136" s="2"/>
      <c r="AA136" s="2"/>
      <c r="AB136" s="2"/>
      <c r="AC136" s="2"/>
      <c r="AD136" s="2"/>
      <c r="AE136" s="2"/>
      <c r="AF136" s="2"/>
      <c r="AG136" s="2"/>
      <c r="AH136" s="2"/>
      <c r="AI136" s="2"/>
      <c r="AJ136" s="2"/>
      <c r="AK136" s="2"/>
      <c r="AL136" s="2"/>
      <c r="AM136" s="2"/>
      <c r="AN136" s="2"/>
      <c r="AO136" s="2"/>
      <c r="AP136" s="2"/>
      <c r="AQ136" s="2"/>
      <c r="AR136" s="2"/>
      <c r="AS136" s="2"/>
      <c r="AT136" s="2"/>
      <c r="AU136" s="2"/>
      <c r="AV136" s="2"/>
      <c r="AW136" s="2"/>
      <c r="AX136" s="2"/>
      <c r="AY136" s="2"/>
      <c r="AZ136" s="2"/>
    </row>
    <row r="137" spans="1:52">
      <c r="A137" s="334" t="str">
        <f>'[2]danfoss,sagi'!$A143</f>
        <v>DAN111</v>
      </c>
      <c r="B137" s="331" t="str">
        <f>'[2]danfoss,sagi'!$B143</f>
        <v>SCX-1257DBHSA Exp.Valve 12.1TON (R22) 5/8"S x 7/8"S</v>
      </c>
      <c r="C137" s="441"/>
      <c r="D137" s="436"/>
      <c r="E137" s="427">
        <f>'[2]danfoss,sagi'!J143</f>
        <v>229.286206896552</v>
      </c>
      <c r="F137" s="433"/>
      <c r="G137" s="2"/>
      <c r="H137" s="2"/>
      <c r="I137" s="2"/>
      <c r="J137" s="2"/>
      <c r="K137" s="2"/>
      <c r="L137" s="2"/>
      <c r="M137" s="2"/>
      <c r="N137" s="2"/>
      <c r="O137" s="2"/>
      <c r="P137" s="2"/>
      <c r="Q137" s="2"/>
      <c r="R137" s="2"/>
      <c r="S137" s="2"/>
      <c r="T137" s="2"/>
      <c r="U137" s="2"/>
      <c r="V137" s="2"/>
      <c r="W137" s="2"/>
      <c r="X137" s="2"/>
      <c r="Y137" s="2"/>
      <c r="Z137" s="2"/>
      <c r="AA137" s="2"/>
      <c r="AB137" s="2"/>
      <c r="AC137" s="2"/>
      <c r="AD137" s="2"/>
      <c r="AE137" s="2"/>
      <c r="AF137" s="2"/>
      <c r="AG137" s="2"/>
      <c r="AH137" s="2"/>
      <c r="AI137" s="2"/>
      <c r="AJ137" s="2"/>
      <c r="AK137" s="2"/>
      <c r="AL137" s="2"/>
      <c r="AM137" s="2"/>
      <c r="AN137" s="2"/>
      <c r="AO137" s="2"/>
      <c r="AP137" s="2"/>
      <c r="AQ137" s="2"/>
      <c r="AR137" s="2"/>
      <c r="AS137" s="2"/>
      <c r="AT137" s="2"/>
      <c r="AU137" s="2"/>
      <c r="AV137" s="2"/>
      <c r="AW137" s="2"/>
      <c r="AX137" s="2"/>
      <c r="AY137" s="2"/>
      <c r="AZ137" s="2"/>
    </row>
    <row r="138" spans="1:52">
      <c r="A138" s="334" t="str">
        <f>'[2]danfoss,sagi'!$A144</f>
        <v>DAN112</v>
      </c>
      <c r="B138" s="331" t="str">
        <f>'[2]danfoss,sagi'!$B144</f>
        <v>SCX-1457DBHSA Exp.Valve 14.4TON (R22) 5/8"S x 7/8"S</v>
      </c>
      <c r="C138" s="437"/>
      <c r="D138" s="436"/>
      <c r="E138" s="427">
        <f>'[2]danfoss,sagi'!J144</f>
        <v>229.286206896552</v>
      </c>
      <c r="F138" s="433"/>
    </row>
    <row r="139" spans="1:52">
      <c r="A139" s="334" t="str">
        <f>'[2]danfoss,sagi'!$A145</f>
        <v>DAN114</v>
      </c>
      <c r="B139" s="331" t="str">
        <f>'[2]danfoss,sagi'!$B145</f>
        <v>SCX-0545DBUSA Exp.Valve 5.08TON (R404A/R507) 1/2"Fx5/8"F</v>
      </c>
      <c r="C139" s="440"/>
      <c r="D139" s="439"/>
      <c r="E139" s="427">
        <f>'[2]danfoss,sagi'!J145</f>
        <v>229.286206896552</v>
      </c>
      <c r="F139" s="433"/>
      <c r="G139" s="2"/>
      <c r="H139" s="2"/>
      <c r="I139" s="2"/>
      <c r="J139" s="2"/>
      <c r="K139" s="2"/>
      <c r="L139" s="2"/>
      <c r="M139" s="2"/>
      <c r="N139" s="2"/>
      <c r="O139" s="2"/>
      <c r="P139" s="2"/>
      <c r="Q139" s="2"/>
      <c r="R139" s="2"/>
      <c r="S139" s="2"/>
      <c r="T139" s="2"/>
      <c r="U139" s="2"/>
      <c r="V139" s="2"/>
      <c r="W139" s="2"/>
      <c r="X139" s="2"/>
      <c r="Y139" s="2"/>
      <c r="Z139" s="2"/>
      <c r="AA139" s="2"/>
      <c r="AB139" s="2"/>
      <c r="AC139" s="2"/>
      <c r="AD139" s="2"/>
      <c r="AE139" s="2"/>
      <c r="AF139" s="2"/>
      <c r="AG139" s="2"/>
      <c r="AH139" s="2"/>
      <c r="AI139" s="2"/>
      <c r="AJ139" s="2"/>
      <c r="AK139" s="2"/>
      <c r="AL139" s="2"/>
      <c r="AM139" s="2"/>
      <c r="AN139" s="2"/>
      <c r="AO139" s="2"/>
      <c r="AP139" s="2"/>
      <c r="AQ139" s="2"/>
      <c r="AR139" s="2"/>
      <c r="AS139" s="2"/>
      <c r="AT139" s="2"/>
      <c r="AU139" s="2"/>
      <c r="AV139" s="2"/>
      <c r="AW139" s="2"/>
      <c r="AX139" s="2"/>
      <c r="AY139" s="2"/>
      <c r="AZ139" s="2"/>
    </row>
    <row r="140" spans="1:52">
      <c r="A140" s="334" t="str">
        <f>'[2]danfoss,sagi'!$A146</f>
        <v>DAN116</v>
      </c>
      <c r="B140" s="331" t="str">
        <f>'[2]danfoss,sagi'!$B146</f>
        <v>SCX-0857DUSA Exp.Valve 7.66TON (R404A/R507) 5/8"S x 7/8"S</v>
      </c>
      <c r="C140" s="440"/>
      <c r="D140" s="439"/>
      <c r="E140" s="427">
        <f>'[2]danfoss,sagi'!J146</f>
        <v>229.286206896552</v>
      </c>
      <c r="F140" s="433"/>
      <c r="G140" s="2"/>
      <c r="H140" s="2"/>
      <c r="I140" s="2"/>
      <c r="J140" s="2"/>
      <c r="K140" s="2"/>
      <c r="L140" s="2"/>
      <c r="M140" s="2"/>
      <c r="N140" s="2"/>
      <c r="O140" s="2"/>
      <c r="P140" s="2"/>
      <c r="Q140" s="2"/>
      <c r="R140" s="2"/>
      <c r="S140" s="2"/>
      <c r="T140" s="2"/>
      <c r="U140" s="2"/>
      <c r="V140" s="2"/>
      <c r="W140" s="2"/>
      <c r="X140" s="2"/>
      <c r="Y140" s="2"/>
      <c r="Z140" s="2"/>
      <c r="AA140" s="2"/>
      <c r="AB140" s="2"/>
      <c r="AC140" s="2"/>
      <c r="AD140" s="2"/>
      <c r="AE140" s="2"/>
      <c r="AF140" s="2"/>
      <c r="AG140" s="2"/>
      <c r="AH140" s="2"/>
      <c r="AI140" s="2"/>
      <c r="AJ140" s="2"/>
      <c r="AK140" s="2"/>
      <c r="AL140" s="2"/>
      <c r="AM140" s="2"/>
      <c r="AN140" s="2"/>
      <c r="AO140" s="2"/>
      <c r="AP140" s="2"/>
      <c r="AQ140" s="2"/>
      <c r="AR140" s="2"/>
      <c r="AS140" s="2"/>
      <c r="AT140" s="2"/>
      <c r="AU140" s="2"/>
      <c r="AV140" s="2"/>
      <c r="AW140" s="2"/>
      <c r="AX140" s="2"/>
      <c r="AY140" s="2"/>
      <c r="AZ140" s="2"/>
    </row>
    <row r="141" spans="1:52">
      <c r="A141" s="334" t="str">
        <f>'[2]danfoss,sagi'!$A147</f>
        <v>DAN117</v>
      </c>
      <c r="B141" s="331" t="str">
        <f>'[2]danfoss,sagi'!$B147</f>
        <v>SCX-0957DUSA Exp.Valve 9.06TON (R404A/R507) 5/8"S x 7/8"S</v>
      </c>
      <c r="C141" s="442"/>
      <c r="D141" s="439"/>
      <c r="E141" s="427">
        <f>'[2]danfoss,sagi'!J147</f>
        <v>229.286206896552</v>
      </c>
      <c r="F141" s="433"/>
      <c r="G141" s="2"/>
      <c r="H141" s="2"/>
      <c r="I141" s="2"/>
      <c r="J141" s="2"/>
      <c r="K141" s="2"/>
      <c r="L141" s="2"/>
      <c r="M141" s="2"/>
      <c r="N141" s="2"/>
      <c r="O141" s="2"/>
      <c r="P141" s="2"/>
      <c r="Q141" s="2"/>
      <c r="R141" s="2"/>
      <c r="S141" s="2"/>
      <c r="T141" s="2"/>
      <c r="U141" s="2"/>
      <c r="V141" s="2"/>
      <c r="W141" s="2"/>
      <c r="X141" s="2"/>
      <c r="Y141" s="2"/>
      <c r="Z141" s="2"/>
      <c r="AA141" s="2"/>
      <c r="AB141" s="2"/>
      <c r="AC141" s="2"/>
      <c r="AD141" s="2"/>
      <c r="AE141" s="2"/>
      <c r="AF141" s="2"/>
      <c r="AG141" s="2"/>
      <c r="AH141" s="2"/>
      <c r="AI141" s="2"/>
      <c r="AJ141" s="2"/>
      <c r="AK141" s="2"/>
      <c r="AL141" s="2"/>
      <c r="AM141" s="2"/>
      <c r="AN141" s="2"/>
      <c r="AO141" s="2"/>
      <c r="AP141" s="2"/>
      <c r="AQ141" s="2"/>
      <c r="AR141" s="2"/>
      <c r="AS141" s="2"/>
      <c r="AT141" s="2"/>
      <c r="AU141" s="2"/>
      <c r="AV141" s="2"/>
      <c r="AW141" s="2"/>
      <c r="AX141" s="2"/>
      <c r="AY141" s="2"/>
      <c r="AZ141" s="2"/>
    </row>
    <row r="142" spans="1:52">
      <c r="A142" s="334" t="str">
        <f>'[2]danfoss,sagi'!$A148</f>
        <v>DAN117.1</v>
      </c>
      <c r="B142" s="331" t="str">
        <f>'[2]danfoss,sagi'!$B148</f>
        <v>AWR-2510GLW 1" Water Regulating Valve saginomiya</v>
      </c>
      <c r="C142" s="440" t="s">
        <v>818</v>
      </c>
      <c r="D142" s="439"/>
      <c r="E142" s="427" t="str">
        <f>'[2]danfoss,sagi'!J148</f>
        <v>~</v>
      </c>
      <c r="F142" s="443"/>
      <c r="G142" s="2"/>
      <c r="H142" s="2"/>
      <c r="I142" s="2"/>
      <c r="J142" s="2"/>
      <c r="K142" s="2"/>
      <c r="L142" s="2"/>
      <c r="M142" s="2"/>
      <c r="N142" s="2"/>
      <c r="O142" s="2"/>
      <c r="P142" s="2"/>
      <c r="Q142" s="2"/>
      <c r="R142" s="2"/>
      <c r="S142" s="2"/>
      <c r="T142" s="2"/>
      <c r="U142" s="2"/>
      <c r="V142" s="2"/>
      <c r="W142" s="2"/>
      <c r="X142" s="2"/>
      <c r="Y142" s="2"/>
      <c r="Z142" s="2"/>
      <c r="AA142" s="2"/>
      <c r="AB142" s="2"/>
      <c r="AC142" s="2"/>
      <c r="AD142" s="2"/>
      <c r="AE142" s="2"/>
      <c r="AF142" s="2"/>
      <c r="AG142" s="2"/>
      <c r="AH142" s="2"/>
      <c r="AI142" s="2"/>
      <c r="AJ142" s="2"/>
      <c r="AK142" s="2"/>
      <c r="AL142" s="2"/>
      <c r="AM142" s="2"/>
      <c r="AN142" s="2"/>
      <c r="AO142" s="2"/>
      <c r="AP142" s="2"/>
      <c r="AQ142" s="2"/>
      <c r="AR142" s="2"/>
      <c r="AS142" s="2"/>
      <c r="AT142" s="2"/>
      <c r="AU142" s="2"/>
      <c r="AV142" s="2"/>
      <c r="AW142" s="2"/>
      <c r="AX142" s="2"/>
      <c r="AY142" s="2"/>
      <c r="AZ142" s="2"/>
    </row>
    <row r="143" ht="22.9" customHeight="1" spans="1:52">
      <c r="A143" s="334" t="str">
        <f>'[2]danfoss,sagi'!$A149</f>
        <v>DAN118</v>
      </c>
      <c r="B143" s="331" t="str">
        <f>'[2]danfoss,sagi'!$B149</f>
        <v>INX-2203DUL-Q61 Valve</v>
      </c>
      <c r="C143" s="117" t="s">
        <v>819</v>
      </c>
      <c r="D143" s="118"/>
      <c r="E143" s="427" t="str">
        <f>'[2]danfoss,sagi'!J149</f>
        <v>~</v>
      </c>
      <c r="F143" s="443"/>
      <c r="G143" s="2"/>
      <c r="H143" s="2"/>
      <c r="I143" s="2"/>
      <c r="J143" s="2"/>
      <c r="K143" s="2"/>
      <c r="L143" s="2"/>
      <c r="M143" s="2"/>
      <c r="N143" s="2"/>
      <c r="O143" s="2"/>
      <c r="P143" s="2"/>
      <c r="Q143" s="2"/>
      <c r="R143" s="2"/>
      <c r="S143" s="2"/>
      <c r="T143" s="2"/>
      <c r="U143" s="2"/>
      <c r="V143" s="2"/>
      <c r="W143" s="2"/>
      <c r="X143" s="2"/>
      <c r="Y143" s="2"/>
      <c r="Z143" s="2"/>
      <c r="AA143" s="2"/>
      <c r="AB143" s="2"/>
      <c r="AC143" s="2"/>
      <c r="AD143" s="2"/>
      <c r="AE143" s="2"/>
      <c r="AF143" s="2"/>
      <c r="AG143" s="2"/>
      <c r="AH143" s="2"/>
      <c r="AI143" s="2"/>
      <c r="AJ143" s="2"/>
      <c r="AK143" s="2"/>
      <c r="AL143" s="2"/>
      <c r="AM143" s="2"/>
      <c r="AN143" s="2"/>
      <c r="AO143" s="2"/>
      <c r="AP143" s="2"/>
      <c r="AQ143" s="2"/>
      <c r="AR143" s="2"/>
      <c r="AS143" s="2"/>
      <c r="AT143" s="2"/>
      <c r="AU143" s="2"/>
      <c r="AV143" s="2"/>
      <c r="AW143" s="2"/>
      <c r="AX143" s="2"/>
      <c r="AY143" s="2"/>
      <c r="AZ143" s="2"/>
    </row>
    <row r="144" ht="22.9" customHeight="1" spans="1:52">
      <c r="A144" s="334" t="str">
        <f>'[2]danfoss,sagi'!$A150</f>
        <v>DAN119</v>
      </c>
      <c r="B144" s="331" t="str">
        <f>'[2]danfoss,sagi'!$B150</f>
        <v>INX-2208DUL-Q63 Valve</v>
      </c>
      <c r="C144" s="122"/>
      <c r="D144" s="118"/>
      <c r="E144" s="427" t="str">
        <f>'[2]danfoss,sagi'!J150</f>
        <v>~</v>
      </c>
      <c r="F144" s="444"/>
      <c r="G144" s="2"/>
      <c r="H144" s="2"/>
      <c r="I144" s="2"/>
      <c r="J144" s="2"/>
      <c r="K144" s="2"/>
      <c r="L144" s="2"/>
      <c r="M144" s="2"/>
      <c r="N144" s="2"/>
      <c r="O144" s="2"/>
      <c r="P144" s="2"/>
      <c r="Q144" s="2"/>
      <c r="R144" s="2"/>
      <c r="S144" s="2"/>
      <c r="T144" s="2"/>
      <c r="U144" s="2"/>
      <c r="V144" s="2"/>
      <c r="W144" s="2"/>
      <c r="X144" s="2"/>
      <c r="Y144" s="2"/>
      <c r="Z144" s="2"/>
      <c r="AA144" s="2"/>
      <c r="AB144" s="2"/>
      <c r="AC144" s="2"/>
      <c r="AD144" s="2"/>
      <c r="AE144" s="2"/>
      <c r="AF144" s="2"/>
      <c r="AG144" s="2"/>
      <c r="AH144" s="2"/>
      <c r="AI144" s="2"/>
      <c r="AJ144" s="2"/>
      <c r="AK144" s="2"/>
      <c r="AL144" s="2"/>
      <c r="AM144" s="2"/>
      <c r="AN144" s="2"/>
      <c r="AO144" s="2"/>
      <c r="AP144" s="2"/>
      <c r="AQ144" s="2"/>
      <c r="AR144" s="2"/>
      <c r="AS144" s="2"/>
      <c r="AT144" s="2"/>
      <c r="AU144" s="2"/>
      <c r="AV144" s="2"/>
      <c r="AW144" s="2"/>
      <c r="AX144" s="2"/>
      <c r="AY144" s="2"/>
      <c r="AZ144" s="2"/>
    </row>
    <row r="145" ht="42" customHeight="1" spans="1:52">
      <c r="A145" s="334">
        <f>'[2]danfoss,sagi'!$A151</f>
        <v>0</v>
      </c>
      <c r="B145" s="331" t="str">
        <f>'[2]danfoss,sagi'!$B151</f>
        <v>CFE-SC10B-001 Saginomiya digital pressure control</v>
      </c>
      <c r="C145" s="376" t="s">
        <v>820</v>
      </c>
      <c r="D145" s="281"/>
      <c r="E145" s="427" t="str">
        <f>'[2]danfoss,sagi'!J151</f>
        <v>~</v>
      </c>
      <c r="F145" s="433"/>
      <c r="G145" s="2"/>
      <c r="H145" s="2"/>
      <c r="I145" s="2"/>
      <c r="J145" s="2"/>
      <c r="K145" s="2"/>
      <c r="L145" s="2"/>
      <c r="M145" s="2"/>
      <c r="N145" s="2"/>
      <c r="O145" s="2"/>
      <c r="P145" s="2"/>
      <c r="Q145" s="2"/>
      <c r="R145" s="2"/>
      <c r="S145" s="2"/>
      <c r="T145" s="2"/>
      <c r="U145" s="2"/>
      <c r="V145" s="2"/>
      <c r="W145" s="2"/>
      <c r="X145" s="2"/>
      <c r="Y145" s="2"/>
      <c r="Z145" s="2"/>
      <c r="AA145" s="2"/>
      <c r="AB145" s="2"/>
      <c r="AC145" s="2"/>
      <c r="AD145" s="2"/>
      <c r="AE145" s="2"/>
      <c r="AF145" s="2"/>
      <c r="AG145" s="2"/>
      <c r="AH145" s="2"/>
      <c r="AI145" s="2"/>
      <c r="AJ145" s="2"/>
      <c r="AK145" s="2"/>
      <c r="AL145" s="2"/>
      <c r="AM145" s="2"/>
      <c r="AN145" s="2"/>
      <c r="AO145" s="2"/>
      <c r="AP145" s="2"/>
      <c r="AQ145" s="2"/>
      <c r="AR145" s="2"/>
      <c r="AS145" s="2"/>
      <c r="AT145" s="2"/>
      <c r="AU145" s="2"/>
      <c r="AV145" s="2"/>
      <c r="AW145" s="2"/>
      <c r="AX145" s="2"/>
      <c r="AY145" s="2"/>
      <c r="AZ145" s="2"/>
    </row>
    <row r="146" ht="39" customHeight="1" spans="1:52">
      <c r="A146" s="334">
        <f>'[2]danfoss,sagi'!$A152</f>
        <v>0</v>
      </c>
      <c r="B146" s="331" t="str">
        <f>'[2]danfoss,sagi'!$B152</f>
        <v>CFE-SC35B-001 Saginomiya digital pressure control</v>
      </c>
      <c r="C146" s="378"/>
      <c r="D146" s="281"/>
      <c r="E146" s="427" t="str">
        <f>'[2]danfoss,sagi'!J152</f>
        <v>~</v>
      </c>
      <c r="F146" s="433"/>
      <c r="G146" s="2"/>
      <c r="H146" s="2"/>
      <c r="I146" s="2"/>
      <c r="J146" s="2"/>
      <c r="K146" s="2"/>
      <c r="L146" s="2"/>
      <c r="M146" s="2"/>
      <c r="N146" s="2"/>
      <c r="O146" s="2"/>
      <c r="P146" s="2"/>
      <c r="Q146" s="2"/>
      <c r="R146" s="2"/>
      <c r="S146" s="2"/>
      <c r="T146" s="2"/>
      <c r="U146" s="2"/>
      <c r="V146" s="2"/>
      <c r="W146" s="2"/>
      <c r="X146" s="2"/>
      <c r="Y146" s="2"/>
      <c r="Z146" s="2"/>
      <c r="AA146" s="2"/>
      <c r="AB146" s="2"/>
      <c r="AC146" s="2"/>
      <c r="AD146" s="2"/>
      <c r="AE146" s="2"/>
      <c r="AF146" s="2"/>
      <c r="AG146" s="2"/>
      <c r="AH146" s="2"/>
      <c r="AI146" s="2"/>
      <c r="AJ146" s="2"/>
      <c r="AK146" s="2"/>
      <c r="AL146" s="2"/>
      <c r="AM146" s="2"/>
      <c r="AN146" s="2"/>
      <c r="AO146" s="2"/>
      <c r="AP146" s="2"/>
      <c r="AQ146" s="2"/>
      <c r="AR146" s="2"/>
      <c r="AS146" s="2"/>
      <c r="AT146" s="2"/>
      <c r="AU146" s="2"/>
      <c r="AV146" s="2"/>
      <c r="AW146" s="2"/>
      <c r="AX146" s="2"/>
      <c r="AY146" s="2"/>
      <c r="AZ146" s="2"/>
    </row>
    <row r="147" spans="1:52">
      <c r="A147" s="334" t="str">
        <f>'[2]danfoss,sagi'!$A153</f>
        <v>DAN120</v>
      </c>
      <c r="B147" s="331" t="str">
        <f>'[2]danfoss,sagi'!$B153</f>
        <v>VH-01 Vibration hose 3/8"</v>
      </c>
      <c r="C147" s="281" t="s">
        <v>821</v>
      </c>
      <c r="D147" s="281"/>
      <c r="E147" s="427">
        <f>'[2]danfoss,sagi'!J153</f>
        <v>43.1772727272727</v>
      </c>
      <c r="F147" s="443"/>
      <c r="G147" s="2"/>
      <c r="H147" s="2"/>
      <c r="I147" s="2"/>
      <c r="J147" s="2"/>
      <c r="K147" s="2"/>
      <c r="L147" s="2"/>
      <c r="M147" s="2"/>
      <c r="N147" s="2"/>
      <c r="O147" s="2"/>
      <c r="P147" s="2"/>
      <c r="Q147" s="2"/>
      <c r="R147" s="2"/>
      <c r="S147" s="2"/>
      <c r="T147" s="2"/>
      <c r="U147" s="2"/>
      <c r="V147" s="2"/>
      <c r="W147" s="2"/>
      <c r="X147" s="2"/>
      <c r="Y147" s="2"/>
      <c r="Z147" s="2"/>
      <c r="AA147" s="2"/>
      <c r="AB147" s="2"/>
      <c r="AC147" s="2"/>
      <c r="AD147" s="2"/>
      <c r="AE147" s="2"/>
      <c r="AF147" s="2"/>
      <c r="AG147" s="2"/>
      <c r="AH147" s="2"/>
      <c r="AI147" s="2"/>
      <c r="AJ147" s="2"/>
      <c r="AK147" s="2"/>
      <c r="AL147" s="2"/>
      <c r="AM147" s="2"/>
      <c r="AN147" s="2"/>
      <c r="AO147" s="2"/>
      <c r="AP147" s="2"/>
      <c r="AQ147" s="2"/>
      <c r="AR147" s="2"/>
      <c r="AS147" s="2"/>
      <c r="AT147" s="2"/>
      <c r="AU147" s="2"/>
      <c r="AV147" s="2"/>
      <c r="AW147" s="2"/>
      <c r="AX147" s="2"/>
      <c r="AY147" s="2"/>
      <c r="AZ147" s="2"/>
    </row>
    <row r="148" spans="1:52">
      <c r="A148" s="334" t="str">
        <f>'[2]danfoss,sagi'!$A154</f>
        <v>DAN121</v>
      </c>
      <c r="B148" s="331" t="str">
        <f>'[2]danfoss,sagi'!$B154</f>
        <v>VH-02 Vibration hose 1/2"</v>
      </c>
      <c r="C148" s="281"/>
      <c r="D148" s="281"/>
      <c r="E148" s="427">
        <f>'[2]danfoss,sagi'!J154</f>
        <v>47.0361111111111</v>
      </c>
      <c r="F148" s="445"/>
      <c r="G148" s="2"/>
      <c r="H148" s="2"/>
      <c r="I148" s="2"/>
      <c r="J148" s="2"/>
      <c r="K148" s="2"/>
      <c r="L148" s="2"/>
      <c r="M148" s="2"/>
      <c r="N148" s="2"/>
      <c r="O148" s="2"/>
      <c r="P148" s="2"/>
      <c r="Q148" s="2"/>
      <c r="R148" s="2"/>
      <c r="S148" s="2"/>
      <c r="T148" s="2"/>
      <c r="U148" s="2"/>
      <c r="V148" s="2"/>
      <c r="W148" s="2"/>
      <c r="X148" s="2"/>
      <c r="Y148" s="2"/>
      <c r="Z148" s="2"/>
      <c r="AA148" s="2"/>
      <c r="AB148" s="2"/>
      <c r="AC148" s="2"/>
      <c r="AD148" s="2"/>
      <c r="AE148" s="2"/>
      <c r="AF148" s="2"/>
      <c r="AG148" s="2"/>
      <c r="AH148" s="2"/>
      <c r="AI148" s="2"/>
      <c r="AJ148" s="2"/>
      <c r="AK148" s="2"/>
      <c r="AL148" s="2"/>
      <c r="AM148" s="2"/>
      <c r="AN148" s="2"/>
      <c r="AO148" s="2"/>
      <c r="AP148" s="2"/>
      <c r="AQ148" s="2"/>
      <c r="AR148" s="2"/>
      <c r="AS148" s="2"/>
      <c r="AT148" s="2"/>
      <c r="AU148" s="2"/>
      <c r="AV148" s="2"/>
      <c r="AW148" s="2"/>
      <c r="AX148" s="2"/>
      <c r="AY148" s="2"/>
      <c r="AZ148" s="2"/>
    </row>
    <row r="149" spans="1:52">
      <c r="A149" s="334" t="str">
        <f>'[2]danfoss,sagi'!$A155</f>
        <v>DAN122</v>
      </c>
      <c r="B149" s="331" t="str">
        <f>'[2]danfoss,sagi'!$B155</f>
        <v>VH-03 Vibration hose 5/8"</v>
      </c>
      <c r="C149" s="281"/>
      <c r="D149" s="281"/>
      <c r="E149" s="427">
        <f>'[2]danfoss,sagi'!J155</f>
        <v>50.4777777777778</v>
      </c>
      <c r="F149" s="445"/>
      <c r="G149" s="2"/>
      <c r="H149" s="2"/>
      <c r="I149" s="2"/>
      <c r="J149" s="2"/>
      <c r="K149" s="2"/>
      <c r="L149" s="2"/>
      <c r="M149" s="2"/>
      <c r="N149" s="2"/>
      <c r="O149" s="2"/>
      <c r="P149" s="2"/>
      <c r="Q149" s="2"/>
      <c r="R149" s="2"/>
      <c r="S149" s="2"/>
      <c r="T149" s="2"/>
      <c r="U149" s="2"/>
      <c r="V149" s="2"/>
      <c r="W149" s="2"/>
      <c r="X149" s="2"/>
      <c r="Y149" s="2"/>
      <c r="Z149" s="2"/>
      <c r="AA149" s="2"/>
      <c r="AB149" s="2"/>
      <c r="AC149" s="2"/>
      <c r="AD149" s="2"/>
      <c r="AE149" s="2"/>
      <c r="AF149" s="2"/>
      <c r="AG149" s="2"/>
      <c r="AH149" s="2"/>
      <c r="AI149" s="2"/>
      <c r="AJ149" s="2"/>
      <c r="AK149" s="2"/>
      <c r="AL149" s="2"/>
      <c r="AM149" s="2"/>
      <c r="AN149" s="2"/>
      <c r="AO149" s="2"/>
      <c r="AP149" s="2"/>
      <c r="AQ149" s="2"/>
      <c r="AR149" s="2"/>
      <c r="AS149" s="2"/>
      <c r="AT149" s="2"/>
      <c r="AU149" s="2"/>
      <c r="AV149" s="2"/>
      <c r="AW149" s="2"/>
      <c r="AX149" s="2"/>
      <c r="AY149" s="2"/>
      <c r="AZ149" s="2"/>
    </row>
    <row r="150" spans="1:52">
      <c r="A150" s="334" t="str">
        <f>'[2]danfoss,sagi'!$A156</f>
        <v>DAN123</v>
      </c>
      <c r="B150" s="331" t="str">
        <f>'[2]danfoss,sagi'!$B156</f>
        <v>VH-04 Vibration hose 3/4"</v>
      </c>
      <c r="C150" s="281"/>
      <c r="D150" s="281"/>
      <c r="E150" s="427">
        <f>'[2]danfoss,sagi'!J156</f>
        <v>84.7797222222222</v>
      </c>
      <c r="F150" s="445"/>
      <c r="G150" s="2"/>
      <c r="H150" s="2"/>
      <c r="I150" s="2"/>
      <c r="J150" s="2"/>
      <c r="K150" s="2"/>
      <c r="L150" s="2"/>
      <c r="M150" s="2"/>
      <c r="N150" s="2"/>
      <c r="O150" s="2"/>
      <c r="P150" s="2"/>
      <c r="Q150" s="2"/>
      <c r="R150" s="2"/>
      <c r="S150" s="2"/>
      <c r="T150" s="2"/>
      <c r="U150" s="2"/>
      <c r="V150" s="2"/>
      <c r="W150" s="2"/>
      <c r="X150" s="2"/>
      <c r="Y150" s="2"/>
      <c r="Z150" s="2"/>
      <c r="AA150" s="2"/>
      <c r="AB150" s="2"/>
      <c r="AC150" s="2"/>
      <c r="AD150" s="2"/>
      <c r="AE150" s="2"/>
      <c r="AF150" s="2"/>
      <c r="AG150" s="2"/>
      <c r="AH150" s="2"/>
      <c r="AI150" s="2"/>
      <c r="AJ150" s="2"/>
      <c r="AK150" s="2"/>
      <c r="AL150" s="2"/>
      <c r="AM150" s="2"/>
      <c r="AN150" s="2"/>
      <c r="AO150" s="2"/>
      <c r="AP150" s="2"/>
      <c r="AQ150" s="2"/>
      <c r="AR150" s="2"/>
      <c r="AS150" s="2"/>
      <c r="AT150" s="2"/>
      <c r="AU150" s="2"/>
      <c r="AV150" s="2"/>
      <c r="AW150" s="2"/>
      <c r="AX150" s="2"/>
      <c r="AY150" s="2"/>
      <c r="AZ150" s="2"/>
    </row>
    <row r="151" spans="1:52">
      <c r="A151" s="334" t="str">
        <f>'[2]danfoss,sagi'!$A157</f>
        <v>DAN124</v>
      </c>
      <c r="B151" s="331" t="str">
        <f>'[2]danfoss,sagi'!$B157</f>
        <v>VH-05 Vibration hose 7/8"</v>
      </c>
      <c r="C151" s="281"/>
      <c r="D151" s="281"/>
      <c r="E151" s="427">
        <f>'[2]danfoss,sagi'!J157</f>
        <v>96.8255555555555</v>
      </c>
      <c r="F151" s="445"/>
      <c r="G151" s="2"/>
      <c r="H151" s="2"/>
      <c r="I151" s="2"/>
      <c r="J151" s="2"/>
      <c r="K151" s="2"/>
      <c r="L151" s="2"/>
      <c r="M151" s="2"/>
      <c r="N151" s="2"/>
      <c r="O151" s="2"/>
      <c r="P151" s="2"/>
      <c r="Q151" s="2"/>
      <c r="R151" s="2"/>
      <c r="S151" s="2"/>
      <c r="T151" s="2"/>
      <c r="U151" s="2"/>
      <c r="V151" s="2"/>
      <c r="W151" s="2"/>
      <c r="X151" s="2"/>
      <c r="Y151" s="2"/>
      <c r="Z151" s="2"/>
      <c r="AA151" s="2"/>
      <c r="AB151" s="2"/>
      <c r="AC151" s="2"/>
      <c r="AD151" s="2"/>
      <c r="AE151" s="2"/>
      <c r="AF151" s="2"/>
      <c r="AG151" s="2"/>
      <c r="AH151" s="2"/>
      <c r="AI151" s="2"/>
      <c r="AJ151" s="2"/>
      <c r="AK151" s="2"/>
      <c r="AL151" s="2"/>
      <c r="AM151" s="2"/>
      <c r="AN151" s="2"/>
      <c r="AO151" s="2"/>
      <c r="AP151" s="2"/>
      <c r="AQ151" s="2"/>
      <c r="AR151" s="2"/>
      <c r="AS151" s="2"/>
      <c r="AT151" s="2"/>
      <c r="AU151" s="2"/>
      <c r="AV151" s="2"/>
      <c r="AW151" s="2"/>
      <c r="AX151" s="2"/>
      <c r="AY151" s="2"/>
      <c r="AZ151" s="2"/>
    </row>
    <row r="152" spans="1:52">
      <c r="A152" s="334" t="str">
        <f>'[2]danfoss,sagi'!$A158</f>
        <v>DAN125</v>
      </c>
      <c r="B152" s="331" t="str">
        <f>'[2]danfoss,sagi'!$B158</f>
        <v>VH-06 Vibration hose 1 1/8"</v>
      </c>
      <c r="C152" s="281"/>
      <c r="D152" s="281"/>
      <c r="E152" s="427">
        <f>'[2]danfoss,sagi'!J158</f>
        <v>104.888888888889</v>
      </c>
      <c r="F152" s="445"/>
      <c r="G152" s="2"/>
      <c r="H152" s="2"/>
      <c r="I152" s="2"/>
      <c r="J152" s="2"/>
      <c r="K152" s="2"/>
      <c r="L152" s="2"/>
      <c r="M152" s="2"/>
      <c r="N152" s="2"/>
      <c r="O152" s="2"/>
      <c r="P152" s="2"/>
      <c r="Q152" s="2"/>
      <c r="R152" s="2"/>
      <c r="S152" s="2"/>
      <c r="T152" s="2"/>
      <c r="U152" s="2"/>
      <c r="V152" s="2"/>
      <c r="W152" s="2"/>
      <c r="X152" s="2"/>
      <c r="Y152" s="2"/>
      <c r="Z152" s="2"/>
      <c r="AA152" s="2"/>
      <c r="AB152" s="2"/>
      <c r="AC152" s="2"/>
      <c r="AD152" s="2"/>
      <c r="AE152" s="2"/>
      <c r="AF152" s="2"/>
      <c r="AG152" s="2"/>
      <c r="AH152" s="2"/>
      <c r="AI152" s="2"/>
      <c r="AJ152" s="2"/>
      <c r="AK152" s="2"/>
      <c r="AL152" s="2"/>
      <c r="AM152" s="2"/>
      <c r="AN152" s="2"/>
      <c r="AO152" s="2"/>
      <c r="AP152" s="2"/>
      <c r="AQ152" s="2"/>
      <c r="AR152" s="2"/>
      <c r="AS152" s="2"/>
      <c r="AT152" s="2"/>
      <c r="AU152" s="2"/>
      <c r="AV152" s="2"/>
      <c r="AW152" s="2"/>
      <c r="AX152" s="2"/>
      <c r="AY152" s="2"/>
      <c r="AZ152" s="2"/>
    </row>
    <row r="153" spans="1:52">
      <c r="A153" s="334" t="str">
        <f>'[2]danfoss,sagi'!$A159</f>
        <v>DAN126</v>
      </c>
      <c r="B153" s="331" t="str">
        <f>'[2]danfoss,sagi'!$B159</f>
        <v>VH-07 Vibration hose 1 3/8"</v>
      </c>
      <c r="C153" s="281"/>
      <c r="D153" s="281"/>
      <c r="E153" s="427">
        <f>'[2]danfoss,sagi'!J159</f>
        <v>151.04</v>
      </c>
      <c r="F153" s="445"/>
      <c r="G153" s="2"/>
      <c r="H153" s="2"/>
      <c r="I153" s="2"/>
      <c r="J153" s="2"/>
      <c r="K153" s="2"/>
      <c r="L153" s="2"/>
      <c r="M153" s="2"/>
      <c r="N153" s="2"/>
      <c r="O153" s="2"/>
      <c r="P153" s="2"/>
      <c r="Q153" s="2"/>
      <c r="R153" s="2"/>
      <c r="S153" s="2"/>
      <c r="T153" s="2"/>
      <c r="U153" s="2"/>
      <c r="V153" s="2"/>
      <c r="W153" s="2"/>
      <c r="X153" s="2"/>
      <c r="Y153" s="2"/>
      <c r="Z153" s="2"/>
      <c r="AA153" s="2"/>
      <c r="AB153" s="2"/>
      <c r="AC153" s="2"/>
      <c r="AD153" s="2"/>
      <c r="AE153" s="2"/>
      <c r="AF153" s="2"/>
      <c r="AG153" s="2"/>
      <c r="AH153" s="2"/>
      <c r="AI153" s="2"/>
      <c r="AJ153" s="2"/>
      <c r="AK153" s="2"/>
      <c r="AL153" s="2"/>
      <c r="AM153" s="2"/>
      <c r="AN153" s="2"/>
      <c r="AO153" s="2"/>
      <c r="AP153" s="2"/>
      <c r="AQ153" s="2"/>
      <c r="AR153" s="2"/>
      <c r="AS153" s="2"/>
      <c r="AT153" s="2"/>
      <c r="AU153" s="2"/>
      <c r="AV153" s="2"/>
      <c r="AW153" s="2"/>
      <c r="AX153" s="2"/>
      <c r="AY153" s="2"/>
      <c r="AZ153" s="2"/>
    </row>
    <row r="154" spans="1:52">
      <c r="A154" s="334" t="str">
        <f>'[2]danfoss,sagi'!$A160</f>
        <v>DAN127</v>
      </c>
      <c r="B154" s="331" t="str">
        <f>'[2]danfoss,sagi'!$B160</f>
        <v>VH-08 Vibration hose 1 5/8"</v>
      </c>
      <c r="C154" s="281"/>
      <c r="D154" s="281"/>
      <c r="E154" s="427">
        <f>'[2]danfoss,sagi'!J160</f>
        <v>209.1432</v>
      </c>
      <c r="F154" s="445"/>
      <c r="G154" s="2"/>
      <c r="H154" s="2"/>
      <c r="I154" s="2"/>
      <c r="J154" s="2"/>
      <c r="K154" s="2"/>
      <c r="L154" s="2"/>
      <c r="M154" s="2"/>
      <c r="N154" s="2"/>
      <c r="O154" s="2"/>
      <c r="P154" s="2"/>
      <c r="Q154" s="2"/>
      <c r="R154" s="2"/>
      <c r="S154" s="2"/>
      <c r="T154" s="2"/>
      <c r="U154" s="2"/>
      <c r="V154" s="2"/>
      <c r="W154" s="2"/>
      <c r="X154" s="2"/>
      <c r="Y154" s="2"/>
      <c r="Z154" s="2"/>
      <c r="AA154" s="2"/>
      <c r="AB154" s="2"/>
      <c r="AC154" s="2"/>
      <c r="AD154" s="2"/>
      <c r="AE154" s="2"/>
      <c r="AF154" s="2"/>
      <c r="AG154" s="2"/>
      <c r="AH154" s="2"/>
      <c r="AI154" s="2"/>
      <c r="AJ154" s="2"/>
      <c r="AK154" s="2"/>
      <c r="AL154" s="2"/>
      <c r="AM154" s="2"/>
      <c r="AN154" s="2"/>
      <c r="AO154" s="2"/>
      <c r="AP154" s="2"/>
      <c r="AQ154" s="2"/>
      <c r="AR154" s="2"/>
      <c r="AS154" s="2"/>
      <c r="AT154" s="2"/>
      <c r="AU154" s="2"/>
      <c r="AV154" s="2"/>
      <c r="AW154" s="2"/>
      <c r="AX154" s="2"/>
      <c r="AY154" s="2"/>
      <c r="AZ154" s="2"/>
    </row>
    <row r="155" spans="1:52">
      <c r="A155" s="334" t="str">
        <f>'[2]danfoss,sagi'!$A161</f>
        <v>DAN128</v>
      </c>
      <c r="B155" s="331" t="str">
        <f>'[2]danfoss,sagi'!$B161</f>
        <v>VH-09 Vibration hose 2 1/8"</v>
      </c>
      <c r="C155" s="281"/>
      <c r="D155" s="281"/>
      <c r="E155" s="427">
        <f>'[2]danfoss,sagi'!J161</f>
        <v>288.549333333333</v>
      </c>
      <c r="F155" s="445"/>
      <c r="G155" s="2"/>
      <c r="H155" s="2"/>
      <c r="I155" s="2"/>
      <c r="J155" s="2"/>
      <c r="K155" s="2"/>
      <c r="L155" s="2"/>
      <c r="M155" s="2"/>
      <c r="N155" s="2"/>
      <c r="O155" s="2"/>
      <c r="P155" s="2"/>
      <c r="Q155" s="2"/>
      <c r="R155" s="2"/>
      <c r="S155" s="2"/>
      <c r="T155" s="2"/>
      <c r="U155" s="2"/>
      <c r="V155" s="2"/>
      <c r="W155" s="2"/>
      <c r="X155" s="2"/>
      <c r="Y155" s="2"/>
      <c r="Z155" s="2"/>
      <c r="AA155" s="2"/>
      <c r="AB155" s="2"/>
      <c r="AC155" s="2"/>
      <c r="AD155" s="2"/>
      <c r="AE155" s="2"/>
      <c r="AF155" s="2"/>
      <c r="AG155" s="2"/>
      <c r="AH155" s="2"/>
      <c r="AI155" s="2"/>
      <c r="AJ155" s="2"/>
      <c r="AK155" s="2"/>
      <c r="AL155" s="2"/>
      <c r="AM155" s="2"/>
      <c r="AN155" s="2"/>
      <c r="AO155" s="2"/>
      <c r="AP155" s="2"/>
      <c r="AQ155" s="2"/>
      <c r="AR155" s="2"/>
      <c r="AS155" s="2"/>
      <c r="AT155" s="2"/>
      <c r="AU155" s="2"/>
      <c r="AV155" s="2"/>
      <c r="AW155" s="2"/>
      <c r="AX155" s="2"/>
      <c r="AY155" s="2"/>
      <c r="AZ155" s="2"/>
    </row>
    <row r="156" spans="1:52">
      <c r="A156" s="334" t="str">
        <f>'[2]danfoss,sagi'!$A162</f>
        <v>DAN129</v>
      </c>
      <c r="B156" s="331" t="str">
        <f>'[2]danfoss,sagi'!$B162</f>
        <v>VH-10 Vibration hose 2 5/8"</v>
      </c>
      <c r="C156" s="281"/>
      <c r="D156" s="281"/>
      <c r="E156" s="427">
        <f>'[2]danfoss,sagi'!J162</f>
        <v>605.733333333333</v>
      </c>
      <c r="F156" s="445"/>
      <c r="G156" s="2"/>
      <c r="H156" s="2"/>
      <c r="I156" s="2"/>
      <c r="J156" s="2"/>
      <c r="K156" s="2"/>
      <c r="L156" s="2"/>
      <c r="M156" s="2"/>
      <c r="N156" s="2"/>
      <c r="O156" s="2"/>
      <c r="P156" s="2"/>
      <c r="Q156" s="2"/>
      <c r="R156" s="2"/>
      <c r="S156" s="2"/>
      <c r="T156" s="2"/>
      <c r="U156" s="2"/>
      <c r="V156" s="2"/>
      <c r="W156" s="2"/>
      <c r="X156" s="2"/>
      <c r="Y156" s="2"/>
      <c r="Z156" s="2"/>
      <c r="AA156" s="2"/>
      <c r="AB156" s="2"/>
      <c r="AC156" s="2"/>
      <c r="AD156" s="2"/>
      <c r="AE156" s="2"/>
      <c r="AF156" s="2"/>
      <c r="AG156" s="2"/>
      <c r="AH156" s="2"/>
      <c r="AI156" s="2"/>
      <c r="AJ156" s="2"/>
      <c r="AK156" s="2"/>
      <c r="AL156" s="2"/>
      <c r="AM156" s="2"/>
      <c r="AN156" s="2"/>
      <c r="AO156" s="2"/>
      <c r="AP156" s="2"/>
      <c r="AQ156" s="2"/>
      <c r="AR156" s="2"/>
      <c r="AS156" s="2"/>
      <c r="AT156" s="2"/>
      <c r="AU156" s="2"/>
      <c r="AV156" s="2"/>
      <c r="AW156" s="2"/>
      <c r="AX156" s="2"/>
      <c r="AY156" s="2"/>
      <c r="AZ156" s="2"/>
    </row>
    <row r="157" spans="1:52">
      <c r="A157" s="334" t="str">
        <f>'[2]danfoss,sagi'!$A163</f>
        <v>DAN130</v>
      </c>
      <c r="B157" s="331" t="str">
        <f>'[2]danfoss,sagi'!$B163</f>
        <v>VH-11 Vibration hose 3 1/8"</v>
      </c>
      <c r="C157" s="281"/>
      <c r="D157" s="281"/>
      <c r="E157" s="427">
        <f>'[2]danfoss,sagi'!J163</f>
        <v>903.093333333333</v>
      </c>
      <c r="F157" s="445"/>
      <c r="G157" s="2"/>
      <c r="H157" s="2"/>
      <c r="I157" s="2"/>
      <c r="J157" s="2"/>
      <c r="K157" s="2"/>
      <c r="L157" s="2"/>
      <c r="M157" s="2"/>
      <c r="N157" s="2"/>
      <c r="O157" s="2"/>
      <c r="P157" s="2"/>
      <c r="Q157" s="2"/>
      <c r="R157" s="2"/>
      <c r="S157" s="2"/>
      <c r="T157" s="2"/>
      <c r="U157" s="2"/>
      <c r="V157" s="2"/>
      <c r="W157" s="2"/>
      <c r="X157" s="2"/>
      <c r="Y157" s="2"/>
      <c r="Z157" s="2"/>
      <c r="AA157" s="2"/>
      <c r="AB157" s="2"/>
      <c r="AC157" s="2"/>
      <c r="AD157" s="2"/>
      <c r="AE157" s="2"/>
      <c r="AF157" s="2"/>
      <c r="AG157" s="2"/>
      <c r="AH157" s="2"/>
      <c r="AI157" s="2"/>
      <c r="AJ157" s="2"/>
      <c r="AK157" s="2"/>
      <c r="AL157" s="2"/>
      <c r="AM157" s="2"/>
      <c r="AN157" s="2"/>
      <c r="AO157" s="2"/>
      <c r="AP157" s="2"/>
      <c r="AQ157" s="2"/>
      <c r="AR157" s="2"/>
      <c r="AS157" s="2"/>
      <c r="AT157" s="2"/>
      <c r="AU157" s="2"/>
      <c r="AV157" s="2"/>
      <c r="AW157" s="2"/>
      <c r="AX157" s="2"/>
      <c r="AY157" s="2"/>
      <c r="AZ157" s="2"/>
    </row>
    <row r="158" spans="1:52">
      <c r="A158" s="334" t="str">
        <f>'[2]danfoss,sagi'!$A164</f>
        <v>DAN136</v>
      </c>
      <c r="B158" s="331" t="str">
        <f>'[2]danfoss,sagi'!$B164</f>
        <v>Packless VAF-04 Vibration hose 1/2" </v>
      </c>
      <c r="C158" s="281"/>
      <c r="D158" s="281"/>
      <c r="E158" s="427">
        <f>'[2]danfoss,sagi'!J164</f>
        <v>58.4636363636364</v>
      </c>
      <c r="F158" s="445"/>
      <c r="G158" s="2"/>
      <c r="H158" s="2"/>
      <c r="I158" s="2"/>
      <c r="J158" s="2"/>
      <c r="K158" s="2"/>
      <c r="L158" s="2"/>
      <c r="M158" s="2"/>
      <c r="N158" s="2"/>
      <c r="O158" s="2"/>
      <c r="P158" s="2"/>
      <c r="Q158" s="2"/>
      <c r="R158" s="2"/>
      <c r="S158" s="2"/>
      <c r="T158" s="2"/>
      <c r="U158" s="2"/>
      <c r="V158" s="2"/>
      <c r="W158" s="2"/>
      <c r="X158" s="2"/>
      <c r="Y158" s="2"/>
      <c r="Z158" s="2"/>
      <c r="AA158" s="2"/>
      <c r="AB158" s="2"/>
      <c r="AC158" s="2"/>
      <c r="AD158" s="2"/>
      <c r="AE158" s="2"/>
      <c r="AF158" s="2"/>
      <c r="AG158" s="2"/>
      <c r="AH158" s="2"/>
      <c r="AI158" s="2"/>
      <c r="AJ158" s="2"/>
      <c r="AK158" s="2"/>
      <c r="AL158" s="2"/>
      <c r="AM158" s="2"/>
      <c r="AN158" s="2"/>
      <c r="AO158" s="2"/>
      <c r="AP158" s="2"/>
      <c r="AQ158" s="2"/>
      <c r="AR158" s="2"/>
      <c r="AS158" s="2"/>
      <c r="AT158" s="2"/>
      <c r="AU158" s="2"/>
      <c r="AV158" s="2"/>
      <c r="AW158" s="2"/>
      <c r="AX158" s="2"/>
      <c r="AY158" s="2"/>
      <c r="AZ158" s="2"/>
    </row>
    <row r="159" spans="1:52">
      <c r="A159" s="334" t="str">
        <f>'[2]danfoss,sagi'!$A165</f>
        <v>DAN137</v>
      </c>
      <c r="B159" s="331" t="str">
        <f>'[2]danfoss,sagi'!$B165</f>
        <v>Packless VAF-08 Vibration hose 7/8" </v>
      </c>
      <c r="C159" s="281"/>
      <c r="D159" s="281"/>
      <c r="E159" s="427">
        <f>'[2]danfoss,sagi'!J165</f>
        <v>111.563636363636</v>
      </c>
      <c r="F159" s="444"/>
      <c r="G159" s="2"/>
      <c r="H159" s="2"/>
      <c r="I159" s="2"/>
      <c r="J159" s="2"/>
      <c r="K159" s="2"/>
      <c r="L159" s="2"/>
      <c r="M159" s="2"/>
      <c r="N159" s="2"/>
      <c r="O159" s="2"/>
      <c r="P159" s="2"/>
      <c r="Q159" s="2"/>
      <c r="R159" s="2"/>
      <c r="S159" s="2"/>
      <c r="T159" s="2"/>
      <c r="U159" s="2"/>
      <c r="V159" s="2"/>
      <c r="W159" s="2"/>
      <c r="X159" s="2"/>
      <c r="Y159" s="2"/>
      <c r="Z159" s="2"/>
      <c r="AA159" s="2"/>
      <c r="AB159" s="2"/>
      <c r="AC159" s="2"/>
      <c r="AD159" s="2"/>
      <c r="AE159" s="2"/>
      <c r="AF159" s="2"/>
      <c r="AG159" s="2"/>
      <c r="AH159" s="2"/>
      <c r="AI159" s="2"/>
      <c r="AJ159" s="2"/>
      <c r="AK159" s="2"/>
      <c r="AL159" s="2"/>
      <c r="AM159" s="2"/>
      <c r="AN159" s="2"/>
      <c r="AO159" s="2"/>
      <c r="AP159" s="2"/>
      <c r="AQ159" s="2"/>
      <c r="AR159" s="2"/>
      <c r="AS159" s="2"/>
      <c r="AT159" s="2"/>
      <c r="AU159" s="2"/>
      <c r="AV159" s="2"/>
      <c r="AW159" s="2"/>
      <c r="AX159" s="2"/>
      <c r="AY159" s="2"/>
      <c r="AZ159" s="2"/>
    </row>
    <row r="160" ht="29" customHeight="1" spans="1:52">
      <c r="A160" s="334" t="str">
        <f>'[2]danfoss,sagi'!$A166</f>
        <v>DAN143</v>
      </c>
      <c r="B160" s="331" t="str">
        <f>'[2]danfoss,sagi'!$B166</f>
        <v>HARRIS SILVER ROD 0% (55LGTHS/kg)</v>
      </c>
      <c r="C160" s="377"/>
      <c r="D160" s="281"/>
      <c r="E160" s="427" t="str">
        <f>'[2]danfoss,sagi'!J166</f>
        <v>~</v>
      </c>
      <c r="F160" s="380"/>
      <c r="G160" s="2"/>
      <c r="H160" s="2"/>
      <c r="I160" s="2"/>
      <c r="J160" s="2"/>
      <c r="K160" s="2"/>
      <c r="L160" s="2"/>
      <c r="M160" s="2"/>
      <c r="N160" s="2"/>
      <c r="O160" s="2"/>
      <c r="P160" s="2"/>
      <c r="Q160" s="2"/>
      <c r="R160" s="2"/>
      <c r="S160" s="2"/>
      <c r="T160" s="2"/>
      <c r="U160" s="2"/>
      <c r="V160" s="2"/>
      <c r="W160" s="2"/>
      <c r="X160" s="2"/>
      <c r="Y160" s="2"/>
      <c r="Z160" s="2"/>
      <c r="AA160" s="2"/>
      <c r="AB160" s="2"/>
      <c r="AC160" s="2"/>
      <c r="AD160" s="2"/>
      <c r="AE160" s="2"/>
      <c r="AF160" s="2"/>
      <c r="AG160" s="2"/>
      <c r="AH160" s="2"/>
      <c r="AI160" s="2"/>
      <c r="AJ160" s="2"/>
      <c r="AK160" s="2"/>
      <c r="AL160" s="2"/>
      <c r="AM160" s="2"/>
      <c r="AN160" s="2"/>
      <c r="AO160" s="2"/>
      <c r="AP160" s="2"/>
      <c r="AQ160" s="2"/>
      <c r="AR160" s="2"/>
      <c r="AS160" s="2"/>
      <c r="AT160" s="2"/>
      <c r="AU160" s="2"/>
      <c r="AV160" s="2"/>
      <c r="AW160" s="2"/>
      <c r="AX160" s="2"/>
      <c r="AY160" s="2"/>
      <c r="AZ160" s="2"/>
    </row>
    <row r="161" ht="29" customHeight="1" spans="1:52">
      <c r="A161" s="334" t="str">
        <f>'[2]danfoss,sagi'!$A167</f>
        <v>DAN144</v>
      </c>
      <c r="B161" s="331" t="str">
        <f>'[2]danfoss,sagi'!$B167</f>
        <v>HARRIS SILVER ROD 0% (1LGTHS)</v>
      </c>
      <c r="C161" s="377"/>
      <c r="D161" s="281"/>
      <c r="E161" s="446" t="str">
        <f>'[2]danfoss,sagi'!J167</f>
        <v>~</v>
      </c>
      <c r="F161" s="381"/>
      <c r="G161" s="2"/>
      <c r="H161" s="2"/>
      <c r="I161" s="2"/>
      <c r="J161" s="2"/>
      <c r="K161" s="2"/>
      <c r="L161" s="2"/>
      <c r="M161" s="2"/>
      <c r="N161" s="2"/>
      <c r="O161" s="2"/>
      <c r="P161" s="2"/>
      <c r="Q161" s="2"/>
      <c r="R161" s="2"/>
      <c r="S161" s="2"/>
      <c r="T161" s="2"/>
      <c r="U161" s="2"/>
      <c r="V161" s="2"/>
      <c r="W161" s="2"/>
      <c r="X161" s="2"/>
      <c r="Y161" s="2"/>
      <c r="Z161" s="2"/>
      <c r="AA161" s="2"/>
      <c r="AB161" s="2"/>
      <c r="AC161" s="2"/>
      <c r="AD161" s="2"/>
      <c r="AE161" s="2"/>
      <c r="AF161" s="2"/>
      <c r="AG161" s="2"/>
      <c r="AH161" s="2"/>
      <c r="AI161" s="2"/>
      <c r="AJ161" s="2"/>
      <c r="AK161" s="2"/>
      <c r="AL161" s="2"/>
      <c r="AM161" s="2"/>
      <c r="AN161" s="2"/>
      <c r="AO161" s="2"/>
      <c r="AP161" s="2"/>
      <c r="AQ161" s="2"/>
      <c r="AR161" s="2"/>
      <c r="AS161" s="2"/>
      <c r="AT161" s="2"/>
      <c r="AU161" s="2"/>
      <c r="AV161" s="2"/>
      <c r="AW161" s="2"/>
      <c r="AX161" s="2"/>
      <c r="AY161" s="2"/>
      <c r="AZ161" s="2"/>
    </row>
    <row r="162" spans="1:52">
      <c r="A162" s="334" t="str">
        <f>'[2]danfoss,sagi'!$A168</f>
        <v>DAN145</v>
      </c>
      <c r="B162" s="331" t="str">
        <f>'[2]danfoss,sagi'!$B168</f>
        <v>GALFLO SILVER ROD 0% (55LGTHS/kg)</v>
      </c>
      <c r="C162" s="377"/>
      <c r="D162" s="281"/>
      <c r="E162" s="427">
        <f>'[2]danfoss,sagi'!J168</f>
        <v>120</v>
      </c>
      <c r="F162" s="381"/>
      <c r="G162" s="2"/>
      <c r="H162" s="2"/>
      <c r="I162" s="2"/>
      <c r="J162" s="2"/>
      <c r="K162" s="2"/>
      <c r="L162" s="2"/>
      <c r="M162" s="2"/>
      <c r="N162" s="2"/>
      <c r="O162" s="2"/>
      <c r="P162" s="2"/>
      <c r="Q162" s="2"/>
      <c r="R162" s="2"/>
      <c r="S162" s="2"/>
      <c r="T162" s="2"/>
      <c r="U162" s="2"/>
      <c r="V162" s="2"/>
      <c r="W162" s="2"/>
      <c r="X162" s="2"/>
      <c r="Y162" s="2"/>
      <c r="Z162" s="2"/>
      <c r="AA162" s="2"/>
      <c r="AB162" s="2"/>
      <c r="AC162" s="2"/>
      <c r="AD162" s="2"/>
      <c r="AE162" s="2"/>
      <c r="AF162" s="2"/>
      <c r="AG162" s="2"/>
      <c r="AH162" s="2"/>
      <c r="AI162" s="2"/>
      <c r="AJ162" s="2"/>
      <c r="AK162" s="2"/>
      <c r="AL162" s="2"/>
      <c r="AM162" s="2"/>
      <c r="AN162" s="2"/>
      <c r="AO162" s="2"/>
      <c r="AP162" s="2"/>
      <c r="AQ162" s="2"/>
      <c r="AR162" s="2"/>
      <c r="AS162" s="2"/>
      <c r="AT162" s="2"/>
      <c r="AU162" s="2"/>
      <c r="AV162" s="2"/>
      <c r="AW162" s="2"/>
      <c r="AX162" s="2"/>
      <c r="AY162" s="2"/>
      <c r="AZ162" s="2"/>
    </row>
    <row r="163" spans="1:52">
      <c r="A163" s="334" t="str">
        <f>'[2]danfoss,sagi'!$A169</f>
        <v>DAN146</v>
      </c>
      <c r="B163" s="331" t="str">
        <f>'[2]danfoss,sagi'!$B169</f>
        <v>GALFLO SILVER ROD 0% (1LGTH)</v>
      </c>
      <c r="C163" s="377"/>
      <c r="D163" s="281"/>
      <c r="E163" s="446">
        <f>'[2]danfoss,sagi'!J169</f>
        <v>2.54545454545455</v>
      </c>
      <c r="F163" s="428"/>
      <c r="G163" s="2"/>
      <c r="H163" s="2"/>
      <c r="I163" s="2"/>
      <c r="J163" s="2"/>
      <c r="K163" s="2"/>
      <c r="L163" s="2"/>
      <c r="M163" s="2"/>
      <c r="N163" s="2"/>
      <c r="O163" s="2"/>
      <c r="P163" s="2"/>
      <c r="Q163" s="2"/>
      <c r="R163" s="2"/>
      <c r="S163" s="2"/>
      <c r="T163" s="2"/>
      <c r="U163" s="2"/>
      <c r="V163" s="2"/>
      <c r="W163" s="2"/>
      <c r="X163" s="2"/>
      <c r="Y163" s="2"/>
      <c r="Z163" s="2"/>
      <c r="AA163" s="2"/>
      <c r="AB163" s="2"/>
      <c r="AC163" s="2"/>
      <c r="AD163" s="2"/>
      <c r="AE163" s="2"/>
      <c r="AF163" s="2"/>
      <c r="AG163" s="2"/>
      <c r="AH163" s="2"/>
      <c r="AI163" s="2"/>
      <c r="AJ163" s="2"/>
      <c r="AK163" s="2"/>
      <c r="AL163" s="2"/>
      <c r="AM163" s="2"/>
      <c r="AN163" s="2"/>
      <c r="AO163" s="2"/>
      <c r="AP163" s="2"/>
      <c r="AQ163" s="2"/>
      <c r="AR163" s="2"/>
      <c r="AS163" s="2"/>
      <c r="AT163" s="2"/>
      <c r="AU163" s="2"/>
      <c r="AV163" s="2"/>
      <c r="AW163" s="2"/>
      <c r="AX163" s="2"/>
      <c r="AY163" s="2"/>
      <c r="AZ163" s="2"/>
    </row>
    <row r="164" ht="56" customHeight="1" spans="1:52">
      <c r="A164" s="334" t="str">
        <f>'[2]danfoss,sagi'!$A170</f>
        <v>DAN147</v>
      </c>
      <c r="B164" s="331" t="str">
        <f>'[2]danfoss,sagi'!$B170</f>
        <v>250g finex powder flux</v>
      </c>
      <c r="C164" s="377"/>
      <c r="D164" s="281"/>
      <c r="E164" s="427">
        <f>'[2]danfoss,sagi'!J170</f>
        <v>110.833333333333</v>
      </c>
      <c r="F164"/>
      <c r="G164" s="2"/>
      <c r="H164" s="2"/>
      <c r="I164" s="2"/>
      <c r="J164" s="2"/>
      <c r="K164" s="2"/>
      <c r="L164" s="2"/>
      <c r="M164" s="2"/>
      <c r="N164" s="2"/>
      <c r="O164" s="2"/>
      <c r="P164" s="2"/>
      <c r="Q164" s="2"/>
      <c r="R164" s="2"/>
      <c r="S164" s="2"/>
      <c r="T164" s="2"/>
      <c r="U164" s="2"/>
      <c r="V164" s="2"/>
      <c r="W164" s="2"/>
      <c r="X164" s="2"/>
      <c r="Y164" s="2"/>
      <c r="Z164" s="2"/>
      <c r="AA164" s="2"/>
      <c r="AB164" s="2"/>
      <c r="AC164" s="2"/>
      <c r="AD164" s="2"/>
      <c r="AE164" s="2"/>
      <c r="AF164" s="2"/>
      <c r="AG164" s="2"/>
      <c r="AH164" s="2"/>
      <c r="AI164" s="2"/>
      <c r="AJ164" s="2"/>
      <c r="AK164" s="2"/>
      <c r="AL164" s="2"/>
      <c r="AM164" s="2"/>
      <c r="AN164" s="2"/>
      <c r="AO164" s="2"/>
      <c r="AP164" s="2"/>
      <c r="AQ164" s="2"/>
      <c r="AR164" s="2"/>
      <c r="AS164" s="2"/>
      <c r="AT164" s="2"/>
      <c r="AU164" s="2"/>
      <c r="AV164" s="2"/>
      <c r="AW164" s="2"/>
      <c r="AX164" s="2"/>
      <c r="AY164" s="2"/>
      <c r="AZ164" s="2"/>
    </row>
    <row r="165" spans="1:52">
      <c r="A165" s="334" t="str">
        <f>'[2]danfoss,sagi'!$A171</f>
        <v>DAN148</v>
      </c>
      <c r="B165" s="331" t="str">
        <f>'[2]danfoss,sagi'!$B171</f>
        <v>35% harris welding rod (1kg, 48lgth)</v>
      </c>
      <c r="C165" s="377"/>
      <c r="D165" s="281"/>
      <c r="E165" s="427">
        <f>'[2]danfoss,sagi'!J171</f>
        <v>6560.964</v>
      </c>
      <c r="F165" s="380"/>
      <c r="G165" s="2"/>
      <c r="H165" s="2"/>
      <c r="I165" s="2"/>
      <c r="J165" s="2"/>
      <c r="K165" s="2"/>
      <c r="L165" s="2"/>
      <c r="M165" s="2"/>
      <c r="N165" s="2"/>
      <c r="O165" s="2"/>
      <c r="P165" s="2"/>
      <c r="Q165" s="2"/>
      <c r="R165" s="2"/>
      <c r="S165" s="2"/>
      <c r="T165" s="2"/>
      <c r="U165" s="2"/>
      <c r="V165" s="2"/>
      <c r="W165" s="2"/>
      <c r="X165" s="2"/>
      <c r="Y165" s="2"/>
      <c r="Z165" s="2"/>
      <c r="AA165" s="2"/>
      <c r="AB165" s="2"/>
      <c r="AC165" s="2"/>
      <c r="AD165" s="2"/>
      <c r="AE165" s="2"/>
      <c r="AF165" s="2"/>
      <c r="AG165" s="2"/>
      <c r="AH165" s="2"/>
      <c r="AI165" s="2"/>
      <c r="AJ165" s="2"/>
      <c r="AK165" s="2"/>
      <c r="AL165" s="2"/>
      <c r="AM165" s="2"/>
      <c r="AN165" s="2"/>
      <c r="AO165" s="2"/>
      <c r="AP165" s="2"/>
      <c r="AQ165" s="2"/>
      <c r="AR165" s="2"/>
      <c r="AS165" s="2"/>
      <c r="AT165" s="2"/>
      <c r="AU165" s="2"/>
      <c r="AV165" s="2"/>
      <c r="AW165" s="2"/>
      <c r="AX165" s="2"/>
      <c r="AY165" s="2"/>
      <c r="AZ165" s="2"/>
    </row>
    <row r="166" spans="1:52">
      <c r="A166" s="334" t="str">
        <f>'[2]danfoss,sagi'!$A172</f>
        <v>DAN148.1</v>
      </c>
      <c r="B166" s="331" t="str">
        <f>'[2]danfoss,sagi'!$B172</f>
        <v>45% harris welding rod (1kg, 48lgth)</v>
      </c>
      <c r="C166" s="377"/>
      <c r="D166" s="281"/>
      <c r="E166" s="427">
        <f>'[2]danfoss,sagi'!J172</f>
        <v>8435.52514285714</v>
      </c>
      <c r="F166" s="381"/>
      <c r="G166" s="2"/>
      <c r="H166" s="2"/>
      <c r="I166" s="2"/>
      <c r="J166" s="2"/>
      <c r="K166" s="2"/>
      <c r="L166" s="2"/>
      <c r="M166" s="2"/>
      <c r="N166" s="2"/>
      <c r="O166" s="2"/>
      <c r="P166" s="2"/>
      <c r="Q166" s="2"/>
      <c r="R166" s="2"/>
      <c r="S166" s="2"/>
      <c r="T166" s="2"/>
      <c r="U166" s="2"/>
      <c r="V166" s="2"/>
      <c r="W166" s="2"/>
      <c r="X166" s="2"/>
      <c r="Y166" s="2"/>
      <c r="Z166" s="2"/>
      <c r="AA166" s="2"/>
      <c r="AB166" s="2"/>
      <c r="AC166" s="2"/>
      <c r="AD166" s="2"/>
      <c r="AE166" s="2"/>
      <c r="AF166" s="2"/>
      <c r="AG166" s="2"/>
      <c r="AH166" s="2"/>
      <c r="AI166" s="2"/>
      <c r="AJ166" s="2"/>
      <c r="AK166" s="2"/>
      <c r="AL166" s="2"/>
      <c r="AM166" s="2"/>
      <c r="AN166" s="2"/>
      <c r="AO166" s="2"/>
      <c r="AP166" s="2"/>
      <c r="AQ166" s="2"/>
      <c r="AR166" s="2"/>
      <c r="AS166" s="2"/>
      <c r="AT166" s="2"/>
      <c r="AU166" s="2"/>
      <c r="AV166" s="2"/>
      <c r="AW166" s="2"/>
      <c r="AX166" s="2"/>
      <c r="AY166" s="2"/>
      <c r="AZ166" s="2"/>
    </row>
    <row r="167" spans="1:52">
      <c r="A167" s="334" t="str">
        <f>'[2]danfoss,sagi'!$A173</f>
        <v>DAN149</v>
      </c>
      <c r="B167" s="331" t="str">
        <f>'[2]danfoss,sagi'!$B173</f>
        <v>35% harris welding rod (1lgth)</v>
      </c>
      <c r="C167" s="377"/>
      <c r="D167" s="281"/>
      <c r="E167" s="427">
        <f>'[2]danfoss,sagi'!J173</f>
        <v>159.467875</v>
      </c>
      <c r="F167" s="381"/>
      <c r="G167" s="2"/>
      <c r="H167" s="2"/>
      <c r="I167" s="2"/>
      <c r="J167" s="2"/>
      <c r="K167" s="2"/>
      <c r="L167" s="2"/>
      <c r="M167" s="2"/>
      <c r="N167" s="2"/>
      <c r="O167" s="2"/>
      <c r="P167" s="2"/>
      <c r="Q167" s="2"/>
      <c r="R167" s="2"/>
      <c r="S167" s="2"/>
      <c r="T167" s="2"/>
      <c r="U167" s="2"/>
      <c r="V167" s="2"/>
      <c r="W167" s="2"/>
      <c r="X167" s="2"/>
      <c r="Y167" s="2"/>
      <c r="Z167" s="2"/>
      <c r="AA167" s="2"/>
      <c r="AB167" s="2"/>
      <c r="AC167" s="2"/>
      <c r="AD167" s="2"/>
      <c r="AE167" s="2"/>
      <c r="AF167" s="2"/>
      <c r="AG167" s="2"/>
      <c r="AH167" s="2"/>
      <c r="AI167" s="2"/>
      <c r="AJ167" s="2"/>
      <c r="AK167" s="2"/>
      <c r="AL167" s="2"/>
      <c r="AM167" s="2"/>
      <c r="AN167" s="2"/>
      <c r="AO167" s="2"/>
      <c r="AP167" s="2"/>
      <c r="AQ167" s="2"/>
      <c r="AR167" s="2"/>
      <c r="AS167" s="2"/>
      <c r="AT167" s="2"/>
      <c r="AU167" s="2"/>
      <c r="AV167" s="2"/>
      <c r="AW167" s="2"/>
      <c r="AX167" s="2"/>
      <c r="AY167" s="2"/>
      <c r="AZ167" s="2"/>
    </row>
    <row r="168" spans="1:52">
      <c r="A168" s="334" t="str">
        <f>'[2]danfoss,sagi'!$A174</f>
        <v>DAN149.1</v>
      </c>
      <c r="B168" s="331" t="str">
        <f>'[2]danfoss,sagi'!$B174</f>
        <v>45% harris welding rod (1lgth)</v>
      </c>
      <c r="C168" s="377"/>
      <c r="D168" s="281"/>
      <c r="E168" s="427">
        <f>'[2]danfoss,sagi'!J174</f>
        <v>205.030125</v>
      </c>
      <c r="F168" s="428"/>
      <c r="G168" s="2"/>
      <c r="H168" s="2"/>
      <c r="I168" s="2"/>
      <c r="J168" s="2"/>
      <c r="K168" s="2"/>
      <c r="L168" s="2"/>
      <c r="M168" s="2"/>
      <c r="N168" s="2"/>
      <c r="O168" s="2"/>
      <c r="P168" s="2"/>
      <c r="Q168" s="2"/>
      <c r="R168" s="2"/>
      <c r="S168" s="2"/>
      <c r="T168" s="2"/>
      <c r="U168" s="2"/>
      <c r="V168" s="2"/>
      <c r="W168" s="2"/>
      <c r="X168" s="2"/>
      <c r="Y168" s="2"/>
      <c r="Z168" s="2"/>
      <c r="AA168" s="2"/>
      <c r="AB168" s="2"/>
      <c r="AC168" s="2"/>
      <c r="AD168" s="2"/>
      <c r="AE168" s="2"/>
      <c r="AF168" s="2"/>
      <c r="AG168" s="2"/>
      <c r="AH168" s="2"/>
      <c r="AI168" s="2"/>
      <c r="AJ168" s="2"/>
      <c r="AK168" s="2"/>
      <c r="AL168" s="2"/>
      <c r="AM168" s="2"/>
      <c r="AN168" s="2"/>
      <c r="AO168" s="2"/>
      <c r="AP168" s="2"/>
      <c r="AQ168" s="2"/>
      <c r="AR168" s="2"/>
      <c r="AS168" s="2"/>
      <c r="AT168" s="2"/>
      <c r="AU168" s="2"/>
      <c r="AV168" s="2"/>
      <c r="AW168" s="2"/>
      <c r="AX168" s="2"/>
      <c r="AY168" s="2"/>
      <c r="AZ168" s="2"/>
    </row>
    <row r="169" ht="61" customHeight="1" spans="1:52">
      <c r="A169" s="334" t="str">
        <f>'[2]danfoss,sagi'!$A175</f>
        <v>DAN150</v>
      </c>
      <c r="B169" s="331" t="str">
        <f>'[2]danfoss,sagi'!$B175</f>
        <v>TRACE 2 (16 OZ)</v>
      </c>
      <c r="C169" s="377"/>
      <c r="D169" s="281"/>
      <c r="E169" s="427">
        <f>'[2]danfoss,sagi'!J175</f>
        <v>183.555555555556</v>
      </c>
      <c r="F169" s="331"/>
      <c r="G169" s="2"/>
      <c r="H169" s="2"/>
      <c r="I169" s="2"/>
      <c r="J169" s="2"/>
      <c r="K169" s="2"/>
      <c r="L169" s="2"/>
      <c r="M169" s="2"/>
      <c r="N169" s="2"/>
      <c r="O169" s="2"/>
      <c r="P169" s="2"/>
      <c r="Q169" s="2"/>
      <c r="R169" s="2"/>
      <c r="S169" s="2"/>
      <c r="T169" s="2"/>
      <c r="U169" s="2"/>
      <c r="V169" s="2"/>
      <c r="W169" s="2"/>
      <c r="X169" s="2"/>
      <c r="Y169" s="2"/>
      <c r="Z169" s="2"/>
      <c r="AA169" s="2"/>
      <c r="AB169" s="2"/>
      <c r="AC169" s="2"/>
      <c r="AD169" s="2"/>
      <c r="AE169" s="2"/>
      <c r="AF169" s="2"/>
      <c r="AG169" s="2"/>
      <c r="AH169" s="2"/>
      <c r="AI169" s="2"/>
      <c r="AJ169" s="2"/>
      <c r="AK169" s="2"/>
      <c r="AL169" s="2"/>
      <c r="AM169" s="2"/>
      <c r="AN169" s="2"/>
      <c r="AO169" s="2"/>
      <c r="AP169" s="2"/>
      <c r="AQ169" s="2"/>
      <c r="AR169" s="2"/>
      <c r="AS169" s="2"/>
      <c r="AT169" s="2"/>
      <c r="AU169" s="2"/>
      <c r="AV169" s="2"/>
      <c r="AW169" s="2"/>
      <c r="AX169" s="2"/>
      <c r="AY169" s="2"/>
      <c r="AZ169" s="2"/>
    </row>
    <row r="170" ht="61" customHeight="1" spans="1:52">
      <c r="A170" s="334" t="str">
        <f>'[2]danfoss,sagi'!$A176</f>
        <v>DAN151</v>
      </c>
      <c r="B170" s="331" t="str">
        <f>'[2]danfoss,sagi'!$B176</f>
        <v>GAS LEAK DETECTOR 8oz</v>
      </c>
      <c r="C170" s="377"/>
      <c r="D170" s="281"/>
      <c r="E170" s="427">
        <f>'[2]danfoss,sagi'!J176</f>
        <v>34.4166666666667</v>
      </c>
      <c r="F170" s="331"/>
      <c r="G170" s="2"/>
      <c r="H170" s="2"/>
      <c r="I170" s="2"/>
      <c r="J170" s="2"/>
      <c r="K170" s="2"/>
      <c r="L170" s="2"/>
      <c r="M170" s="2"/>
      <c r="N170" s="2"/>
      <c r="O170" s="2"/>
      <c r="P170" s="2"/>
      <c r="Q170" s="2"/>
      <c r="R170" s="2"/>
      <c r="S170" s="2"/>
      <c r="T170" s="2"/>
      <c r="U170" s="2"/>
      <c r="V170" s="2"/>
      <c r="W170" s="2"/>
      <c r="X170" s="2"/>
      <c r="Y170" s="2"/>
      <c r="Z170" s="2"/>
      <c r="AA170" s="2"/>
      <c r="AB170" s="2"/>
      <c r="AC170" s="2"/>
      <c r="AD170" s="2"/>
      <c r="AE170" s="2"/>
      <c r="AF170" s="2"/>
      <c r="AG170" s="2"/>
      <c r="AH170" s="2"/>
      <c r="AI170" s="2"/>
      <c r="AJ170" s="2"/>
      <c r="AK170" s="2"/>
      <c r="AL170" s="2"/>
      <c r="AM170" s="2"/>
      <c r="AN170" s="2"/>
      <c r="AO170" s="2"/>
      <c r="AP170" s="2"/>
      <c r="AQ170" s="2"/>
      <c r="AR170" s="2"/>
      <c r="AS170" s="2"/>
      <c r="AT170" s="2"/>
      <c r="AU170" s="2"/>
      <c r="AV170" s="2"/>
      <c r="AW170" s="2"/>
      <c r="AX170" s="2"/>
      <c r="AY170" s="2"/>
      <c r="AZ170" s="2"/>
    </row>
    <row r="171" spans="1:52">
      <c r="A171" s="334">
        <f>'[2]danfoss,sagi'!$A177</f>
        <v>0</v>
      </c>
      <c r="B171" s="331" t="str">
        <f>'[2]danfoss,sagi'!$B177</f>
        <v>ALCU-Q303 aluminium welding rod (per kg)</v>
      </c>
      <c r="C171" s="377"/>
      <c r="D171" s="281"/>
      <c r="E171" s="427">
        <f>'[2]danfoss,sagi'!J177</f>
        <v>332.235555555556</v>
      </c>
      <c r="F171" s="331"/>
      <c r="G171" s="2"/>
      <c r="H171" s="2"/>
      <c r="I171" s="2"/>
      <c r="J171" s="2"/>
      <c r="K171" s="2"/>
      <c r="L171" s="2"/>
      <c r="M171" s="2"/>
      <c r="N171" s="2"/>
      <c r="O171" s="2"/>
      <c r="P171" s="2"/>
      <c r="Q171" s="2"/>
      <c r="R171" s="2"/>
      <c r="S171" s="2"/>
      <c r="T171" s="2"/>
      <c r="U171" s="2"/>
      <c r="V171" s="2"/>
      <c r="W171" s="2"/>
      <c r="X171" s="2"/>
      <c r="Y171" s="2"/>
      <c r="Z171" s="2"/>
      <c r="AA171" s="2"/>
      <c r="AB171" s="2"/>
      <c r="AC171" s="2"/>
      <c r="AD171" s="2"/>
      <c r="AE171" s="2"/>
      <c r="AF171" s="2"/>
      <c r="AG171" s="2"/>
      <c r="AH171" s="2"/>
      <c r="AI171" s="2"/>
      <c r="AJ171" s="2"/>
      <c r="AK171" s="2"/>
      <c r="AL171" s="2"/>
      <c r="AM171" s="2"/>
      <c r="AN171" s="2"/>
      <c r="AO171" s="2"/>
      <c r="AP171" s="2"/>
      <c r="AQ171" s="2"/>
      <c r="AR171" s="2"/>
      <c r="AS171" s="2"/>
      <c r="AT171" s="2"/>
      <c r="AU171" s="2"/>
      <c r="AV171" s="2"/>
      <c r="AW171" s="2"/>
      <c r="AX171" s="2"/>
      <c r="AY171" s="2"/>
      <c r="AZ171" s="2"/>
    </row>
    <row r="172" spans="1:52">
      <c r="A172" s="334">
        <f>'[2]danfoss,sagi'!$A178</f>
        <v>0</v>
      </c>
      <c r="B172" s="331" t="str">
        <f>'[2]danfoss,sagi'!$B178</f>
        <v>ALCU-Q301 aluminium welding rod (per kg)</v>
      </c>
      <c r="C172" s="378"/>
      <c r="D172" s="281"/>
      <c r="E172" s="427">
        <f>'[2]danfoss,sagi'!J178</f>
        <v>246.576296296296</v>
      </c>
      <c r="F172" s="331"/>
      <c r="G172" s="2"/>
      <c r="H172" s="2"/>
      <c r="I172" s="2"/>
      <c r="J172" s="2"/>
      <c r="K172" s="2"/>
      <c r="L172" s="2"/>
      <c r="M172" s="2"/>
      <c r="N172" s="2"/>
      <c r="O172" s="2"/>
      <c r="P172" s="2"/>
      <c r="Q172" s="2"/>
      <c r="R172" s="2"/>
      <c r="S172" s="2"/>
      <c r="T172" s="2"/>
      <c r="U172" s="2"/>
      <c r="V172" s="2"/>
      <c r="W172" s="2"/>
      <c r="X172" s="2"/>
      <c r="Y172" s="2"/>
      <c r="Z172" s="2"/>
      <c r="AA172" s="2"/>
      <c r="AB172" s="2"/>
      <c r="AC172" s="2"/>
      <c r="AD172" s="2"/>
      <c r="AE172" s="2"/>
      <c r="AF172" s="2"/>
      <c r="AG172" s="2"/>
      <c r="AH172" s="2"/>
      <c r="AI172" s="2"/>
      <c r="AJ172" s="2"/>
      <c r="AK172" s="2"/>
      <c r="AL172" s="2"/>
      <c r="AM172" s="2"/>
      <c r="AN172" s="2"/>
      <c r="AO172" s="2"/>
      <c r="AP172" s="2"/>
      <c r="AQ172" s="2"/>
      <c r="AR172" s="2"/>
      <c r="AS172" s="2"/>
      <c r="AT172" s="2"/>
      <c r="AU172" s="2"/>
      <c r="AV172" s="2"/>
      <c r="AW172" s="2"/>
      <c r="AX172" s="2"/>
      <c r="AY172" s="2"/>
      <c r="AZ172" s="2"/>
    </row>
    <row r="173" ht="20.25" customHeight="1" spans="1:52">
      <c r="A173" s="334" t="str">
        <f>'[2]danfoss,sagi'!$A179</f>
        <v>DAN152</v>
      </c>
      <c r="B173" s="331" t="str">
        <f>'[2]danfoss,sagi'!$B179</f>
        <v>Refco 7230587+ +MR-205-DS-MULTI-16Bar</v>
      </c>
      <c r="C173" s="376" t="s">
        <v>822</v>
      </c>
      <c r="D173" s="281"/>
      <c r="E173" s="427">
        <f>'[2]danfoss,sagi'!J179</f>
        <v>81.8470075307174</v>
      </c>
      <c r="F173" s="319"/>
      <c r="G173" s="2"/>
      <c r="H173" s="2"/>
      <c r="I173" s="2"/>
      <c r="J173" s="2"/>
      <c r="K173" s="2"/>
      <c r="L173" s="2"/>
      <c r="M173" s="2"/>
      <c r="N173" s="2"/>
      <c r="O173" s="2"/>
      <c r="P173" s="2"/>
      <c r="Q173" s="2"/>
      <c r="R173" s="2"/>
      <c r="S173" s="2"/>
      <c r="T173" s="2"/>
      <c r="U173" s="2"/>
      <c r="V173" s="2"/>
      <c r="W173" s="2"/>
      <c r="X173" s="2"/>
      <c r="Y173" s="2"/>
      <c r="Z173" s="2"/>
      <c r="AA173" s="2"/>
      <c r="AB173" s="2"/>
      <c r="AC173" s="2"/>
      <c r="AD173" s="2"/>
      <c r="AE173" s="2"/>
      <c r="AF173" s="2"/>
      <c r="AG173" s="2"/>
      <c r="AH173" s="2"/>
      <c r="AI173" s="2"/>
      <c r="AJ173" s="2"/>
      <c r="AK173" s="2"/>
      <c r="AL173" s="2"/>
      <c r="AM173" s="2"/>
      <c r="AN173" s="2"/>
      <c r="AO173" s="2"/>
      <c r="AP173" s="2"/>
      <c r="AQ173" s="2"/>
      <c r="AR173" s="2"/>
      <c r="AS173" s="2"/>
      <c r="AT173" s="2"/>
      <c r="AU173" s="2"/>
      <c r="AV173" s="2"/>
      <c r="AW173" s="2"/>
      <c r="AX173" s="2"/>
      <c r="AY173" s="2"/>
      <c r="AZ173" s="2"/>
    </row>
    <row r="174" ht="24" customHeight="1" spans="1:52">
      <c r="A174" s="334" t="str">
        <f>'[2]danfoss,sagi'!$A180</f>
        <v>DAN153</v>
      </c>
      <c r="B174" s="331" t="str">
        <f>'[2]danfoss,sagi'!$B180</f>
        <v>Refco 4664430+ +MR-305- DS-MULTI-35 Bar</v>
      </c>
      <c r="C174" s="377"/>
      <c r="D174" s="281"/>
      <c r="E174" s="427">
        <f>'[2]danfoss,sagi'!J180</f>
        <v>81.8470075307174</v>
      </c>
      <c r="F174" s="319"/>
      <c r="G174" s="2"/>
      <c r="H174" s="2"/>
      <c r="I174" s="2"/>
      <c r="J174" s="2"/>
      <c r="K174" s="2"/>
      <c r="L174" s="2"/>
      <c r="M174" s="2"/>
      <c r="N174" s="2"/>
      <c r="O174" s="2"/>
      <c r="P174" s="2"/>
      <c r="Q174" s="2"/>
      <c r="R174" s="2"/>
      <c r="S174" s="2"/>
      <c r="T174" s="2"/>
      <c r="U174" s="2"/>
      <c r="V174" s="2"/>
      <c r="W174" s="2"/>
      <c r="X174" s="2"/>
      <c r="Y174" s="2"/>
      <c r="Z174" s="2"/>
      <c r="AA174" s="2"/>
      <c r="AB174" s="2"/>
      <c r="AC174" s="2"/>
      <c r="AD174" s="2"/>
      <c r="AE174" s="2"/>
      <c r="AF174" s="2"/>
      <c r="AG174" s="2"/>
      <c r="AH174" s="2"/>
      <c r="AI174" s="2"/>
      <c r="AJ174" s="2"/>
      <c r="AK174" s="2"/>
      <c r="AL174" s="2"/>
      <c r="AM174" s="2"/>
      <c r="AN174" s="2"/>
      <c r="AO174" s="2"/>
      <c r="AP174" s="2"/>
      <c r="AQ174" s="2"/>
      <c r="AR174" s="2"/>
      <c r="AS174" s="2"/>
      <c r="AT174" s="2"/>
      <c r="AU174" s="2"/>
      <c r="AV174" s="2"/>
      <c r="AW174" s="2"/>
      <c r="AX174" s="2"/>
      <c r="AY174" s="2"/>
      <c r="AZ174" s="2"/>
    </row>
    <row r="175" ht="33" customHeight="1" spans="1:52">
      <c r="A175" s="334" t="str">
        <f>'[2]danfoss,sagi'!$A181</f>
        <v>DAN154</v>
      </c>
      <c r="B175" s="331" t="str">
        <f>'[2]danfoss,sagi'!$B181</f>
        <v>Refco 9884898 BM2-6-DS-R22 Manifold Set C/W 60" Hose</v>
      </c>
      <c r="C175" s="377"/>
      <c r="D175" s="281"/>
      <c r="E175" s="427">
        <f>'[2]danfoss,sagi'!J181</f>
        <v>483.290980392157</v>
      </c>
      <c r="F175" s="380"/>
      <c r="G175" s="2"/>
      <c r="H175" s="2"/>
      <c r="I175" s="2"/>
      <c r="J175" s="2"/>
      <c r="K175" s="2"/>
      <c r="L175" s="2"/>
      <c r="M175" s="2"/>
      <c r="N175" s="2"/>
      <c r="O175" s="2"/>
      <c r="P175" s="2"/>
      <c r="Q175" s="2"/>
      <c r="R175" s="2"/>
      <c r="S175" s="2"/>
      <c r="T175" s="2"/>
      <c r="U175" s="2"/>
      <c r="V175" s="2"/>
      <c r="W175" s="2"/>
      <c r="X175" s="2"/>
      <c r="Y175" s="2"/>
      <c r="Z175" s="2"/>
      <c r="AA175" s="2"/>
      <c r="AB175" s="2"/>
      <c r="AC175" s="2"/>
      <c r="AD175" s="2"/>
      <c r="AE175" s="2"/>
      <c r="AF175" s="2"/>
      <c r="AG175" s="2"/>
      <c r="AH175" s="2"/>
      <c r="AI175" s="2"/>
      <c r="AJ175" s="2"/>
      <c r="AK175" s="2"/>
      <c r="AL175" s="2"/>
      <c r="AM175" s="2"/>
      <c r="AN175" s="2"/>
      <c r="AO175" s="2"/>
      <c r="AP175" s="2"/>
      <c r="AQ175" s="2"/>
      <c r="AR175" s="2"/>
      <c r="AS175" s="2"/>
      <c r="AT175" s="2"/>
      <c r="AU175" s="2"/>
      <c r="AV175" s="2"/>
      <c r="AW175" s="2"/>
      <c r="AX175" s="2"/>
      <c r="AY175" s="2"/>
      <c r="AZ175" s="2"/>
    </row>
    <row r="176" ht="20.25" customHeight="1" spans="1:52">
      <c r="A176" s="334" t="str">
        <f>'[2]danfoss,sagi'!$A182</f>
        <v>DAN155</v>
      </c>
      <c r="B176" s="331" t="str">
        <f>'[2]danfoss,sagi'!$B182</f>
        <v>Refco 9881278C CL-36 Charging Hose 36"</v>
      </c>
      <c r="C176" s="377"/>
      <c r="D176" s="281"/>
      <c r="E176" s="427" t="str">
        <f>'[2]danfoss,sagi'!J182</f>
        <v>~</v>
      </c>
      <c r="F176" s="381"/>
      <c r="G176" s="2"/>
      <c r="H176" s="2"/>
      <c r="I176" s="2"/>
      <c r="J176" s="2"/>
      <c r="K176" s="2"/>
      <c r="L176" s="2"/>
      <c r="M176" s="2"/>
      <c r="N176" s="2"/>
      <c r="O176" s="2"/>
      <c r="P176" s="2"/>
      <c r="Q176" s="2"/>
      <c r="R176" s="2"/>
      <c r="S176" s="2"/>
      <c r="T176" s="2"/>
      <c r="U176" s="2"/>
      <c r="V176" s="2"/>
      <c r="W176" s="2"/>
      <c r="X176" s="2"/>
      <c r="Y176" s="2"/>
      <c r="Z176" s="2"/>
      <c r="AA176" s="2"/>
      <c r="AB176" s="2"/>
      <c r="AC176" s="2"/>
      <c r="AD176" s="2"/>
      <c r="AE176" s="2"/>
      <c r="AF176" s="2"/>
      <c r="AG176" s="2"/>
      <c r="AH176" s="2"/>
      <c r="AI176" s="2"/>
      <c r="AJ176" s="2"/>
      <c r="AK176" s="2"/>
      <c r="AL176" s="2"/>
      <c r="AM176" s="2"/>
      <c r="AN176" s="2"/>
      <c r="AO176" s="2"/>
      <c r="AP176" s="2"/>
      <c r="AQ176" s="2"/>
      <c r="AR176" s="2"/>
      <c r="AS176" s="2"/>
      <c r="AT176" s="2"/>
      <c r="AU176" s="2"/>
      <c r="AV176" s="2"/>
      <c r="AW176" s="2"/>
      <c r="AX176" s="2"/>
      <c r="AY176" s="2"/>
      <c r="AZ176" s="2"/>
    </row>
    <row r="177" ht="30.75" customHeight="1" spans="1:52">
      <c r="A177" s="334" t="str">
        <f>'[2]danfoss,sagi'!$A183</f>
        <v>DAN156</v>
      </c>
      <c r="B177" s="331" t="str">
        <f>'[2]danfoss,sagi'!$B183</f>
        <v>Refco 9881276C CL-60 Charging Hose 60"</v>
      </c>
      <c r="C177" s="377"/>
      <c r="D177" s="281"/>
      <c r="E177" s="427">
        <f>'[2]danfoss,sagi'!J183</f>
        <v>177.751960784314</v>
      </c>
      <c r="F177" s="428"/>
      <c r="G177" s="2"/>
      <c r="H177" s="2"/>
      <c r="I177" s="2"/>
      <c r="J177" s="2"/>
      <c r="K177" s="2"/>
      <c r="L177" s="2"/>
      <c r="M177" s="2"/>
      <c r="N177" s="2"/>
      <c r="O177" s="2"/>
      <c r="P177" s="2"/>
      <c r="Q177" s="2"/>
      <c r="R177" s="2"/>
      <c r="S177" s="2"/>
      <c r="T177" s="2"/>
      <c r="U177" s="2"/>
      <c r="V177" s="2"/>
      <c r="W177" s="2"/>
      <c r="X177" s="2"/>
      <c r="Y177" s="2"/>
      <c r="Z177" s="2"/>
      <c r="AA177" s="2"/>
      <c r="AB177" s="2"/>
      <c r="AC177" s="2"/>
      <c r="AD177" s="2"/>
      <c r="AE177" s="2"/>
      <c r="AF177" s="2"/>
      <c r="AG177" s="2"/>
      <c r="AH177" s="2"/>
      <c r="AI177" s="2"/>
      <c r="AJ177" s="2"/>
      <c r="AK177" s="2"/>
      <c r="AL177" s="2"/>
      <c r="AM177" s="2"/>
      <c r="AN177" s="2"/>
      <c r="AO177" s="2"/>
      <c r="AP177" s="2"/>
      <c r="AQ177" s="2"/>
      <c r="AR177" s="2"/>
      <c r="AS177" s="2"/>
      <c r="AT177" s="2"/>
      <c r="AU177" s="2"/>
      <c r="AV177" s="2"/>
      <c r="AW177" s="2"/>
      <c r="AX177" s="2"/>
      <c r="AY177" s="2"/>
      <c r="AZ177" s="2"/>
    </row>
    <row r="178" spans="1:52">
      <c r="A178" s="334" t="str">
        <f>'[2]danfoss,sagi'!$A184</f>
        <v>DAN157</v>
      </c>
      <c r="B178" s="331" t="str">
        <f>'[2]danfoss,sagi'!$B184</f>
        <v>Refco RS-16 (1/8" ~ 5/8") Mini Tube Cutter</v>
      </c>
      <c r="C178" s="377"/>
      <c r="D178" s="281"/>
      <c r="E178" s="427" t="str">
        <f>'[2]danfoss,sagi'!J184</f>
        <v>~</v>
      </c>
      <c r="F178" s="331"/>
      <c r="G178" s="2"/>
      <c r="H178" s="2"/>
      <c r="I178" s="2"/>
      <c r="J178" s="2"/>
      <c r="K178" s="2"/>
      <c r="L178" s="2"/>
      <c r="M178" s="2"/>
      <c r="N178" s="2"/>
      <c r="O178" s="2"/>
      <c r="P178" s="2"/>
      <c r="Q178" s="2"/>
      <c r="R178" s="2"/>
      <c r="S178" s="2"/>
      <c r="T178" s="2"/>
      <c r="U178" s="2"/>
      <c r="V178" s="2"/>
      <c r="W178" s="2"/>
      <c r="X178" s="2"/>
      <c r="Y178" s="2"/>
      <c r="Z178" s="2"/>
      <c r="AA178" s="2"/>
      <c r="AB178" s="2"/>
      <c r="AC178" s="2"/>
      <c r="AD178" s="2"/>
      <c r="AE178" s="2"/>
      <c r="AF178" s="2"/>
      <c r="AG178" s="2"/>
      <c r="AH178" s="2"/>
      <c r="AI178" s="2"/>
      <c r="AJ178" s="2"/>
      <c r="AK178" s="2"/>
      <c r="AL178" s="2"/>
      <c r="AM178" s="2"/>
      <c r="AN178" s="2"/>
      <c r="AO178" s="2"/>
      <c r="AP178" s="2"/>
      <c r="AQ178" s="2"/>
      <c r="AR178" s="2"/>
      <c r="AS178" s="2"/>
      <c r="AT178" s="2"/>
      <c r="AU178" s="2"/>
      <c r="AV178" s="2"/>
      <c r="AW178" s="2"/>
      <c r="AX178" s="2"/>
      <c r="AY178" s="2"/>
      <c r="AZ178" s="2"/>
    </row>
    <row r="179" spans="1:52">
      <c r="A179" s="334" t="str">
        <f>'[2]danfoss,sagi'!$A185</f>
        <v>DAN158</v>
      </c>
      <c r="B179" s="331" t="str">
        <f>'[2]danfoss,sagi'!$B185</f>
        <v>Refco RS-25 (1/8" ~ 1") Mini Tube Cutter </v>
      </c>
      <c r="C179" s="377"/>
      <c r="D179" s="281"/>
      <c r="E179" s="427" t="str">
        <f>'[2]danfoss,sagi'!J185</f>
        <v>~</v>
      </c>
      <c r="F179" s="331"/>
      <c r="G179" s="2"/>
      <c r="H179" s="2"/>
      <c r="I179" s="2"/>
      <c r="J179" s="2"/>
      <c r="K179" s="2"/>
      <c r="L179" s="2"/>
      <c r="M179" s="2"/>
      <c r="N179" s="2"/>
      <c r="O179" s="2"/>
      <c r="P179" s="2"/>
      <c r="Q179" s="2"/>
      <c r="R179" s="2"/>
      <c r="S179" s="2"/>
      <c r="T179" s="2"/>
      <c r="U179" s="2"/>
      <c r="V179" s="2"/>
      <c r="W179" s="2"/>
      <c r="X179" s="2"/>
      <c r="Y179" s="2"/>
      <c r="Z179" s="2"/>
      <c r="AA179" s="2"/>
      <c r="AB179" s="2"/>
      <c r="AC179" s="2"/>
      <c r="AD179" s="2"/>
      <c r="AE179" s="2"/>
      <c r="AF179" s="2"/>
      <c r="AG179" s="2"/>
      <c r="AH179" s="2"/>
      <c r="AI179" s="2"/>
      <c r="AJ179" s="2"/>
      <c r="AK179" s="2"/>
      <c r="AL179" s="2"/>
      <c r="AM179" s="2"/>
      <c r="AN179" s="2"/>
      <c r="AO179" s="2"/>
      <c r="AP179" s="2"/>
      <c r="AQ179" s="2"/>
      <c r="AR179" s="2"/>
      <c r="AS179" s="2"/>
      <c r="AT179" s="2"/>
      <c r="AU179" s="2"/>
      <c r="AV179" s="2"/>
      <c r="AW179" s="2"/>
      <c r="AX179" s="2"/>
      <c r="AY179" s="2"/>
      <c r="AZ179" s="2"/>
    </row>
    <row r="180" spans="1:52">
      <c r="A180" s="334" t="str">
        <f>'[2]danfoss,sagi'!$A186</f>
        <v>DAN159</v>
      </c>
      <c r="B180" s="331" t="str">
        <f>'[2]danfoss,sagi'!$B186</f>
        <v>Refco RD-35 (1/8" ~ 1 3/8") Big Tube Cutter</v>
      </c>
      <c r="C180" s="377"/>
      <c r="D180" s="281"/>
      <c r="E180" s="427" t="str">
        <f>'[2]danfoss,sagi'!J186</f>
        <v>~</v>
      </c>
      <c r="F180" s="331"/>
      <c r="G180" s="2"/>
      <c r="H180" s="2"/>
      <c r="I180" s="2"/>
      <c r="J180" s="2"/>
      <c r="K180" s="2"/>
      <c r="L180" s="2"/>
      <c r="M180" s="2"/>
      <c r="N180" s="2"/>
      <c r="O180" s="2"/>
      <c r="P180" s="2"/>
      <c r="Q180" s="2"/>
      <c r="R180" s="2"/>
      <c r="S180" s="2"/>
      <c r="T180" s="2"/>
      <c r="U180" s="2"/>
      <c r="V180" s="2"/>
      <c r="W180" s="2"/>
      <c r="X180" s="2"/>
      <c r="Y180" s="2"/>
      <c r="Z180" s="2"/>
      <c r="AA180" s="2"/>
      <c r="AB180" s="2"/>
      <c r="AC180" s="2"/>
      <c r="AD180" s="2"/>
      <c r="AE180" s="2"/>
      <c r="AF180" s="2"/>
      <c r="AG180" s="2"/>
      <c r="AH180" s="2"/>
      <c r="AI180" s="2"/>
      <c r="AJ180" s="2"/>
      <c r="AK180" s="2"/>
      <c r="AL180" s="2"/>
      <c r="AM180" s="2"/>
      <c r="AN180" s="2"/>
      <c r="AO180" s="2"/>
      <c r="AP180" s="2"/>
      <c r="AQ180" s="2"/>
      <c r="AR180" s="2"/>
      <c r="AS180" s="2"/>
      <c r="AT180" s="2"/>
      <c r="AU180" s="2"/>
      <c r="AV180" s="2"/>
      <c r="AW180" s="2"/>
      <c r="AX180" s="2"/>
      <c r="AY180" s="2"/>
      <c r="AZ180" s="2"/>
    </row>
    <row r="181" spans="1:52">
      <c r="A181" s="334" t="str">
        <f>'[2]danfoss,sagi'!$A187</f>
        <v>DAN160</v>
      </c>
      <c r="B181" s="331" t="str">
        <f>'[2]danfoss,sagi'!$B187</f>
        <v>Refco RD-42 (1/8" ~ 1 3/4") Big Tube Cutter</v>
      </c>
      <c r="C181" s="377"/>
      <c r="D181" s="281"/>
      <c r="E181" s="427" t="str">
        <f>'[2]danfoss,sagi'!J187</f>
        <v>~</v>
      </c>
      <c r="F181" s="331"/>
      <c r="G181" s="2"/>
      <c r="H181" s="2"/>
      <c r="I181" s="2"/>
      <c r="J181" s="2"/>
      <c r="K181" s="2"/>
      <c r="L181" s="2"/>
      <c r="M181" s="2"/>
      <c r="N181" s="2"/>
      <c r="O181" s="2"/>
      <c r="P181" s="2"/>
      <c r="Q181" s="2"/>
      <c r="R181" s="2"/>
      <c r="S181" s="2"/>
      <c r="T181" s="2"/>
      <c r="U181" s="2"/>
      <c r="V181" s="2"/>
      <c r="W181" s="2"/>
      <c r="X181" s="2"/>
      <c r="Y181" s="2"/>
      <c r="Z181" s="2"/>
      <c r="AA181" s="2"/>
      <c r="AB181" s="2"/>
      <c r="AC181" s="2"/>
      <c r="AD181" s="2"/>
      <c r="AE181" s="2"/>
      <c r="AF181" s="2"/>
      <c r="AG181" s="2"/>
      <c r="AH181" s="2"/>
      <c r="AI181" s="2"/>
      <c r="AJ181" s="2"/>
      <c r="AK181" s="2"/>
      <c r="AL181" s="2"/>
      <c r="AM181" s="2"/>
      <c r="AN181" s="2"/>
      <c r="AO181" s="2"/>
      <c r="AP181" s="2"/>
      <c r="AQ181" s="2"/>
      <c r="AR181" s="2"/>
      <c r="AS181" s="2"/>
      <c r="AT181" s="2"/>
      <c r="AU181" s="2"/>
      <c r="AV181" s="2"/>
      <c r="AW181" s="2"/>
      <c r="AX181" s="2"/>
      <c r="AY181" s="2"/>
      <c r="AZ181" s="2"/>
    </row>
    <row r="182" ht="27.75" customHeight="1" spans="1:52">
      <c r="A182" s="334" t="str">
        <f>'[2]danfoss,sagi'!$A188</f>
        <v>DAN161</v>
      </c>
      <c r="B182" s="331" t="str">
        <f>'[2]danfoss,sagi'!$B188</f>
        <v>Refco 9881466R FA-127-C ratchet wrench</v>
      </c>
      <c r="C182" s="377"/>
      <c r="D182" s="281"/>
      <c r="E182" s="427" t="str">
        <f>'[2]danfoss,sagi'!J188</f>
        <v>~</v>
      </c>
      <c r="F182" s="319"/>
      <c r="G182" s="2"/>
      <c r="H182" s="2"/>
      <c r="I182" s="2"/>
      <c r="J182" s="2"/>
      <c r="K182" s="2"/>
      <c r="L182" s="2"/>
      <c r="M182" s="2"/>
      <c r="N182" s="2"/>
      <c r="O182" s="2"/>
      <c r="P182" s="2"/>
      <c r="Q182" s="2"/>
      <c r="R182" s="2"/>
      <c r="S182" s="2"/>
      <c r="T182" s="2"/>
      <c r="U182" s="2"/>
      <c r="V182" s="2"/>
      <c r="W182" s="2"/>
      <c r="X182" s="2"/>
      <c r="Y182" s="2"/>
      <c r="Z182" s="2"/>
      <c r="AA182" s="2"/>
      <c r="AB182" s="2"/>
      <c r="AC182" s="2"/>
      <c r="AD182" s="2"/>
      <c r="AE182" s="2"/>
      <c r="AF182" s="2"/>
      <c r="AG182" s="2"/>
      <c r="AH182" s="2"/>
      <c r="AI182" s="2"/>
      <c r="AJ182" s="2"/>
      <c r="AK182" s="2"/>
      <c r="AL182" s="2"/>
      <c r="AM182" s="2"/>
      <c r="AN182" s="2"/>
      <c r="AO182" s="2"/>
      <c r="AP182" s="2"/>
      <c r="AQ182" s="2"/>
      <c r="AR182" s="2"/>
      <c r="AS182" s="2"/>
      <c r="AT182" s="2"/>
      <c r="AU182" s="2"/>
      <c r="AV182" s="2"/>
      <c r="AW182" s="2"/>
      <c r="AX182" s="2"/>
      <c r="AY182" s="2"/>
      <c r="AZ182" s="2"/>
    </row>
    <row r="183" ht="27" customHeight="1" spans="1:52">
      <c r="A183" s="334" t="str">
        <f>'[2]danfoss,sagi'!$A189</f>
        <v>DAN162</v>
      </c>
      <c r="B183" s="331" t="str">
        <f>'[2]danfoss,sagi'!$B189</f>
        <v>Refco 4506201R FA-I27-Offset ratchet Wrench</v>
      </c>
      <c r="C183" s="377"/>
      <c r="D183" s="281"/>
      <c r="E183" s="427" t="str">
        <f>'[2]danfoss,sagi'!J189</f>
        <v>~</v>
      </c>
      <c r="F183" s="319"/>
      <c r="G183" s="2"/>
      <c r="H183" s="2"/>
      <c r="I183" s="2"/>
      <c r="J183" s="2"/>
      <c r="K183" s="2"/>
      <c r="L183" s="2"/>
      <c r="M183" s="2"/>
      <c r="N183" s="2"/>
      <c r="O183" s="2"/>
      <c r="P183" s="2"/>
      <c r="Q183" s="2"/>
      <c r="R183" s="2"/>
      <c r="S183" s="2"/>
      <c r="T183" s="2"/>
      <c r="U183" s="2"/>
      <c r="V183" s="2"/>
      <c r="W183" s="2"/>
      <c r="X183" s="2"/>
      <c r="Y183" s="2"/>
      <c r="Z183" s="2"/>
      <c r="AA183" s="2"/>
      <c r="AB183" s="2"/>
      <c r="AC183" s="2"/>
      <c r="AD183" s="2"/>
      <c r="AE183" s="2"/>
      <c r="AF183" s="2"/>
      <c r="AG183" s="2"/>
      <c r="AH183" s="2"/>
      <c r="AI183" s="2"/>
      <c r="AJ183" s="2"/>
      <c r="AK183" s="2"/>
      <c r="AL183" s="2"/>
      <c r="AM183" s="2"/>
      <c r="AN183" s="2"/>
      <c r="AO183" s="2"/>
      <c r="AP183" s="2"/>
      <c r="AQ183" s="2"/>
      <c r="AR183" s="2"/>
      <c r="AS183" s="2"/>
      <c r="AT183" s="2"/>
      <c r="AU183" s="2"/>
      <c r="AV183" s="2"/>
      <c r="AW183" s="2"/>
      <c r="AX183" s="2"/>
      <c r="AY183" s="2"/>
      <c r="AZ183" s="2"/>
    </row>
    <row r="184" spans="1:52">
      <c r="A184" s="334" t="str">
        <f>'[2]danfoss,sagi'!$A190</f>
        <v>DAN164</v>
      </c>
      <c r="B184" s="331" t="str">
        <f>'[2]danfoss,sagi'!$B190</f>
        <v>7V Solenoid Valve Coil (220VAC/50Hz, 240V/60Hz)</v>
      </c>
      <c r="C184" s="306" t="s">
        <v>823</v>
      </c>
      <c r="D184" s="98"/>
      <c r="E184" s="446">
        <f>'[2]danfoss,sagi'!J190</f>
        <v>29.2</v>
      </c>
      <c r="F184" s="319"/>
      <c r="G184" s="2"/>
      <c r="H184" s="2"/>
      <c r="I184" s="2"/>
      <c r="J184" s="2"/>
      <c r="K184" s="2"/>
      <c r="L184" s="2"/>
      <c r="M184" s="2"/>
      <c r="N184" s="2"/>
      <c r="O184" s="2"/>
      <c r="P184" s="2"/>
      <c r="Q184" s="2"/>
      <c r="R184" s="2"/>
      <c r="S184" s="2"/>
      <c r="T184" s="2"/>
      <c r="U184" s="2"/>
      <c r="V184" s="2"/>
      <c r="W184" s="2"/>
      <c r="X184" s="2"/>
      <c r="Y184" s="2"/>
      <c r="Z184" s="2"/>
      <c r="AA184" s="2"/>
      <c r="AB184" s="2"/>
      <c r="AC184" s="2"/>
      <c r="AD184" s="2"/>
      <c r="AE184" s="2"/>
      <c r="AF184" s="2"/>
      <c r="AG184" s="2"/>
      <c r="AH184" s="2"/>
      <c r="AI184" s="2"/>
      <c r="AJ184" s="2"/>
      <c r="AK184" s="2"/>
      <c r="AL184" s="2"/>
      <c r="AM184" s="2"/>
      <c r="AN184" s="2"/>
      <c r="AO184" s="2"/>
      <c r="AP184" s="2"/>
      <c r="AQ184" s="2"/>
      <c r="AR184" s="2"/>
      <c r="AS184" s="2"/>
      <c r="AT184" s="2"/>
      <c r="AU184" s="2"/>
      <c r="AV184" s="2"/>
      <c r="AW184" s="2"/>
      <c r="AX184" s="2"/>
      <c r="AY184" s="2"/>
      <c r="AZ184" s="2"/>
    </row>
    <row r="185" spans="1:52">
      <c r="A185" s="334" t="str">
        <f>'[2]danfoss,sagi'!$A191</f>
        <v>DAN165</v>
      </c>
      <c r="B185" s="331" t="str">
        <f>'[2]danfoss,sagi'!$B191</f>
        <v>7V Solenoid Valve Coil (110VAC/50Hz, 120VAC/60Hz)</v>
      </c>
      <c r="C185" s="307"/>
      <c r="D185" s="98"/>
      <c r="E185" s="446">
        <f>'[2]danfoss,sagi'!J191</f>
        <v>30.8</v>
      </c>
      <c r="F185" s="319"/>
      <c r="G185" s="2"/>
      <c r="H185" s="2"/>
      <c r="I185" s="2"/>
      <c r="J185" s="2"/>
      <c r="K185" s="2"/>
      <c r="L185" s="2"/>
      <c r="M185" s="2"/>
      <c r="N185" s="2"/>
      <c r="O185" s="2"/>
      <c r="P185" s="2"/>
      <c r="Q185" s="2"/>
      <c r="R185" s="2"/>
      <c r="S185" s="2"/>
      <c r="T185" s="2"/>
      <c r="U185" s="2"/>
      <c r="V185" s="2"/>
      <c r="W185" s="2"/>
      <c r="X185" s="2"/>
      <c r="Y185" s="2"/>
      <c r="Z185" s="2"/>
      <c r="AA185" s="2"/>
      <c r="AB185" s="2"/>
      <c r="AC185" s="2"/>
      <c r="AD185" s="2"/>
      <c r="AE185" s="2"/>
      <c r="AF185" s="2"/>
      <c r="AG185" s="2"/>
      <c r="AH185" s="2"/>
      <c r="AI185" s="2"/>
      <c r="AJ185" s="2"/>
      <c r="AK185" s="2"/>
      <c r="AL185" s="2"/>
      <c r="AM185" s="2"/>
      <c r="AN185" s="2"/>
      <c r="AO185" s="2"/>
      <c r="AP185" s="2"/>
      <c r="AQ185" s="2"/>
      <c r="AR185" s="2"/>
      <c r="AS185" s="2"/>
      <c r="AT185" s="2"/>
      <c r="AU185" s="2"/>
      <c r="AV185" s="2"/>
      <c r="AW185" s="2"/>
      <c r="AX185" s="2"/>
      <c r="AY185" s="2"/>
      <c r="AZ185" s="2"/>
    </row>
    <row r="186" spans="1:52">
      <c r="A186" s="334" t="str">
        <f>'[2]danfoss,sagi'!$A192</f>
        <v>DAN168</v>
      </c>
      <c r="B186" s="331" t="str">
        <f>'[2]danfoss,sagi'!$B192</f>
        <v>7V Solenoid Valve DIN Connector (PG9 &amp; PG11)</v>
      </c>
      <c r="C186" s="308"/>
      <c r="D186" s="98"/>
      <c r="E186" s="446">
        <f>'[2]danfoss,sagi'!J192</f>
        <v>11</v>
      </c>
      <c r="F186" s="319"/>
      <c r="G186" s="2"/>
      <c r="H186" s="2"/>
      <c r="I186" s="2"/>
      <c r="J186" s="2"/>
      <c r="K186" s="2"/>
      <c r="L186" s="2"/>
      <c r="M186" s="2"/>
      <c r="N186" s="2"/>
      <c r="O186" s="2"/>
      <c r="P186" s="2"/>
      <c r="Q186" s="2"/>
      <c r="R186" s="2"/>
      <c r="S186" s="2"/>
      <c r="T186" s="2"/>
      <c r="U186" s="2"/>
      <c r="V186" s="2"/>
      <c r="W186" s="2"/>
      <c r="X186" s="2"/>
      <c r="Y186" s="2"/>
      <c r="Z186" s="2"/>
      <c r="AA186" s="2"/>
      <c r="AB186" s="2"/>
      <c r="AC186" s="2"/>
      <c r="AD186" s="2"/>
      <c r="AE186" s="2"/>
      <c r="AF186" s="2"/>
      <c r="AG186" s="2"/>
      <c r="AH186" s="2"/>
      <c r="AI186" s="2"/>
      <c r="AJ186" s="2"/>
      <c r="AK186" s="2"/>
      <c r="AL186" s="2"/>
      <c r="AM186" s="2"/>
      <c r="AN186" s="2"/>
      <c r="AO186" s="2"/>
      <c r="AP186" s="2"/>
      <c r="AQ186" s="2"/>
      <c r="AR186" s="2"/>
      <c r="AS186" s="2"/>
      <c r="AT186" s="2"/>
      <c r="AU186" s="2"/>
      <c r="AV186" s="2"/>
      <c r="AW186" s="2"/>
      <c r="AX186" s="2"/>
      <c r="AY186" s="2"/>
      <c r="AZ186" s="2"/>
    </row>
    <row r="187" spans="1:52">
      <c r="A187" s="334" t="str">
        <f>'[2]danfoss,sagi'!$A193</f>
        <v>DAN170</v>
      </c>
      <c r="B187" s="331" t="str">
        <f>'[2]danfoss,sagi'!$B193</f>
        <v>7V4F2 Direct Operated, 1/4" SAE (1/4 - 1/2HP)</v>
      </c>
      <c r="C187" s="307"/>
      <c r="D187" s="98"/>
      <c r="E187" s="446">
        <f>'[2]danfoss,sagi'!J193</f>
        <v>106</v>
      </c>
      <c r="F187" s="319"/>
    </row>
    <row r="188" spans="1:52">
      <c r="A188" s="334" t="str">
        <f>'[2]danfoss,sagi'!$A194</f>
        <v>DAN179</v>
      </c>
      <c r="B188" s="331" t="str">
        <f>'[2]danfoss,sagi'!$B194</f>
        <v>C-083  3/8" SAE Flare</v>
      </c>
      <c r="C188" s="307"/>
      <c r="D188" s="98"/>
      <c r="E188" s="447" t="str">
        <f>'[2]danfoss,sagi'!J194</f>
        <v>~</v>
      </c>
      <c r="F188" s="433"/>
    </row>
    <row r="189" spans="1:52">
      <c r="A189" s="334" t="str">
        <f>'[2]danfoss,sagi'!$A195</f>
        <v>DAN180</v>
      </c>
      <c r="B189" s="331" t="str">
        <f>'[2]danfoss,sagi'!$B195</f>
        <v>C-163  3/8" SAE Flare</v>
      </c>
      <c r="C189" s="307"/>
      <c r="D189" s="98"/>
      <c r="E189" s="447">
        <f>'[2]danfoss,sagi'!J195</f>
        <v>33.4285714285714</v>
      </c>
      <c r="F189" s="433"/>
    </row>
    <row r="190" spans="1:52">
      <c r="A190" s="334" t="str">
        <f>'[2]danfoss,sagi'!$A196</f>
        <v>DAN181</v>
      </c>
      <c r="B190" s="331" t="str">
        <f>'[2]danfoss,sagi'!$B196</f>
        <v>C-164  1/2" SAE Flare</v>
      </c>
      <c r="C190" s="307"/>
      <c r="D190" s="98"/>
      <c r="E190" s="447">
        <f>'[2]danfoss,sagi'!J196</f>
        <v>34.4285714285714</v>
      </c>
      <c r="F190" s="433"/>
    </row>
    <row r="191" spans="1:52">
      <c r="A191" s="334" t="str">
        <f>'[2]danfoss,sagi'!$A197</f>
        <v>DAN182</v>
      </c>
      <c r="B191" s="331" t="str">
        <f>'[2]danfoss,sagi'!$B197</f>
        <v>C-165  5/8" SAE Flare</v>
      </c>
      <c r="C191" s="307"/>
      <c r="D191" s="98"/>
      <c r="E191" s="447">
        <f>'[2]danfoss,sagi'!J197</f>
        <v>36.6666666666667</v>
      </c>
      <c r="F191" s="433"/>
    </row>
    <row r="192" spans="1:52">
      <c r="A192" s="334" t="str">
        <f>'[2]danfoss,sagi'!$A198</f>
        <v>DAN183</v>
      </c>
      <c r="B192" s="331" t="str">
        <f>'[2]danfoss,sagi'!$B198</f>
        <v>PK110 single low pressure (auto 10psi~60psi)</v>
      </c>
      <c r="C192" s="306" t="s">
        <v>824</v>
      </c>
      <c r="D192" s="98"/>
      <c r="E192" s="446" t="str">
        <f>'[2]danfoss,sagi'!J198</f>
        <v>~</v>
      </c>
      <c r="F192" s="433"/>
    </row>
    <row r="193" spans="1:6">
      <c r="A193" s="334" t="str">
        <f>'[2]danfoss,sagi'!$A199</f>
        <v>DAN184</v>
      </c>
      <c r="B193" s="331" t="str">
        <f>'[2]danfoss,sagi'!$B199</f>
        <v>PK502 single low pressure (auto 5psi~15psi)</v>
      </c>
      <c r="C193" s="307"/>
      <c r="D193" s="98"/>
      <c r="E193" s="446">
        <f>'[2]danfoss,sagi'!J199</f>
        <v>64.3333333333333</v>
      </c>
      <c r="F193" s="433"/>
    </row>
    <row r="194" spans="1:6">
      <c r="A194" s="334" t="str">
        <f>'[2]danfoss,sagi'!$A200</f>
        <v>DAN185</v>
      </c>
      <c r="B194" s="331" t="str">
        <f>'[2]danfoss,sagi'!$B200</f>
        <v>PK503 single low pressure (auto 5psi~30psi)</v>
      </c>
      <c r="C194" s="307"/>
      <c r="D194" s="98"/>
      <c r="E194" s="446" t="str">
        <f>'[2]danfoss,sagi'!J200</f>
        <v>~</v>
      </c>
      <c r="F194" s="433"/>
    </row>
    <row r="195" spans="1:6">
      <c r="A195" s="334" t="str">
        <f>'[2]danfoss,sagi'!$A201</f>
        <v>DAN186</v>
      </c>
      <c r="B195" s="331" t="str">
        <f>'[2]danfoss,sagi'!$B201</f>
        <v>PK506 single low pressure (auto 15psi~60psi)</v>
      </c>
      <c r="C195" s="307"/>
      <c r="D195" s="98"/>
      <c r="E195" s="446" t="str">
        <f>'[2]danfoss,sagi'!J201</f>
        <v>~</v>
      </c>
      <c r="F195" s="433"/>
    </row>
    <row r="196" spans="1:6">
      <c r="A196" s="334" t="str">
        <f>'[2]danfoss,sagi'!$A202</f>
        <v>DAN187</v>
      </c>
      <c r="B196" s="331" t="str">
        <f>'[2]danfoss,sagi'!$B202</f>
        <v>PK506M single low pressure (manual 15psi~60psi)</v>
      </c>
      <c r="C196" s="307"/>
      <c r="D196" s="98"/>
      <c r="E196" s="446" t="str">
        <f>'[2]danfoss,sagi'!J202</f>
        <v>~</v>
      </c>
      <c r="F196" s="433"/>
    </row>
    <row r="197" spans="1:6">
      <c r="A197" s="334" t="str">
        <f>'[2]danfoss,sagi'!$A203</f>
        <v>DAN188</v>
      </c>
      <c r="B197" s="331" t="str">
        <f>'[2]danfoss,sagi'!$B203</f>
        <v>PK516 single high pressure (auto 29psi~72psi)</v>
      </c>
      <c r="C197" s="307"/>
      <c r="D197" s="98"/>
      <c r="E197" s="446" t="str">
        <f>'[2]danfoss,sagi'!J203</f>
        <v>~</v>
      </c>
      <c r="F197" s="433"/>
    </row>
    <row r="198" spans="1:6">
      <c r="A198" s="334" t="str">
        <f>'[2]danfoss,sagi'!$A204</f>
        <v>DAN189</v>
      </c>
      <c r="B198" s="331" t="str">
        <f>'[2]danfoss,sagi'!$B204</f>
        <v>PK520 single high pressure (auto 20psi~80psi)</v>
      </c>
      <c r="C198" s="307"/>
      <c r="D198" s="98"/>
      <c r="E198" s="446" t="str">
        <f>'[2]danfoss,sagi'!J204</f>
        <v>~</v>
      </c>
      <c r="F198" s="433"/>
    </row>
    <row r="199" spans="1:6">
      <c r="A199" s="334" t="str">
        <f>'[2]danfoss,sagi'!$A205</f>
        <v>DAN190</v>
      </c>
      <c r="B199" s="331" t="str">
        <f>'[2]danfoss,sagi'!$B205</f>
        <v>PK530D single high pressure (auto 50psi~150psi)</v>
      </c>
      <c r="C199" s="307"/>
      <c r="D199" s="98"/>
      <c r="E199" s="446" t="str">
        <f>'[2]danfoss,sagi'!J205</f>
        <v>~</v>
      </c>
      <c r="F199" s="433"/>
    </row>
    <row r="200" spans="1:6">
      <c r="A200" s="334" t="str">
        <f>'[2]danfoss,sagi'!$A206</f>
        <v>DAN191</v>
      </c>
      <c r="B200" s="331" t="str">
        <f>'[2]danfoss,sagi'!$B206</f>
        <v>PK530M single high pressure (manual 50psi~150psi)</v>
      </c>
      <c r="C200" s="307"/>
      <c r="D200" s="98"/>
      <c r="E200" s="446">
        <f>'[2]danfoss,sagi'!J206</f>
        <v>64.3333333333333</v>
      </c>
      <c r="F200" s="433"/>
    </row>
    <row r="201" spans="1:6">
      <c r="A201" s="334" t="str">
        <f>'[2]danfoss,sagi'!$A207</f>
        <v>DAN196</v>
      </c>
      <c r="B201" s="331" t="str">
        <f>'[2]danfoss,sagi'!$B207</f>
        <v>ERVE-6-C (4X5X2 ODF 5') R22 exp-valve</v>
      </c>
      <c r="C201" s="307"/>
      <c r="D201" s="98"/>
      <c r="E201" s="427">
        <f>'[2]danfoss,sagi'!J207</f>
        <v>155.5</v>
      </c>
      <c r="F201" s="433"/>
    </row>
    <row r="202" spans="1:6">
      <c r="A202" s="334" t="str">
        <f>'[2]danfoss,sagi'!$A208</f>
        <v>DAN198</v>
      </c>
      <c r="B202" s="331" t="str">
        <f>'[2]danfoss,sagi'!$B208</f>
        <v>ERVE-10-C (5X7X2 ODF 5') R22 exp-valve</v>
      </c>
      <c r="C202" s="307"/>
      <c r="D202" s="98"/>
      <c r="E202" s="427">
        <f>'[2]danfoss,sagi'!J208</f>
        <v>187.833333333333</v>
      </c>
      <c r="F202" s="433"/>
    </row>
    <row r="203" spans="1:6">
      <c r="A203" s="334" t="str">
        <f>'[2]danfoss,sagi'!$A209</f>
        <v>DAN199</v>
      </c>
      <c r="B203" s="331" t="str">
        <f>'[2]danfoss,sagi'!$B209</f>
        <v>ERVE-12-C (5X7X2 ODF 5') R22 exp-valve</v>
      </c>
      <c r="C203" s="308"/>
      <c r="D203" s="98"/>
      <c r="E203" s="427">
        <f>'[2]danfoss,sagi'!J209</f>
        <v>187.833333333333</v>
      </c>
      <c r="F203" s="433"/>
    </row>
    <row r="204" spans="1:6">
      <c r="A204" s="334" t="str">
        <f>'[2]danfoss,sagi'!$A210</f>
        <v>DAN201</v>
      </c>
      <c r="B204" s="331" t="str">
        <f>'[2]danfoss,sagi'!$B210</f>
        <v>ERSE-9-C  (5X7X2 ODF 5') R404,507 exp-valve</v>
      </c>
      <c r="C204" s="308"/>
      <c r="D204" s="98"/>
      <c r="E204" s="427">
        <f>'[2]danfoss,sagi'!J210</f>
        <v>198.833333333333</v>
      </c>
      <c r="F204" s="433"/>
    </row>
    <row r="205" spans="1:6">
      <c r="A205" s="334" t="str">
        <f>'[2]danfoss,sagi'!$A211</f>
        <v>DAN202</v>
      </c>
      <c r="B205" s="331" t="str">
        <f>'[2]danfoss,sagi'!$B211</f>
        <v>Y1037-FV-3-180 3X3 ODF5' Injection valve</v>
      </c>
      <c r="C205" s="448" t="s">
        <v>825</v>
      </c>
      <c r="D205" s="432"/>
      <c r="E205" s="427">
        <f>'[2]danfoss,sagi'!J211</f>
        <v>477.777777777778</v>
      </c>
      <c r="F205" s="433"/>
    </row>
    <row r="206" spans="1:6">
      <c r="A206" s="334" t="str">
        <f>'[2]danfoss,sagi'!$A212</f>
        <v>DAN203</v>
      </c>
      <c r="B206" s="331" t="str">
        <f>'[2]danfoss,sagi'!$B212</f>
        <v>TCLE 5 HW 100 SAE EE 5FT 1/2 X 5/8 SAE ANG 6A (12)</v>
      </c>
      <c r="C206" s="377" t="s">
        <v>826</v>
      </c>
      <c r="D206" s="281"/>
      <c r="E206" s="427">
        <f>'[2]danfoss,sagi'!J212</f>
        <v>369.513529411765</v>
      </c>
      <c r="F206" s="443"/>
    </row>
    <row r="207" spans="1:6">
      <c r="A207" s="334" t="str">
        <f>'[2]danfoss,sagi'!$A213</f>
        <v>DAN204</v>
      </c>
      <c r="B207" s="331" t="str">
        <f>'[2]danfoss,sagi'!$B213</f>
        <v>TCLE 71/2 HW 100 SAE EE 5FT 1/2 X 5/8 SAE ANG 6A (12)</v>
      </c>
      <c r="C207" s="377"/>
      <c r="D207" s="281"/>
      <c r="E207" s="427">
        <f>'[2]danfoss,sagi'!J213</f>
        <v>369.513529411765</v>
      </c>
      <c r="F207" s="445"/>
    </row>
    <row r="208" spans="1:6">
      <c r="A208" s="334" t="str">
        <f>'[2]danfoss,sagi'!$A214</f>
        <v>DAN205</v>
      </c>
      <c r="B208" s="331" t="str">
        <f>'[2]danfoss,sagi'!$B214</f>
        <v>TCLE 10 HW 100 SAE EE 5FT 1/2 X 5/8 SAE ANG 6A (12)</v>
      </c>
      <c r="C208" s="377"/>
      <c r="D208" s="281"/>
      <c r="E208" s="427">
        <f>'[2]danfoss,sagi'!J214</f>
        <v>369.513529411765</v>
      </c>
      <c r="F208" s="445"/>
    </row>
    <row r="209" spans="1:6">
      <c r="A209" s="334" t="str">
        <f>'[2]danfoss,sagi'!$A215</f>
        <v>DAN206</v>
      </c>
      <c r="B209" s="331" t="str">
        <f>'[2]danfoss,sagi'!$B215</f>
        <v>TCLE 12 HW 100 SAE EE  5FT 1/2X5/8 SAEANG 6A (12)</v>
      </c>
      <c r="C209" s="377"/>
      <c r="D209" s="281"/>
      <c r="E209" s="427">
        <f>'[2]danfoss,sagi'!J215</f>
        <v>369.513529411765</v>
      </c>
      <c r="F209" s="445"/>
    </row>
    <row r="210" spans="1:6">
      <c r="A210" s="334" t="str">
        <f>'[2]danfoss,sagi'!$A216</f>
        <v>DAN207</v>
      </c>
      <c r="B210" s="331" t="str">
        <f>'[2]danfoss,sagi'!$B216</f>
        <v>TJLE 14 HW100 SAE EE 5FT 5/8 X 7/8 ODF ANG 6A (12)</v>
      </c>
      <c r="C210" s="377"/>
      <c r="D210" s="281"/>
      <c r="E210" s="427" t="str">
        <f>'[2]danfoss,sagi'!J216</f>
        <v>~</v>
      </c>
      <c r="F210" s="445"/>
    </row>
    <row r="211" spans="1:6">
      <c r="A211" s="334" t="str">
        <f>'[2]danfoss,sagi'!$A217</f>
        <v>DAN208</v>
      </c>
      <c r="B211" s="331" t="str">
        <f>'[2]danfoss,sagi'!$B217</f>
        <v>TJRE 18 HW100 SAEEE 5FT 7/8 ODF X 1-1/8 ODM ANG 6A (12)</v>
      </c>
      <c r="C211" s="377"/>
      <c r="D211" s="281"/>
      <c r="E211" s="427" t="str">
        <f>'[2]danfoss,sagi'!J217</f>
        <v>~</v>
      </c>
      <c r="F211" s="445"/>
    </row>
    <row r="212" spans="1:6">
      <c r="A212" s="334" t="str">
        <f>'[2]danfoss,sagi'!$A218</f>
        <v>DAN209</v>
      </c>
      <c r="B212" s="331" t="str">
        <f>'[2]danfoss,sagi'!$B218</f>
        <v>TER 22 HW100 SAE EE 10FT 7/8 ODF X 1-1/8 ODM ANG 6A (6)</v>
      </c>
      <c r="C212" s="377"/>
      <c r="D212" s="281"/>
      <c r="E212" s="427" t="str">
        <f>'[2]danfoss,sagi'!J218</f>
        <v>~</v>
      </c>
      <c r="F212" s="445"/>
    </row>
    <row r="213" spans="1:6">
      <c r="A213" s="334" t="str">
        <f>'[2]danfoss,sagi'!$A219</f>
        <v>DAN210</v>
      </c>
      <c r="B213" s="331" t="str">
        <f>'[2]danfoss,sagi'!$B219</f>
        <v>TER 26 HW100 SAE EE 10FT 7/8 ODF X 1-1/8 ODM ANG 6A (6)</v>
      </c>
      <c r="C213" s="377"/>
      <c r="D213" s="281"/>
      <c r="E213" s="427" t="str">
        <f>'[2]danfoss,sagi'!J219</f>
        <v>~</v>
      </c>
      <c r="F213" s="445"/>
    </row>
    <row r="214" spans="1:6">
      <c r="A214" s="334" t="str">
        <f>'[2]danfoss,sagi'!$A220</f>
        <v>DAN211</v>
      </c>
      <c r="B214" s="331" t="str">
        <f>'[2]danfoss,sagi'!$B220</f>
        <v>TIR 55 HW100 SAE EE 10FT 7/8 ODF X 1-1/8 ODM ANG 6A (6)</v>
      </c>
      <c r="C214" s="377"/>
      <c r="D214" s="281"/>
      <c r="E214" s="427" t="str">
        <f>'[2]danfoss,sagi'!J220</f>
        <v>~</v>
      </c>
      <c r="F214" s="445"/>
    </row>
    <row r="215" spans="1:6">
      <c r="A215" s="334" t="str">
        <f>'[2]danfoss,sagi'!$A221</f>
        <v>DAN212</v>
      </c>
      <c r="B215" s="331" t="str">
        <f>'[2]danfoss,sagi'!$B221</f>
        <v>THR 75 HW100 SAEEE 10FT 1-1/8 X 1-1/8 ODM ANG 6A (6)</v>
      </c>
      <c r="C215" s="377"/>
      <c r="D215" s="281"/>
      <c r="E215" s="427" t="str">
        <f>'[2]danfoss,sagi'!J221</f>
        <v>~</v>
      </c>
      <c r="F215" s="445"/>
    </row>
    <row r="216" spans="1:6">
      <c r="A216" s="334" t="str">
        <f>'[2]danfoss,sagi'!$A222</f>
        <v>DAN213</v>
      </c>
      <c r="B216" s="331" t="str">
        <f>'[2]danfoss,sagi'!$B222</f>
        <v>TRAE+ 20HW100 SAE EE 10FT 7/8X1-1/8 ODF S/T 6A (6)</v>
      </c>
      <c r="C216" s="377"/>
      <c r="D216" s="281"/>
      <c r="E216" s="427">
        <f>'[2]danfoss,sagi'!J222</f>
        <v>540.139215686275</v>
      </c>
      <c r="F216" s="445"/>
    </row>
    <row r="217" spans="1:6">
      <c r="A217" s="334" t="str">
        <f>'[2]danfoss,sagi'!$A223</f>
        <v>DAN214</v>
      </c>
      <c r="B217" s="331" t="str">
        <f>'[2]danfoss,sagi'!$B223</f>
        <v>TRAE+ 30HW100 SAE EE 10FT 7/8X1-1/8 ODF S/T 6A (6)</v>
      </c>
      <c r="C217" s="377"/>
      <c r="D217" s="281"/>
      <c r="E217" s="427">
        <f>'[2]danfoss,sagi'!J223</f>
        <v>540.139215686275</v>
      </c>
      <c r="F217" s="445"/>
    </row>
    <row r="218" spans="1:6">
      <c r="A218" s="334" t="str">
        <f>'[2]danfoss,sagi'!$A224</f>
        <v>DAN215</v>
      </c>
      <c r="B218" s="331" t="str">
        <f>'[2]danfoss,sagi'!$B224</f>
        <v>TRAE+ 40 HW100 SAE EE 15FT 7/8 X 1-1/8 ODF S/T 6A (6)</v>
      </c>
      <c r="C218" s="377"/>
      <c r="D218" s="281"/>
      <c r="E218" s="427">
        <f>'[2]danfoss,sagi'!J224</f>
        <v>540.139215686275</v>
      </c>
      <c r="F218" s="445"/>
    </row>
    <row r="219" spans="1:6">
      <c r="A219" s="334" t="str">
        <f>'[2]danfoss,sagi'!$A225</f>
        <v>DAN216</v>
      </c>
      <c r="B219" s="331" t="str">
        <f>'[2]danfoss,sagi'!$B225</f>
        <v>TRAE 50 HW100 SAE EE 10FT 1-1/8X1-3/8 ODF S/T6A (6)</v>
      </c>
      <c r="C219" s="377"/>
      <c r="D219" s="281"/>
      <c r="E219" s="427" t="str">
        <f>'[2]danfoss,sagi'!J225</f>
        <v>~</v>
      </c>
      <c r="F219" s="445"/>
    </row>
    <row r="220" spans="1:6">
      <c r="A220" s="334" t="str">
        <f>'[2]danfoss,sagi'!$A226</f>
        <v>DAN217</v>
      </c>
      <c r="B220" s="331" t="str">
        <f>'[2]danfoss,sagi'!$B226</f>
        <v>TRAE 60 HW100 SAE EE 10FT 1-1/8 X 1-3/8 ODF S/T 6A (6)</v>
      </c>
      <c r="C220" s="377"/>
      <c r="D220" s="281"/>
      <c r="E220" s="427" t="str">
        <f>'[2]danfoss,sagi'!J226</f>
        <v>~</v>
      </c>
      <c r="F220" s="445"/>
    </row>
    <row r="221" spans="1:6">
      <c r="A221" s="334" t="str">
        <f>'[2]danfoss,sagi'!$A227</f>
        <v>DAN218</v>
      </c>
      <c r="B221" s="331" t="str">
        <f>'[2]danfoss,sagi'!$B227</f>
        <v>TRAES 5 SW45 (R507 EXP VALVE COPELAND)</v>
      </c>
      <c r="C221" s="377"/>
      <c r="D221" s="281"/>
      <c r="E221" s="427">
        <f>'[2]danfoss,sagi'!J227</f>
        <v>217.027450980392</v>
      </c>
      <c r="F221" s="445"/>
    </row>
    <row r="222" spans="1:6">
      <c r="A222" s="334" t="str">
        <f>'[2]danfoss,sagi'!$A228</f>
        <v>DAN218.1</v>
      </c>
      <c r="B222" s="331" t="str">
        <f>'[2]danfoss,sagi'!$B228</f>
        <v>TRAES 7 SW45 (R507 EXP VALVE COPELAND)</v>
      </c>
      <c r="C222" s="377"/>
      <c r="D222" s="281"/>
      <c r="E222" s="427">
        <f>'[2]danfoss,sagi'!J228</f>
        <v>217.027450980392</v>
      </c>
      <c r="F222" s="445"/>
    </row>
    <row r="223" spans="1:6">
      <c r="A223" s="334" t="str">
        <f>'[2]danfoss,sagi'!$A229</f>
        <v>DAN218.2</v>
      </c>
      <c r="B223" s="331" t="str">
        <f>'[2]danfoss,sagi'!$B229</f>
        <v>TRAES 7.5 SW45 (R507 EXP VALVE COPELAND)</v>
      </c>
      <c r="C223" s="377"/>
      <c r="D223" s="281"/>
      <c r="E223" s="427">
        <f>'[2]danfoss,sagi'!J229</f>
        <v>217.027450980392</v>
      </c>
      <c r="F223" s="445"/>
    </row>
    <row r="224" spans="1:6">
      <c r="A224" s="334" t="str">
        <f>'[2]danfoss,sagi'!$A230</f>
        <v>DAN218.3</v>
      </c>
      <c r="B224" s="331" t="str">
        <f>'[2]danfoss,sagi'!$B230</f>
        <v>TRAES 10 SW45 (R507 EXP VALVE COPELAND)</v>
      </c>
      <c r="C224" s="377"/>
      <c r="D224" s="281"/>
      <c r="E224" s="427">
        <f>'[2]danfoss,sagi'!J230</f>
        <v>217.027450980392</v>
      </c>
      <c r="F224" s="445"/>
    </row>
    <row r="225" spans="1:6">
      <c r="A225" s="334" t="str">
        <f>'[2]danfoss,sagi'!$A231</f>
        <v>DAN218.6</v>
      </c>
      <c r="B225" s="331" t="str">
        <f>'[2]danfoss,sagi'!$B231</f>
        <v>TRAES 5 SZ (R507 EXP VALVE COPELAND)</v>
      </c>
      <c r="C225" s="377"/>
      <c r="D225" s="281"/>
      <c r="E225" s="427">
        <f>'[2]danfoss,sagi'!J231</f>
        <v>217.027450980392</v>
      </c>
      <c r="F225" s="445"/>
    </row>
    <row r="226" spans="1:6">
      <c r="A226" s="334" t="str">
        <f>'[2]danfoss,sagi'!$A232</f>
        <v>DAN218.7</v>
      </c>
      <c r="B226" s="331" t="str">
        <f>'[2]danfoss,sagi'!$B232</f>
        <v>TRAES 7.5 SZ (R507 EXP VALVE COPELAND)</v>
      </c>
      <c r="C226" s="377"/>
      <c r="D226" s="281"/>
      <c r="E226" s="427">
        <f>'[2]danfoss,sagi'!J232</f>
        <v>217.027450980392</v>
      </c>
      <c r="F226" s="444"/>
    </row>
    <row r="227" spans="1:6">
      <c r="A227" s="334" t="str">
        <f>'[2]danfoss,sagi'!$A233</f>
        <v>DAN218.8</v>
      </c>
      <c r="B227" s="331" t="str">
        <f>'[2]danfoss,sagi'!$B233</f>
        <v>TA-HW100 (R22 EXP-VALVE COPELAND)</v>
      </c>
      <c r="C227" s="377"/>
      <c r="D227" s="281"/>
      <c r="E227" s="427">
        <f>'[2]danfoss,sagi'!J233</f>
        <v>129.892549019608</v>
      </c>
      <c r="F227" s="443"/>
    </row>
    <row r="228" spans="1:6">
      <c r="A228" s="334" t="str">
        <f>'[2]danfoss,sagi'!$A234</f>
        <v>DAN218.9</v>
      </c>
      <c r="B228" s="331" t="str">
        <f>'[2]danfoss,sagi'!$B234</f>
        <v>TAE-HW100 (R22 EXP-VALVE COPELAND)</v>
      </c>
      <c r="C228" s="377"/>
      <c r="D228" s="281"/>
      <c r="E228" s="427">
        <f>'[2]danfoss,sagi'!J234</f>
        <v>145.035882352941</v>
      </c>
      <c r="F228" s="445"/>
    </row>
    <row r="229" spans="1:6">
      <c r="A229" s="334" t="str">
        <f>'[2]danfoss,sagi'!$A235</f>
        <v>DAN218.10</v>
      </c>
      <c r="B229" s="331" t="str">
        <f>'[2]danfoss,sagi'!$B235</f>
        <v>TA-SW75 (R507 EXP-VALVE COPELAND)</v>
      </c>
      <c r="C229" s="377"/>
      <c r="D229" s="281"/>
      <c r="E229" s="427">
        <f>'[2]danfoss,sagi'!J235</f>
        <v>129.892549019608</v>
      </c>
      <c r="F229" s="445"/>
    </row>
    <row r="230" spans="1:6">
      <c r="A230" s="334" t="str">
        <f>'[2]danfoss,sagi'!$A236</f>
        <v>DAN218.11</v>
      </c>
      <c r="B230" s="331" t="str">
        <f>'[2]danfoss,sagi'!$B236</f>
        <v>TAE-SW75 (R507 EXP-VALVE COPELAND)</v>
      </c>
      <c r="C230" s="377"/>
      <c r="D230" s="281"/>
      <c r="E230" s="427">
        <f>'[2]danfoss,sagi'!J236</f>
        <v>145.035882352941</v>
      </c>
      <c r="F230" s="445"/>
    </row>
    <row r="231" spans="1:6">
      <c r="A231" s="334" t="str">
        <f>'[2]danfoss,sagi'!$A237</f>
        <v>DAN218.12</v>
      </c>
      <c r="B231" s="331" t="str">
        <f>'[2]danfoss,sagi'!$B237</f>
        <v>TAO-0 ORIFICE COPELAND</v>
      </c>
      <c r="C231" s="377"/>
      <c r="D231" s="281"/>
      <c r="E231" s="427">
        <f>'[2]danfoss,sagi'!J237</f>
        <v>34.2061176470588</v>
      </c>
      <c r="F231" s="445"/>
    </row>
    <row r="232" spans="1:6">
      <c r="A232" s="334" t="str">
        <f>'[2]danfoss,sagi'!$A238</f>
        <v>DAN218.13</v>
      </c>
      <c r="B232" s="331" t="str">
        <f>'[2]danfoss,sagi'!$B238</f>
        <v>TAO-1 ORIFICE COPELAND</v>
      </c>
      <c r="C232" s="377"/>
      <c r="D232" s="281"/>
      <c r="E232" s="427">
        <f>'[2]danfoss,sagi'!J238</f>
        <v>34.2061176470588</v>
      </c>
      <c r="F232" s="445"/>
    </row>
    <row r="233" spans="1:6">
      <c r="A233" s="334" t="str">
        <f>'[2]danfoss,sagi'!$A239</f>
        <v>DAN218.14</v>
      </c>
      <c r="B233" s="331" t="str">
        <f>'[2]danfoss,sagi'!$B239</f>
        <v>TAO-2 ORIFICE COPELAND</v>
      </c>
      <c r="C233" s="377"/>
      <c r="D233" s="281"/>
      <c r="E233" s="427">
        <f>'[2]danfoss,sagi'!J239</f>
        <v>34.2061176470588</v>
      </c>
      <c r="F233" s="445"/>
    </row>
    <row r="234" spans="1:6">
      <c r="A234" s="334" t="str">
        <f>'[2]danfoss,sagi'!$A240</f>
        <v>DAN218.15</v>
      </c>
      <c r="B234" s="331" t="str">
        <f>'[2]danfoss,sagi'!$B240</f>
        <v>TAO-3 ORIFICE COPELAND</v>
      </c>
      <c r="C234" s="377"/>
      <c r="D234" s="281"/>
      <c r="E234" s="427">
        <f>'[2]danfoss,sagi'!J240</f>
        <v>34.2061176470588</v>
      </c>
      <c r="F234" s="445"/>
    </row>
    <row r="235" spans="1:6">
      <c r="A235" s="334" t="str">
        <f>'[2]danfoss,sagi'!$A241</f>
        <v>DAN218.16</v>
      </c>
      <c r="B235" s="331" t="str">
        <f>'[2]danfoss,sagi'!$B241</f>
        <v>TAO-4 ORIFICE COPELAND</v>
      </c>
      <c r="C235" s="377"/>
      <c r="D235" s="281"/>
      <c r="E235" s="427">
        <f>'[2]danfoss,sagi'!J241</f>
        <v>34.2061176470588</v>
      </c>
      <c r="F235" s="445"/>
    </row>
    <row r="236" spans="1:6">
      <c r="A236" s="334" t="str">
        <f>'[2]danfoss,sagi'!$A242</f>
        <v>DAN218.17</v>
      </c>
      <c r="B236" s="331" t="str">
        <f>'[2]danfoss,sagi'!$B242</f>
        <v>TAO-5 ORIFICE COPELAND</v>
      </c>
      <c r="C236" s="377"/>
      <c r="D236" s="281"/>
      <c r="E236" s="427">
        <f>'[2]danfoss,sagi'!J242</f>
        <v>34.2061176470588</v>
      </c>
      <c r="F236" s="445"/>
    </row>
    <row r="237" spans="1:6">
      <c r="A237" s="334" t="str">
        <f>'[2]danfoss,sagi'!$A243</f>
        <v>DAN218.18</v>
      </c>
      <c r="B237" s="331" t="str">
        <f>'[2]danfoss,sagi'!$B243</f>
        <v>TAO-6 ORIFICE COPELAND</v>
      </c>
      <c r="C237" s="377"/>
      <c r="D237" s="281"/>
      <c r="E237" s="427">
        <f>'[2]danfoss,sagi'!J243</f>
        <v>34.2061176470588</v>
      </c>
      <c r="F237" s="444"/>
    </row>
    <row r="238" ht="16" customHeight="1" spans="1:6">
      <c r="A238" s="334" t="str">
        <f>'[2]danfoss,sagi'!$A244</f>
        <v>DAN218.19</v>
      </c>
      <c r="B238" s="331" t="str">
        <f>'[2]danfoss,sagi'!$B244</f>
        <v>DX3-008 (R22)</v>
      </c>
      <c r="C238" s="377"/>
      <c r="D238" s="281"/>
      <c r="E238" s="427">
        <f>'[2]danfoss,sagi'!J244</f>
        <v>1460.47401069519</v>
      </c>
      <c r="F238" s="443"/>
    </row>
    <row r="239" ht="19" customHeight="1" spans="1:6">
      <c r="A239" s="334" t="str">
        <f>'[2]danfoss,sagi'!$A245</f>
        <v>DAN218.20</v>
      </c>
      <c r="B239" s="331" t="str">
        <f>'[2]danfoss,sagi'!$B245</f>
        <v>DX3-010 (R22)</v>
      </c>
      <c r="C239" s="377"/>
      <c r="D239" s="281"/>
      <c r="E239" s="427">
        <f>'[2]danfoss,sagi'!J245</f>
        <v>1475.66887700535</v>
      </c>
      <c r="F239" s="445"/>
    </row>
    <row r="240" ht="18" customHeight="1" spans="1:6">
      <c r="A240" s="334" t="str">
        <f>'[2]danfoss,sagi'!$A246</f>
        <v>DAN218.21</v>
      </c>
      <c r="B240" s="331" t="str">
        <f>'[2]danfoss,sagi'!$B246</f>
        <v>DX3-012 (R22)</v>
      </c>
      <c r="C240" s="377"/>
      <c r="D240" s="281"/>
      <c r="E240" s="427">
        <f>'[2]danfoss,sagi'!J246</f>
        <v>1489.71529411765</v>
      </c>
      <c r="F240" s="445"/>
    </row>
    <row r="241" ht="13" customHeight="1" spans="1:6">
      <c r="A241" s="334" t="str">
        <f>'[2]danfoss,sagi'!$A247</f>
        <v>DAN218.22</v>
      </c>
      <c r="B241" s="331" t="str">
        <f>'[2]danfoss,sagi'!$B247</f>
        <v>DX3-015 (R22)</v>
      </c>
      <c r="C241" s="377"/>
      <c r="D241" s="281"/>
      <c r="E241" s="427">
        <f>'[2]danfoss,sagi'!J247</f>
        <v>1504.82181818182</v>
      </c>
      <c r="F241" s="445"/>
    </row>
    <row r="242" ht="16" customHeight="1" spans="1:6">
      <c r="A242" s="334" t="str">
        <f>'[2]danfoss,sagi'!$A248</f>
        <v>DAN218.23</v>
      </c>
      <c r="B242" s="331" t="str">
        <f>'[2]danfoss,sagi'!$B248</f>
        <v>DX3-020 (R22)</v>
      </c>
      <c r="C242" s="377"/>
      <c r="D242" s="281"/>
      <c r="E242" s="427">
        <f>'[2]danfoss,sagi'!J248</f>
        <v>1521.25347593583</v>
      </c>
      <c r="F242" s="444"/>
    </row>
    <row r="243" ht="54" customHeight="1" spans="1:6">
      <c r="A243" s="334" t="str">
        <f>'[2]danfoss,sagi'!$A249</f>
        <v>DAN218.24</v>
      </c>
      <c r="B243" s="331" t="str">
        <f>'[2]danfoss,sagi'!$B249</f>
        <v>DIXELL TRANSFORMER TF20D</v>
      </c>
      <c r="C243" s="377"/>
      <c r="D243" s="281"/>
      <c r="E243" s="427">
        <f>'[2]danfoss,sagi'!J249</f>
        <v>167.920941176471</v>
      </c>
      <c r="F243" s="434"/>
    </row>
    <row r="244" spans="1:6">
      <c r="A244" s="334" t="str">
        <f>'[2]danfoss,sagi'!$A250</f>
        <v>DAN217.1</v>
      </c>
      <c r="B244" s="331" t="str">
        <f>'[2]danfoss,sagi'!$B250</f>
        <v>TCLE 4.5 SW100 SAE EE 10FT 5/8 X 7/8 ODF R-404A (12)</v>
      </c>
      <c r="C244" s="377"/>
      <c r="D244" s="281"/>
      <c r="E244" s="427">
        <f>'[2]danfoss,sagi'!J250</f>
        <v>362.169230769231</v>
      </c>
      <c r="F244" s="434"/>
    </row>
    <row r="245" spans="1:6">
      <c r="A245" s="334" t="str">
        <f>'[2]danfoss,sagi'!$A251</f>
        <v>DAN219</v>
      </c>
      <c r="B245" s="331" t="str">
        <f>'[2]danfoss,sagi'!$B251</f>
        <v>A-WZ 5582  4 STD - 1/2"  (6)060933</v>
      </c>
      <c r="C245" s="376" t="s">
        <v>827</v>
      </c>
      <c r="D245" s="281"/>
      <c r="E245" s="427">
        <f>'[2]danfoss,sagi'!J251</f>
        <v>266.294876660342</v>
      </c>
      <c r="F245" s="443"/>
    </row>
    <row r="246" spans="1:6">
      <c r="A246" s="334" t="str">
        <f>'[2]danfoss,sagi'!$A252</f>
        <v>DAN220</v>
      </c>
      <c r="B246" s="331" t="str">
        <f>'[2]danfoss,sagi'!$B252</f>
        <v>A-WZ 5585  5 STD - 5/8" (6)060934</v>
      </c>
      <c r="C246" s="377"/>
      <c r="D246" s="281"/>
      <c r="E246" s="427">
        <f>'[2]danfoss,sagi'!J252</f>
        <v>284.006072106262</v>
      </c>
      <c r="F246" s="445"/>
    </row>
    <row r="247" spans="1:6">
      <c r="A247" s="334" t="str">
        <f>'[2]danfoss,sagi'!$A253</f>
        <v>DAN221</v>
      </c>
      <c r="B247" s="331" t="str">
        <f>'[2]danfoss,sagi'!$B253</f>
        <v>A-WZ 5587  7 STD - 7/8" (6)060931</v>
      </c>
      <c r="C247" s="377"/>
      <c r="D247" s="281"/>
      <c r="E247" s="427">
        <f>'[2]danfoss,sagi'!J253</f>
        <v>295.996394686907</v>
      </c>
      <c r="F247" s="445"/>
    </row>
    <row r="248" spans="1:6">
      <c r="A248" s="334" t="str">
        <f>'[2]danfoss,sagi'!$A254</f>
        <v>DAN222</v>
      </c>
      <c r="B248" s="331" t="str">
        <f>'[2]danfoss,sagi'!$B254</f>
        <v>A-WZ 5588  9 STD - 1 1/8" (6)060974</v>
      </c>
      <c r="C248" s="377"/>
      <c r="D248" s="281"/>
      <c r="E248" s="427">
        <f>'[2]danfoss,sagi'!J254</f>
        <v>302.73605313093</v>
      </c>
      <c r="F248" s="445"/>
    </row>
    <row r="249" spans="1:6">
      <c r="A249" s="334" t="str">
        <f>'[2]danfoss,sagi'!$A255</f>
        <v>DAN223</v>
      </c>
      <c r="B249" s="331" t="str">
        <f>'[2]danfoss,sagi'!$B255</f>
        <v>A-WZ 5690 9 STD - 1 1/8" x 6" DIA.065152</v>
      </c>
      <c r="C249" s="377"/>
      <c r="D249" s="281"/>
      <c r="E249" s="427" t="str">
        <f>'[2]danfoss,sagi'!J255</f>
        <v>~</v>
      </c>
      <c r="F249" s="445"/>
    </row>
    <row r="250" spans="1:6">
      <c r="A250" s="334" t="str">
        <f>'[2]danfoss,sagi'!$A256</f>
        <v>DAN224</v>
      </c>
      <c r="B250" s="331" t="str">
        <f>'[2]danfoss,sagi'!$B256</f>
        <v>A-WZ 5590 11 STD - 1 3/8"  (6)060930</v>
      </c>
      <c r="C250" s="377"/>
      <c r="D250" s="281"/>
      <c r="E250" s="427">
        <f>'[2]danfoss,sagi'!J256</f>
        <v>325.697912713472</v>
      </c>
      <c r="F250" s="445"/>
    </row>
    <row r="251" spans="1:6">
      <c r="A251" s="334" t="str">
        <f>'[2]danfoss,sagi'!$A257</f>
        <v>DAN225</v>
      </c>
      <c r="B251" s="331" t="str">
        <f>'[2]danfoss,sagi'!$B257</f>
        <v>A-WZ 5690 11 STD - 1 3/8" x 6" DIA.060978</v>
      </c>
      <c r="C251" s="377"/>
      <c r="D251" s="281"/>
      <c r="E251" s="427">
        <f>'[2]danfoss,sagi'!J257</f>
        <v>589.093168880455</v>
      </c>
      <c r="F251" s="445"/>
    </row>
    <row r="252" spans="1:6">
      <c r="A252" s="334" t="str">
        <f>'[2]danfoss,sagi'!$A258</f>
        <v>DAN226</v>
      </c>
      <c r="B252" s="331" t="str">
        <f>'[2]danfoss,sagi'!$B258</f>
        <v>A-WZ 5692 13 STD 1 5/8" 060979</v>
      </c>
      <c r="C252" s="377"/>
      <c r="D252" s="281"/>
      <c r="E252" s="427">
        <f>'[2]danfoss,sagi'!J258</f>
        <v>676.316888045541</v>
      </c>
      <c r="F252" s="444"/>
    </row>
    <row r="253" ht="54" customHeight="1" spans="1:6">
      <c r="A253" s="334" t="str">
        <f>'[2]danfoss,sagi'!$A259</f>
        <v>DAN228</v>
      </c>
      <c r="B253" s="331" t="str">
        <f>'[2]danfoss,sagi'!$B259</f>
        <v>OMB-JB1 C/W ASC 2 ELECTRONIC WITH ALARM (65365)</v>
      </c>
      <c r="C253" s="378"/>
      <c r="D253" s="281"/>
      <c r="E253" s="427">
        <f>'[2]danfoss,sagi'!J259</f>
        <v>870.306513409962</v>
      </c>
      <c r="F253" s="434"/>
    </row>
    <row r="254" spans="1:6">
      <c r="A254" s="334" t="str">
        <f>'[2]danfoss,sagi'!$A260</f>
        <v>DAN230</v>
      </c>
      <c r="B254" s="331" t="str">
        <f>'[2]danfoss,sagi'!$B260</f>
        <v>STAS-489 T STD  1 1/8" FILTER SHELL</v>
      </c>
      <c r="C254" s="449"/>
      <c r="D254" s="450"/>
      <c r="E254" s="427">
        <f>'[2]danfoss,sagi'!J260</f>
        <v>314.097368421053</v>
      </c>
      <c r="F254" s="434"/>
    </row>
    <row r="255" customHeight="1" spans="1:6">
      <c r="A255" s="334" t="str">
        <f>'[2]danfoss,sagi'!$A264</f>
        <v>DAN231</v>
      </c>
      <c r="B255" s="331" t="str">
        <f>'[2]danfoss,sagi'!$B264</f>
        <v>EK163 EMERSON FILTER DRIER</v>
      </c>
      <c r="C255" s="450" t="s">
        <v>828</v>
      </c>
      <c r="D255" s="450"/>
      <c r="E255" s="446">
        <f>'[2]danfoss,sagi'!J264</f>
        <v>39.9888888888889</v>
      </c>
      <c r="F255" s="434"/>
    </row>
    <row r="256" spans="1:6">
      <c r="A256" s="334" t="str">
        <f>'[2]danfoss,sagi'!$A265</f>
        <v>DAN232</v>
      </c>
      <c r="B256" s="331" t="str">
        <f>'[2]danfoss,sagi'!$B265</f>
        <v>EK164 EMERSON FILTER DRIER</v>
      </c>
      <c r="C256" s="450"/>
      <c r="D256" s="450"/>
      <c r="E256" s="446">
        <f>'[2]danfoss,sagi'!J265</f>
        <v>39.9888888888889</v>
      </c>
      <c r="F256" s="434"/>
    </row>
    <row r="257" spans="1:6">
      <c r="A257" s="334" t="str">
        <f>'[2]danfoss,sagi'!$A266</f>
        <v>DAN233</v>
      </c>
      <c r="B257" s="331" t="str">
        <f>'[2]danfoss,sagi'!$B266</f>
        <v>EK165 EMERSON FILTER DRIER</v>
      </c>
      <c r="C257" s="450"/>
      <c r="D257" s="450"/>
      <c r="E257" s="446">
        <f>'[2]danfoss,sagi'!J266</f>
        <v>39.9888888888889</v>
      </c>
      <c r="F257" s="434"/>
    </row>
    <row r="258" spans="1:6">
      <c r="A258" s="334" t="str">
        <f>'[2]danfoss,sagi'!$A267</f>
        <v>DAN234</v>
      </c>
      <c r="B258" s="331" t="str">
        <f>'[2]danfoss,sagi'!$B267</f>
        <v>EK304 EMERSON FILTER DRIER</v>
      </c>
      <c r="C258" s="450"/>
      <c r="D258" s="450"/>
      <c r="E258" s="446">
        <f>'[2]danfoss,sagi'!J267</f>
        <v>77.29</v>
      </c>
      <c r="F258" s="434"/>
    </row>
    <row r="259" spans="1:6">
      <c r="A259" s="334" t="str">
        <f>'[2]danfoss,sagi'!$A268</f>
        <v>DAN235</v>
      </c>
      <c r="B259" s="331" t="str">
        <f>'[2]danfoss,sagi'!$B268</f>
        <v>EK305 EMERSON FILTER DRIER</v>
      </c>
      <c r="C259" s="450"/>
      <c r="D259" s="450"/>
      <c r="E259" s="446">
        <f>'[2]danfoss,sagi'!J268</f>
        <v>77.29</v>
      </c>
      <c r="F259" s="434"/>
    </row>
    <row r="260" spans="1:6">
      <c r="A260" s="334" t="str">
        <f>'[2]danfoss,sagi'!$A269</f>
        <v>DAN236</v>
      </c>
      <c r="B260" s="331" t="str">
        <f>'[2]danfoss,sagi'!$B269</f>
        <v>EK306 EMERSON FILTER DRIER</v>
      </c>
      <c r="C260" s="450"/>
      <c r="D260" s="450"/>
      <c r="E260" s="446">
        <f>'[2]danfoss,sagi'!J269</f>
        <v>77.29</v>
      </c>
      <c r="F260" s="434"/>
    </row>
    <row r="261" spans="1:6">
      <c r="A261" s="334" t="str">
        <f>'[2]danfoss,sagi'!$A270</f>
        <v>DAN237</v>
      </c>
      <c r="B261" s="331" t="str">
        <f>'[2]danfoss,sagi'!$B270</f>
        <v>PS2-L7AS EMERSON HI-LO PRESSURE CONTROL (MANUAL/AUTO)</v>
      </c>
      <c r="C261" s="450"/>
      <c r="D261" s="450"/>
      <c r="E261" s="446" t="str">
        <f>'[2]danfoss,sagi'!J270</f>
        <v>~</v>
      </c>
      <c r="F261" s="434"/>
    </row>
    <row r="262" spans="1:6">
      <c r="A262" s="451"/>
      <c r="B262" s="2"/>
      <c r="C262" s="452"/>
      <c r="D262" s="452"/>
      <c r="E262" s="453"/>
    </row>
    <row r="263" spans="1:6">
      <c r="A263" s="451"/>
      <c r="B263" s="2"/>
      <c r="C263" s="452"/>
      <c r="D263" s="452"/>
      <c r="E263" s="453"/>
    </row>
    <row r="264" spans="1:6">
      <c r="A264" s="451"/>
      <c r="B264" s="2"/>
      <c r="C264" s="452"/>
      <c r="D264" s="452"/>
      <c r="E264" s="453"/>
    </row>
    <row r="265" spans="1:6">
      <c r="A265" s="451"/>
      <c r="B265" s="2"/>
      <c r="C265" s="452"/>
      <c r="D265" s="452"/>
      <c r="E265" s="453"/>
    </row>
    <row r="267" ht="12.75" customHeight="1" spans="1:6">
      <c r="A267" s="454"/>
      <c r="B267" s="455" t="s">
        <v>829</v>
      </c>
      <c r="C267" s="456" t="s">
        <v>830</v>
      </c>
      <c r="D267" s="457"/>
    </row>
    <row r="268" ht="15" spans="1:6">
      <c r="A268" s="454"/>
      <c r="B268" s="458" t="s">
        <v>831</v>
      </c>
      <c r="C268" s="459" t="s">
        <v>832</v>
      </c>
      <c r="D268" s="460"/>
    </row>
    <row r="269" ht="15" spans="1:6">
      <c r="A269" s="454"/>
      <c r="B269" s="458" t="s">
        <v>833</v>
      </c>
      <c r="C269" s="459" t="s">
        <v>834</v>
      </c>
      <c r="D269" s="460"/>
    </row>
    <row r="270" ht="15" spans="1:6">
      <c r="A270" s="454"/>
      <c r="B270" s="458" t="s">
        <v>835</v>
      </c>
      <c r="C270" s="459" t="s">
        <v>836</v>
      </c>
      <c r="D270" s="460"/>
    </row>
    <row r="271" ht="15" spans="1:6">
      <c r="A271" s="454"/>
      <c r="B271" s="458" t="s">
        <v>837</v>
      </c>
      <c r="C271" s="459" t="s">
        <v>838</v>
      </c>
      <c r="D271" s="460"/>
    </row>
    <row r="272" ht="15" spans="1:6">
      <c r="A272" s="454"/>
      <c r="B272" s="458" t="s">
        <v>839</v>
      </c>
      <c r="C272" s="459" t="s">
        <v>840</v>
      </c>
      <c r="D272" s="460"/>
    </row>
    <row r="273" ht="15" spans="1:4">
      <c r="A273" s="454"/>
      <c r="B273" s="458" t="s">
        <v>841</v>
      </c>
      <c r="C273" s="459" t="s">
        <v>842</v>
      </c>
      <c r="D273" s="460"/>
    </row>
    <row r="274" ht="15" spans="1:4">
      <c r="A274" s="454"/>
      <c r="B274" s="461" t="s">
        <v>843</v>
      </c>
      <c r="C274" s="459" t="s">
        <v>844</v>
      </c>
      <c r="D274" s="460"/>
    </row>
    <row r="275" ht="15" spans="1:4">
      <c r="A275" s="454"/>
      <c r="B275" s="461" t="s">
        <v>845</v>
      </c>
      <c r="C275" s="462" t="s">
        <v>846</v>
      </c>
      <c r="D275" s="463"/>
    </row>
    <row r="276" ht="15" spans="1:4">
      <c r="A276" s="454"/>
      <c r="B276" s="461" t="s">
        <v>847</v>
      </c>
      <c r="C276" s="462" t="s">
        <v>848</v>
      </c>
      <c r="D276" s="463"/>
    </row>
    <row r="277" ht="15" spans="1:4">
      <c r="A277" s="454"/>
      <c r="B277" s="461" t="s">
        <v>849</v>
      </c>
      <c r="C277" s="462" t="s">
        <v>850</v>
      </c>
      <c r="D277" s="463"/>
    </row>
    <row r="278" ht="15" spans="1:4">
      <c r="A278" s="454"/>
      <c r="B278" s="461" t="s">
        <v>851</v>
      </c>
      <c r="C278" s="462" t="s">
        <v>852</v>
      </c>
      <c r="D278" s="463"/>
    </row>
    <row r="279" ht="15" spans="1:4">
      <c r="A279" s="454"/>
      <c r="B279" s="461" t="s">
        <v>853</v>
      </c>
      <c r="C279" s="462" t="s">
        <v>854</v>
      </c>
      <c r="D279" s="463"/>
    </row>
    <row r="280" ht="15" spans="1:4">
      <c r="A280" s="454"/>
      <c r="B280" s="461" t="s">
        <v>855</v>
      </c>
      <c r="C280" s="462" t="s">
        <v>856</v>
      </c>
      <c r="D280" s="463"/>
    </row>
    <row r="281" ht="15" spans="1:4">
      <c r="A281" s="454"/>
      <c r="B281" s="461" t="s">
        <v>857</v>
      </c>
      <c r="C281" s="27" t="s">
        <v>858</v>
      </c>
      <c r="D281" s="464"/>
    </row>
    <row r="282" ht="15" spans="1:4">
      <c r="A282" s="454"/>
      <c r="B282" s="461" t="s">
        <v>859</v>
      </c>
      <c r="C282" s="27" t="s">
        <v>860</v>
      </c>
      <c r="D282" s="464"/>
    </row>
    <row r="283" ht="15" spans="1:4">
      <c r="A283" s="454"/>
      <c r="B283" s="461" t="s">
        <v>861</v>
      </c>
      <c r="C283" s="27" t="s">
        <v>862</v>
      </c>
      <c r="D283" s="464"/>
    </row>
    <row r="284" ht="15" spans="1:4">
      <c r="A284" s="454"/>
      <c r="B284" s="465" t="s">
        <v>863</v>
      </c>
      <c r="C284" s="466" t="s">
        <v>864</v>
      </c>
      <c r="D284" s="464"/>
    </row>
    <row r="285" ht="15" spans="1:4">
      <c r="A285" s="454"/>
      <c r="B285" s="467"/>
      <c r="C285" s="115"/>
      <c r="D285" s="115"/>
    </row>
    <row r="286" spans="1:4">
      <c r="A286" s="468" t="s">
        <v>125</v>
      </c>
      <c r="B286" s="469" t="s">
        <v>126</v>
      </c>
      <c r="C286" s="470"/>
      <c r="D286" s="470"/>
    </row>
    <row r="287" spans="1:4">
      <c r="A287" s="471"/>
      <c r="B287" s="472" t="s">
        <v>127</v>
      </c>
      <c r="C287" s="473" t="s">
        <v>128</v>
      </c>
      <c r="D287" s="473"/>
    </row>
    <row r="288" spans="1:4">
      <c r="A288" s="474">
        <v>0</v>
      </c>
      <c r="B288" s="475">
        <v>0.51</v>
      </c>
      <c r="C288" s="476">
        <v>0.37</v>
      </c>
      <c r="D288" s="476"/>
    </row>
    <row r="289" spans="1:4">
      <c r="A289" s="474">
        <v>1</v>
      </c>
      <c r="B289" s="475">
        <v>0.99</v>
      </c>
      <c r="C289" s="476">
        <v>0.75</v>
      </c>
      <c r="D289" s="476"/>
    </row>
    <row r="290" spans="1:4">
      <c r="A290" s="474">
        <v>2</v>
      </c>
      <c r="B290" s="475">
        <v>1.34</v>
      </c>
      <c r="C290" s="476">
        <v>1.05</v>
      </c>
      <c r="D290" s="476"/>
    </row>
    <row r="291" spans="1:4">
      <c r="A291" s="474">
        <v>3</v>
      </c>
      <c r="B291" s="475">
        <v>2.27</v>
      </c>
      <c r="C291" s="476">
        <v>1.79</v>
      </c>
      <c r="D291" s="476"/>
    </row>
    <row r="292" spans="1:4">
      <c r="A292" s="474">
        <v>4</v>
      </c>
      <c r="B292" s="475">
        <v>3.45</v>
      </c>
      <c r="C292" s="476">
        <v>2.83</v>
      </c>
      <c r="D292" s="476"/>
    </row>
    <row r="293" spans="1:4">
      <c r="A293" s="474">
        <v>5</v>
      </c>
      <c r="B293" s="475">
        <v>4.76</v>
      </c>
      <c r="C293" s="476">
        <v>3.71</v>
      </c>
      <c r="D293" s="476"/>
    </row>
    <row r="294" spans="1:4">
      <c r="A294" s="474">
        <v>6</v>
      </c>
      <c r="B294" s="475">
        <v>5.6</v>
      </c>
      <c r="C294" s="476">
        <v>4.42</v>
      </c>
      <c r="D294" s="476"/>
    </row>
    <row r="295" spans="1:4">
      <c r="A295" s="468" t="s">
        <v>125</v>
      </c>
      <c r="B295" s="469" t="s">
        <v>126</v>
      </c>
      <c r="C295" s="470"/>
      <c r="D295" s="470"/>
    </row>
    <row r="296" spans="1:4">
      <c r="A296" s="477"/>
      <c r="B296" s="472" t="s">
        <v>127</v>
      </c>
      <c r="C296" s="478" t="s">
        <v>128</v>
      </c>
      <c r="D296" s="478"/>
    </row>
    <row r="297" ht="15" spans="1:4">
      <c r="A297" s="479">
        <v>0.5</v>
      </c>
      <c r="B297" s="480">
        <v>2.97</v>
      </c>
      <c r="C297" s="481">
        <v>2.33</v>
      </c>
      <c r="D297" s="481"/>
    </row>
    <row r="298" ht="15" spans="1:4">
      <c r="A298" s="479">
        <v>1</v>
      </c>
      <c r="B298" s="480">
        <v>5.46</v>
      </c>
      <c r="C298" s="481">
        <v>4.26</v>
      </c>
      <c r="D298" s="481"/>
    </row>
    <row r="299" ht="15" spans="1:4">
      <c r="A299" s="479">
        <v>2</v>
      </c>
      <c r="B299" s="480">
        <v>7.51</v>
      </c>
      <c r="C299" s="481">
        <v>5.86</v>
      </c>
      <c r="D299" s="481"/>
    </row>
    <row r="300" ht="15" spans="1:4">
      <c r="A300" s="479">
        <v>3</v>
      </c>
      <c r="B300" s="480">
        <v>9.66</v>
      </c>
      <c r="C300" s="481">
        <v>7.51</v>
      </c>
      <c r="D300" s="481"/>
    </row>
    <row r="301" ht="15" spans="1:4">
      <c r="A301" s="479">
        <v>4</v>
      </c>
      <c r="B301" s="480">
        <v>13.1</v>
      </c>
      <c r="C301" s="481">
        <v>10.2</v>
      </c>
      <c r="D301" s="481"/>
    </row>
    <row r="302" ht="15" spans="1:4">
      <c r="A302" s="479">
        <v>5</v>
      </c>
      <c r="B302" s="480">
        <v>16.3</v>
      </c>
      <c r="C302" s="481">
        <v>14.5</v>
      </c>
      <c r="D302" s="481"/>
    </row>
    <row r="303" ht="15" spans="1:4">
      <c r="A303" s="479">
        <v>6</v>
      </c>
      <c r="B303" s="480">
        <v>21.8</v>
      </c>
      <c r="C303" s="481">
        <v>18.3</v>
      </c>
      <c r="D303" s="481"/>
    </row>
  </sheetData>
  <sheetProtection selectLockedCells="1" selectUnlockedCells="1" sort="0"/>
  <mergeCells count="59">
    <mergeCell ref="A286:A287"/>
    <mergeCell ref="A295:A296"/>
    <mergeCell ref="C4:C101"/>
    <mergeCell ref="C102:C108"/>
    <mergeCell ref="C109:C113"/>
    <mergeCell ref="C116:C119"/>
    <mergeCell ref="C121:C122"/>
    <mergeCell ref="C125:C129"/>
    <mergeCell ref="C130:C133"/>
    <mergeCell ref="C134:C138"/>
    <mergeCell ref="C139:C141"/>
    <mergeCell ref="C143:C144"/>
    <mergeCell ref="C145:C146"/>
    <mergeCell ref="C147:C159"/>
    <mergeCell ref="C160:C172"/>
    <mergeCell ref="C173:C183"/>
    <mergeCell ref="C184:C186"/>
    <mergeCell ref="C188:C191"/>
    <mergeCell ref="C192:C200"/>
    <mergeCell ref="C201:C203"/>
    <mergeCell ref="C206:C244"/>
    <mergeCell ref="C245:C252"/>
    <mergeCell ref="C255:C260"/>
    <mergeCell ref="F4:F17"/>
    <mergeCell ref="F18:F24"/>
    <mergeCell ref="F25:F35"/>
    <mergeCell ref="F36:F49"/>
    <mergeCell ref="F50:F52"/>
    <mergeCell ref="F53:F69"/>
    <mergeCell ref="F70:F71"/>
    <mergeCell ref="F72:F78"/>
    <mergeCell ref="F79:F86"/>
    <mergeCell ref="F90:F91"/>
    <mergeCell ref="F92:F93"/>
    <mergeCell ref="F95:F97"/>
    <mergeCell ref="F99:F101"/>
    <mergeCell ref="F102:F108"/>
    <mergeCell ref="F109:F113"/>
    <mergeCell ref="F114:F115"/>
    <mergeCell ref="F116:F119"/>
    <mergeCell ref="F121:F124"/>
    <mergeCell ref="F125:F133"/>
    <mergeCell ref="F134:F141"/>
    <mergeCell ref="F143:F144"/>
    <mergeCell ref="F145:F146"/>
    <mergeCell ref="F147:F159"/>
    <mergeCell ref="F160:F163"/>
    <mergeCell ref="F165:F168"/>
    <mergeCell ref="F173:F174"/>
    <mergeCell ref="F175:F177"/>
    <mergeCell ref="F182:F183"/>
    <mergeCell ref="F184:F187"/>
    <mergeCell ref="F188:F191"/>
    <mergeCell ref="F192:F200"/>
    <mergeCell ref="F201:F205"/>
    <mergeCell ref="F206:F226"/>
    <mergeCell ref="F227:F237"/>
    <mergeCell ref="F238:F242"/>
    <mergeCell ref="F245:F252"/>
  </mergeCells>
  <pageMargins left="0.708661417322835" right="0.708661417322835" top="0.748031496062992" bottom="0.748031496062992" header="0.31496062992126" footer="0.31496062992126"/>
  <pageSetup paperSize="9" orientation="portrait"/>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L110"/>
  <sheetViews>
    <sheetView zoomScale="115" zoomScaleNormal="115" workbookViewId="0">
      <pane xSplit="2" ySplit="3" topLeftCell="C88" activePane="bottomRight" state="frozen"/>
      <selection/>
      <selection pane="topRight"/>
      <selection pane="bottomLeft"/>
      <selection pane="bottomRight" activeCell="A2" sqref="A2"/>
    </sheetView>
  </sheetViews>
  <sheetFormatPr defaultColWidth="9" defaultRowHeight="12"/>
  <cols>
    <col min="1" max="1" width="12.2857142857143" style="291" customWidth="1"/>
    <col min="2" max="2" width="45.8571428571429" style="291" customWidth="1"/>
    <col min="3" max="3" width="15.8571428571429" style="291" customWidth="1"/>
    <col min="4" max="4" width="18.7142857142857" style="291" customWidth="1"/>
    <col min="5" max="5" width="13.8571428571429" style="291" customWidth="1"/>
    <col min="6" max="6" width="11.5714285714286" style="291" customWidth="1"/>
    <col min="7" max="7" width="27.2857142857143" style="291" customWidth="1"/>
    <col min="8" max="16377" width="9.14285714285714" style="291"/>
    <col min="16378" max="16384" width="9" style="291"/>
  </cols>
  <sheetData>
    <row r="1" customFormat="1" ht="15" spans="1:12">
      <c r="A1" t="str">
        <f>'danfoss,sagi'!A1</f>
        <v>DATE :28.7.26</v>
      </c>
    </row>
    <row r="2" customFormat="1" ht="15"/>
    <row r="3" spans="1:12">
      <c r="A3" s="392" t="str">
        <f>[2]VALVE!$A8</f>
        <v>ITEM CODE</v>
      </c>
      <c r="B3" s="393" t="str">
        <f>[2]VALVE!$B8</f>
        <v>MODEL</v>
      </c>
      <c r="C3" s="394" t="str">
        <f>[2]VALVE!$C8</f>
        <v>SIZE</v>
      </c>
      <c r="D3" s="395" t="str">
        <f>[1]VALVE!$D8</f>
        <v>DESCRIPTION</v>
      </c>
      <c r="E3" s="268" t="s">
        <v>807</v>
      </c>
      <c r="F3" s="396" t="str">
        <f>[2]VALVE!J8</f>
        <v>(RM) </v>
      </c>
      <c r="G3" s="275" t="s">
        <v>136</v>
      </c>
      <c r="H3" s="397"/>
      <c r="I3" s="398"/>
      <c r="J3" s="398"/>
      <c r="K3" s="399"/>
      <c r="L3" s="399"/>
    </row>
    <row r="4" spans="1:12">
      <c r="A4" s="400" t="str">
        <f>[2]VALVE!$A9</f>
        <v>KOR001</v>
      </c>
      <c r="B4" s="401" t="str">
        <f>[2]VALVE!$B9</f>
        <v>SGF6</v>
      </c>
      <c r="C4" s="394" t="str">
        <f>[2]VALVE!$C9</f>
        <v>1/4"</v>
      </c>
      <c r="D4" s="402" t="s">
        <v>865</v>
      </c>
      <c r="E4" s="403"/>
      <c r="F4" s="134">
        <f>[2]VALVE!J9</f>
        <v>23.150153256705</v>
      </c>
      <c r="G4" s="404"/>
      <c r="H4" s="405"/>
      <c r="I4" s="398"/>
      <c r="J4" s="398"/>
    </row>
    <row r="5" spans="1:12">
      <c r="A5" s="400" t="str">
        <f>[2]VALVE!$A10</f>
        <v>KOR002</v>
      </c>
      <c r="B5" s="401" t="str">
        <f>[2]VALVE!$B10</f>
        <v>SGF10</v>
      </c>
      <c r="C5" s="394" t="str">
        <f>[2]VALVE!$C10</f>
        <v>3/8"</v>
      </c>
      <c r="D5" s="406"/>
      <c r="E5" s="403"/>
      <c r="F5" s="134">
        <f>[2]VALVE!J10</f>
        <v>24.4556130268199</v>
      </c>
      <c r="G5" s="404"/>
      <c r="H5" s="405"/>
    </row>
    <row r="6" spans="1:12">
      <c r="A6" s="400" t="str">
        <f>[2]VALVE!$A11</f>
        <v>KOR003</v>
      </c>
      <c r="B6" s="401" t="str">
        <f>[2]VALVE!$B11</f>
        <v>SGF12</v>
      </c>
      <c r="C6" s="394" t="str">
        <f>[2]VALVE!$C11</f>
        <v>1/2"</v>
      </c>
      <c r="D6" s="406"/>
      <c r="E6" s="403"/>
      <c r="F6" s="134">
        <f>[2]VALVE!J11</f>
        <v>30.4607279693487</v>
      </c>
      <c r="G6" s="404"/>
      <c r="H6" s="405"/>
    </row>
    <row r="7" spans="1:12">
      <c r="A7" s="400" t="str">
        <f>[2]VALVE!$A12</f>
        <v>KOR004</v>
      </c>
      <c r="B7" s="401" t="str">
        <f>[2]VALVE!$B12</f>
        <v>SGF16</v>
      </c>
      <c r="C7" s="394" t="str">
        <f>[2]VALVE!$C12</f>
        <v>5/8"</v>
      </c>
      <c r="D7" s="406"/>
      <c r="E7" s="403"/>
      <c r="F7" s="134">
        <f>[2]VALVE!J12</f>
        <v>46.039214559387</v>
      </c>
      <c r="G7" s="404"/>
      <c r="H7" s="15"/>
    </row>
    <row r="8" spans="1:12">
      <c r="A8" s="400" t="str">
        <f>[2]VALVE!$A13</f>
        <v>KOR005</v>
      </c>
      <c r="B8" s="401" t="str">
        <f>[2]VALVE!$B13</f>
        <v>SGF19</v>
      </c>
      <c r="C8" s="394" t="str">
        <f>[2]VALVE!$C13</f>
        <v>3/4"</v>
      </c>
      <c r="D8" s="406"/>
      <c r="E8" s="403"/>
      <c r="F8" s="134">
        <f>[2]VALVE!J13</f>
        <v>54.4811877394636</v>
      </c>
      <c r="G8" s="404"/>
    </row>
    <row r="9" spans="1:12">
      <c r="A9" s="400" t="str">
        <f>[2]VALVE!$A14</f>
        <v>KOR005.1</v>
      </c>
      <c r="B9" s="401" t="str">
        <f>[2]VALVE!$B14</f>
        <v>1/4 oil sight glass</v>
      </c>
      <c r="C9" s="394" t="str">
        <f>[2]VALVE!$C14</f>
        <v>1/4" (60mm)</v>
      </c>
      <c r="D9" s="402" t="s">
        <v>866</v>
      </c>
      <c r="E9" s="403"/>
      <c r="F9" s="134">
        <f>[2]VALVE!J14</f>
        <v>29.5904214559387</v>
      </c>
      <c r="G9" s="407"/>
    </row>
    <row r="10" spans="1:12">
      <c r="A10" s="400" t="str">
        <f>[2]VALVE!$A15</f>
        <v>KOR005.2</v>
      </c>
      <c r="B10" s="401" t="str">
        <f>[2]VALVE!$B15</f>
        <v>3/8 oil sight glass</v>
      </c>
      <c r="C10" s="394" t="str">
        <f>[2]VALVE!$C15</f>
        <v>3/8"(64mm)</v>
      </c>
      <c r="D10" s="406"/>
      <c r="E10" s="403"/>
      <c r="F10" s="134">
        <f>[2]VALVE!J15</f>
        <v>33.1507662835249</v>
      </c>
      <c r="G10" s="408"/>
    </row>
    <row r="11" spans="1:12">
      <c r="A11" s="400" t="str">
        <f>[2]VALVE!$A16</f>
        <v>KOR005.3</v>
      </c>
      <c r="B11" s="401" t="str">
        <f>[2]VALVE!$B16</f>
        <v>SYFL2-1/2</v>
      </c>
      <c r="C11" s="394">
        <f>[2]VALVE!$C16</f>
        <v>0</v>
      </c>
      <c r="D11" s="406"/>
      <c r="E11" s="403"/>
      <c r="F11" s="134">
        <f>[2]VALVE!J16</f>
        <v>36.1177203065134</v>
      </c>
      <c r="G11" s="408"/>
    </row>
    <row r="12" spans="1:12">
      <c r="A12" s="400" t="str">
        <f>[2]VALVE!$A17</f>
        <v>KOR005.4</v>
      </c>
      <c r="B12" s="401" t="str">
        <f>[2]VALVE!$B17</f>
        <v>SYFL2-5/8</v>
      </c>
      <c r="C12" s="394">
        <f>[2]VALVE!$C17</f>
        <v>0</v>
      </c>
      <c r="D12" s="409"/>
      <c r="E12" s="403"/>
      <c r="F12" s="134">
        <f>[2]VALVE!J17</f>
        <v>41.7747126436782</v>
      </c>
      <c r="G12" s="410"/>
    </row>
    <row r="13" ht="49.5" customHeight="1" spans="1:12">
      <c r="A13" s="400" t="str">
        <f>[2]VALVE!$A18</f>
        <v>KOR006</v>
      </c>
      <c r="B13" s="401" t="str">
        <f>[2]VALVE!$B18</f>
        <v>SG19</v>
      </c>
      <c r="C13" s="394" t="str">
        <f>[2]VALVE!$C18</f>
        <v>3/4NPT"</v>
      </c>
      <c r="D13" s="411" t="s">
        <v>867</v>
      </c>
      <c r="E13" s="269"/>
      <c r="F13" s="134">
        <f>[2]VALVE!J18</f>
        <v>24.2293333333333</v>
      </c>
      <c r="G13" s="412"/>
    </row>
    <row r="14" customHeight="1" spans="1:12">
      <c r="A14" s="400" t="str">
        <f>[2]VALVE!$A19</f>
        <v>KOR007</v>
      </c>
      <c r="B14" s="401" t="str">
        <f>[2]VALVE!$B19</f>
        <v>SGW6</v>
      </c>
      <c r="C14" s="394" t="str">
        <f>[2]VALVE!$C19</f>
        <v>1/4"</v>
      </c>
      <c r="D14" s="402" t="s">
        <v>868</v>
      </c>
      <c r="E14" s="403"/>
      <c r="F14" s="134">
        <f>[2]VALVE!J19</f>
        <v>23.237183908046</v>
      </c>
      <c r="G14" s="404"/>
    </row>
    <row r="15" spans="1:12">
      <c r="A15" s="400" t="str">
        <f>[2]VALVE!$A20</f>
        <v>KOR008</v>
      </c>
      <c r="B15" s="401" t="str">
        <f>[2]VALVE!$B20</f>
        <v>SGW10</v>
      </c>
      <c r="C15" s="394" t="str">
        <f>[2]VALVE!$C20</f>
        <v>3/8"</v>
      </c>
      <c r="D15" s="406"/>
      <c r="E15" s="403"/>
      <c r="F15" s="134">
        <f>[2]VALVE!J20</f>
        <v>24.4556130268199</v>
      </c>
      <c r="G15" s="404"/>
    </row>
    <row r="16" spans="1:12">
      <c r="A16" s="400" t="str">
        <f>[2]VALVE!$A21</f>
        <v>KOR009</v>
      </c>
      <c r="B16" s="401" t="str">
        <f>[2]VALVE!$B21</f>
        <v>SGW12</v>
      </c>
      <c r="C16" s="394" t="str">
        <f>[2]VALVE!$C21</f>
        <v>1/2"</v>
      </c>
      <c r="D16" s="406"/>
      <c r="E16" s="403"/>
      <c r="F16" s="134">
        <f>[2]VALVE!J21</f>
        <v>33.5068007662835</v>
      </c>
      <c r="G16" s="404"/>
    </row>
    <row r="17" spans="1:7">
      <c r="A17" s="400" t="str">
        <f>[2]VALVE!$A22</f>
        <v>KOR010</v>
      </c>
      <c r="B17" s="401" t="str">
        <f>[2]VALVE!$B22</f>
        <v>SGW16</v>
      </c>
      <c r="C17" s="394" t="str">
        <f>[2]VALVE!$C22</f>
        <v>5/8"</v>
      </c>
      <c r="D17" s="406"/>
      <c r="E17" s="403"/>
      <c r="F17" s="134">
        <f>[2]VALVE!J22</f>
        <v>46.039214559387</v>
      </c>
      <c r="G17" s="404"/>
    </row>
    <row r="18" spans="1:7">
      <c r="A18" s="400" t="str">
        <f>[2]VALVE!$A23</f>
        <v>KOR011</v>
      </c>
      <c r="B18" s="401" t="str">
        <f>[2]VALVE!$B23</f>
        <v>SGW19</v>
      </c>
      <c r="C18" s="394" t="str">
        <f>[2]VALVE!$C23</f>
        <v>3/4"</v>
      </c>
      <c r="D18" s="406"/>
      <c r="E18" s="403"/>
      <c r="F18" s="134">
        <f>[2]VALVE!J23</f>
        <v>54.5128352490421</v>
      </c>
      <c r="G18" s="404"/>
    </row>
    <row r="19" spans="1:7">
      <c r="A19" s="400" t="str">
        <f>[2]VALVE!$A24</f>
        <v>KOR012</v>
      </c>
      <c r="B19" s="401" t="str">
        <f>[2]VALVE!$B24</f>
        <v>SGW22</v>
      </c>
      <c r="C19" s="394" t="str">
        <f>[2]VALVE!$C24</f>
        <v>7/8"</v>
      </c>
      <c r="D19" s="406"/>
      <c r="E19" s="403"/>
      <c r="F19" s="134">
        <f>[2]VALVE!J24</f>
        <v>59.3390804597701</v>
      </c>
      <c r="G19" s="404"/>
    </row>
    <row r="20" spans="1:7">
      <c r="A20" s="400" t="str">
        <f>[2]VALVE!$A25</f>
        <v>KOR013</v>
      </c>
      <c r="B20" s="401" t="str">
        <f>[2]VALVE!$B25</f>
        <v>SGW28</v>
      </c>
      <c r="C20" s="394" t="str">
        <f>[2]VALVE!$C25</f>
        <v>1 1/8"</v>
      </c>
      <c r="D20" s="409"/>
      <c r="E20" s="403"/>
      <c r="F20" s="134">
        <f>[2]VALVE!J25</f>
        <v>72.8446551724138</v>
      </c>
      <c r="G20" s="404"/>
    </row>
    <row r="21" ht="15" customHeight="1" spans="1:7">
      <c r="A21" s="400" t="str">
        <f>[2]VALVE!$A26</f>
        <v>KOR013.01</v>
      </c>
      <c r="B21" s="401" t="str">
        <f>[2]VALVE!$B26</f>
        <v>3/8" CHECK VALVE STRAIGHT TYPE</v>
      </c>
      <c r="C21" s="394" t="str">
        <f>[2]VALVE!$C26</f>
        <v>3/8"</v>
      </c>
      <c r="D21" s="394" t="s">
        <v>869</v>
      </c>
      <c r="E21" s="413" t="str">
        <f>[2]VALVE!$E26</f>
        <v>1/2 (D22)</v>
      </c>
      <c r="F21" s="134">
        <f>[2]VALVE!J26</f>
        <v>37.9770114942529</v>
      </c>
      <c r="G21" s="407"/>
    </row>
    <row r="22" customHeight="1" spans="1:7">
      <c r="A22" s="400" t="str">
        <f>[2]VALVE!$A27</f>
        <v>KOR013.1</v>
      </c>
      <c r="B22" s="401" t="str">
        <f>[2]VALVE!$B27</f>
        <v>1/2" CHECK VALVE STRAIGHT TYPE</v>
      </c>
      <c r="C22" s="394" t="str">
        <f>[2]VALVE!$C27</f>
        <v>1/2" </v>
      </c>
      <c r="D22" s="414"/>
      <c r="E22" s="413" t="str">
        <f>[2]VALVE!$E27</f>
        <v>1/2 (D29)</v>
      </c>
      <c r="F22" s="134">
        <f>[2]VALVE!J27</f>
        <v>47.7379411764706</v>
      </c>
      <c r="G22" s="408"/>
    </row>
    <row r="23" spans="1:7">
      <c r="A23" s="400" t="str">
        <f>[2]VALVE!$A28</f>
        <v>KOR014</v>
      </c>
      <c r="B23" s="401" t="str">
        <f>[2]VALVE!$B28</f>
        <v>5/8" CHECK VALVE STRAIGHT TYPE</v>
      </c>
      <c r="C23" s="394" t="str">
        <f>[2]VALVE!$C28</f>
        <v>5/8" </v>
      </c>
      <c r="D23" s="414"/>
      <c r="E23" s="413" t="str">
        <f>[2]VALVE!$E28</f>
        <v>5/8 (D29)</v>
      </c>
      <c r="F23" s="134">
        <f>[2]VALVE!J28</f>
        <v>65.3511764705882</v>
      </c>
      <c r="G23" s="408"/>
    </row>
    <row r="24" ht="12.75" customHeight="1" spans="1:7">
      <c r="A24" s="400" t="str">
        <f>[2]VALVE!$A29</f>
        <v>KOR015</v>
      </c>
      <c r="B24" s="401" t="str">
        <f>[2]VALVE!$B29</f>
        <v>3/4" CHECK VALVE STRAIGHT TYPE</v>
      </c>
      <c r="C24" s="394" t="str">
        <f>[2]VALVE!$C29</f>
        <v>3/4" </v>
      </c>
      <c r="D24" s="414"/>
      <c r="E24" s="413" t="str">
        <f>[2]VALVE!$E29</f>
        <v>3/4 (D41)</v>
      </c>
      <c r="F24" s="134">
        <f>[2]VALVE!J29</f>
        <v>93.5323529411765</v>
      </c>
      <c r="G24" s="408"/>
    </row>
    <row r="25" ht="12.75" customHeight="1" spans="1:7">
      <c r="A25" s="400" t="str">
        <f>[2]VALVE!$A30</f>
        <v>KOR016</v>
      </c>
      <c r="B25" s="401" t="str">
        <f>[2]VALVE!$B30</f>
        <v>7/8" CHECK VALVE STRAIGHT TYPE</v>
      </c>
      <c r="C25" s="394" t="str">
        <f>[2]VALVE!$C30</f>
        <v>7/8" </v>
      </c>
      <c r="D25" s="414"/>
      <c r="E25" s="413" t="str">
        <f>[2]VALVE!$E30</f>
        <v>7/8 (D41)</v>
      </c>
      <c r="F25" s="134">
        <f>[2]VALVE!J30</f>
        <v>94.7470588235294</v>
      </c>
      <c r="G25" s="408"/>
    </row>
    <row r="26" ht="12.75" customHeight="1" spans="1:7">
      <c r="A26" s="400" t="str">
        <f>[2]VALVE!$A31</f>
        <v>KOR017</v>
      </c>
      <c r="B26" s="401" t="str">
        <f>[2]VALVE!$B31</f>
        <v>1 1/8" CHECK VALVE STRAIGHT TYPE</v>
      </c>
      <c r="C26" s="394" t="str">
        <f>[2]VALVE!$C31</f>
        <v>1-1/8" </v>
      </c>
      <c r="D26" s="414"/>
      <c r="E26" s="413" t="str">
        <f>[2]VALVE!$E31</f>
        <v>1-1/8 (D54)</v>
      </c>
      <c r="F26" s="134">
        <f>[2]VALVE!J31</f>
        <v>199.211764705882</v>
      </c>
      <c r="G26" s="408"/>
    </row>
    <row r="27" ht="12.75" customHeight="1" spans="1:7">
      <c r="A27" s="400" t="str">
        <f>[2]VALVE!$A32</f>
        <v>KOR018</v>
      </c>
      <c r="B27" s="401" t="str">
        <f>[2]VALVE!$B32</f>
        <v>1 3/8" CHECK VALVE STRAIGHT TYPE</v>
      </c>
      <c r="C27" s="394" t="str">
        <f>[2]VALVE!$C32</f>
        <v>1-3/8" </v>
      </c>
      <c r="D27" s="414"/>
      <c r="E27" s="413" t="str">
        <f>[2]VALVE!$E32</f>
        <v>1-3/8 (D54)</v>
      </c>
      <c r="F27" s="134">
        <f>[2]VALVE!J32</f>
        <v>208.929411764706</v>
      </c>
      <c r="G27" s="408"/>
    </row>
    <row r="28" ht="12.75" customHeight="1" spans="1:7">
      <c r="A28" s="400" t="str">
        <f>[2]VALVE!$A33</f>
        <v>KOR019</v>
      </c>
      <c r="B28" s="401" t="str">
        <f>[2]VALVE!$B33</f>
        <v>1 5/8" CHECK VALVE STRAIGHT TYPE</v>
      </c>
      <c r="C28" s="394" t="str">
        <f>[2]VALVE!$C33</f>
        <v>1-5/8" </v>
      </c>
      <c r="D28" s="414"/>
      <c r="E28" s="413" t="str">
        <f>[2]VALVE!$E33</f>
        <v>1-5/8 (D54)</v>
      </c>
      <c r="F28" s="134">
        <f>[2]VALVE!J33</f>
        <v>218.647058823529</v>
      </c>
      <c r="G28" s="410"/>
    </row>
    <row r="29" ht="12.75" customHeight="1" spans="1:7">
      <c r="A29" s="400" t="str">
        <f>[2]VALVE!$A34</f>
        <v>KOR020</v>
      </c>
      <c r="B29" s="401" t="str">
        <f>[2]VALVE!$B34</f>
        <v>1 1/8" CHECK VALVE)ANKLE TYPE</v>
      </c>
      <c r="C29" s="394" t="str">
        <f>[2]VALVE!$C34</f>
        <v>1-1/8" </v>
      </c>
      <c r="D29" s="414"/>
      <c r="E29" s="403"/>
      <c r="F29" s="134">
        <f>[2]VALVE!J34</f>
        <v>305.925925925926</v>
      </c>
      <c r="G29" s="404"/>
    </row>
    <row r="30" ht="12.75" customHeight="1" spans="1:7">
      <c r="A30" s="400" t="str">
        <f>[2]VALVE!$A35</f>
        <v>KOR021</v>
      </c>
      <c r="B30" s="401" t="str">
        <f>[2]VALVE!$B35</f>
        <v>1 3/8" CHECK VALVE ANKLE TYPE</v>
      </c>
      <c r="C30" s="394" t="str">
        <f>[2]VALVE!$C35</f>
        <v>1-3/8" </v>
      </c>
      <c r="D30" s="414"/>
      <c r="E30" s="403"/>
      <c r="F30" s="134">
        <f>[2]VALVE!J35</f>
        <v>305.925925925927</v>
      </c>
      <c r="G30" s="404"/>
    </row>
    <row r="31" ht="22.9" customHeight="1" spans="1:7">
      <c r="A31" s="400" t="str">
        <f>[2]VALVE!$A40</f>
        <v>KOR026</v>
      </c>
      <c r="B31" s="401" t="str">
        <f>[2]VALVE!$B40</f>
        <v>QC BALL VALVE C/W PORT (1/4")</v>
      </c>
      <c r="C31" s="394" t="str">
        <f>[2]VALVE!$C40</f>
        <v>1/4"</v>
      </c>
      <c r="D31" s="402" t="s">
        <v>870</v>
      </c>
      <c r="E31" s="403"/>
      <c r="F31" s="134">
        <f>[2]VALVE!J40</f>
        <v>49.8448275862069</v>
      </c>
      <c r="G31" s="407"/>
    </row>
    <row r="32" ht="22.9" customHeight="1" spans="1:7">
      <c r="A32" s="400" t="str">
        <f>[2]VALVE!$A41</f>
        <v>KOR027</v>
      </c>
      <c r="B32" s="401" t="str">
        <f>[2]VALVE!$B41</f>
        <v>QC BALL VALVE C/W PORT (3/8")</v>
      </c>
      <c r="C32" s="394" t="str">
        <f>[2]VALVE!$C41</f>
        <v>3/8"</v>
      </c>
      <c r="D32" s="406"/>
      <c r="E32" s="403"/>
      <c r="F32" s="134">
        <f>[2]VALVE!J41</f>
        <v>51.4272030651341</v>
      </c>
      <c r="G32" s="408"/>
    </row>
    <row r="33" ht="22.9" customHeight="1" spans="1:7">
      <c r="A33" s="400" t="str">
        <f>[2]VALVE!$A42</f>
        <v>KOR028</v>
      </c>
      <c r="B33" s="401" t="str">
        <f>[2]VALVE!$B42</f>
        <v>QC BALL VALVE C/W PORT (1/2")</v>
      </c>
      <c r="C33" s="394" t="str">
        <f>[2]VALVE!$C42</f>
        <v>1/2"</v>
      </c>
      <c r="D33" s="406"/>
      <c r="E33" s="403"/>
      <c r="F33" s="134">
        <f>[2]VALVE!J42</f>
        <v>52.2183908045977</v>
      </c>
      <c r="G33" s="408"/>
    </row>
    <row r="34" ht="22.9" customHeight="1" spans="1:7">
      <c r="A34" s="400" t="str">
        <f>[2]VALVE!$A43</f>
        <v>KOR029</v>
      </c>
      <c r="B34" s="401" t="str">
        <f>[2]VALVE!$B43</f>
        <v>QC BALL VALVE C/W PORT (5/8")</v>
      </c>
      <c r="C34" s="394" t="str">
        <f>[2]VALVE!$C43</f>
        <v>5/8"</v>
      </c>
      <c r="D34" s="406"/>
      <c r="E34" s="403"/>
      <c r="F34" s="134">
        <f>[2]VALVE!J43</f>
        <v>53.0095785440613</v>
      </c>
      <c r="G34" s="408"/>
    </row>
    <row r="35" ht="22.9" customHeight="1" spans="1:7">
      <c r="A35" s="400" t="str">
        <f>[2]VALVE!$A44</f>
        <v>KOR030</v>
      </c>
      <c r="B35" s="401" t="str">
        <f>[2]VALVE!$B44</f>
        <v>QC BALL VALVE C/W PORT (3/4")</v>
      </c>
      <c r="C35" s="394" t="str">
        <f>[2]VALVE!$C44</f>
        <v>3/4"</v>
      </c>
      <c r="D35" s="406"/>
      <c r="E35" s="403"/>
      <c r="F35" s="134">
        <f>[2]VALVE!J44</f>
        <v>77.536398467433</v>
      </c>
      <c r="G35" s="408"/>
    </row>
    <row r="36" ht="22.9" customHeight="1" spans="1:7">
      <c r="A36" s="400" t="str">
        <f>[2]VALVE!$A45</f>
        <v>KOR031</v>
      </c>
      <c r="B36" s="401" t="str">
        <f>[2]VALVE!$B45</f>
        <v>QC BALL VALVE C/W PORT (7/8")</v>
      </c>
      <c r="C36" s="394" t="str">
        <f>[2]VALVE!$C45</f>
        <v>7/8"</v>
      </c>
      <c r="D36" s="406"/>
      <c r="E36" s="403"/>
      <c r="F36" s="134">
        <f>[2]VALVE!J45</f>
        <v>83.8659003831418</v>
      </c>
      <c r="G36" s="408"/>
    </row>
    <row r="37" ht="22.9" customHeight="1" spans="1:7">
      <c r="A37" s="400" t="str">
        <f>[2]VALVE!$A46</f>
        <v>KOR032</v>
      </c>
      <c r="B37" s="401" t="str">
        <f>[2]VALVE!$B46</f>
        <v>QC BALL VALVE C/W PORT (1 1/8")</v>
      </c>
      <c r="C37" s="394" t="str">
        <f>[2]VALVE!$C46</f>
        <v>1-1/8"</v>
      </c>
      <c r="D37" s="406"/>
      <c r="E37" s="403"/>
      <c r="F37" s="134">
        <f>[2]VALVE!J46</f>
        <v>132.919540229885</v>
      </c>
      <c r="G37" s="408"/>
    </row>
    <row r="38" ht="22.9" customHeight="1" spans="1:7">
      <c r="A38" s="400" t="str">
        <f>[2]VALVE!$A47</f>
        <v>KOR033</v>
      </c>
      <c r="B38" s="401" t="str">
        <f>[2]VALVE!$B47</f>
        <v>QC BALL VALVE C/W PORT (1 3/8")</v>
      </c>
      <c r="C38" s="394" t="str">
        <f>[2]VALVE!$C47</f>
        <v>1-3/8"</v>
      </c>
      <c r="D38" s="406"/>
      <c r="E38" s="403"/>
      <c r="F38" s="134">
        <f>[2]VALVE!J47</f>
        <v>186.72030651341</v>
      </c>
      <c r="G38" s="408"/>
    </row>
    <row r="39" ht="22.9" customHeight="1" spans="1:7">
      <c r="A39" s="400" t="str">
        <f>[2]VALVE!$A48</f>
        <v>KOR034</v>
      </c>
      <c r="B39" s="401" t="str">
        <f>[2]VALVE!$B48</f>
        <v>QC BALL VALVE C/W PORT (1 5/8")</v>
      </c>
      <c r="C39" s="394" t="str">
        <f>[2]VALVE!$C48</f>
        <v>1-5/8"</v>
      </c>
      <c r="D39" s="406"/>
      <c r="E39" s="403"/>
      <c r="F39" s="134">
        <f>[2]VALVE!J48</f>
        <v>272.959770114943</v>
      </c>
      <c r="G39" s="408"/>
    </row>
    <row r="40" ht="22.9" customHeight="1" spans="1:7">
      <c r="A40" s="400" t="str">
        <f>[2]VALVE!$A49</f>
        <v>KOR035</v>
      </c>
      <c r="B40" s="401" t="str">
        <f>[2]VALVE!$B49</f>
        <v>QC BALL VALVE C/W PORT (2 1/8")</v>
      </c>
      <c r="C40" s="394" t="str">
        <f>[2]VALVE!$C49</f>
        <v>2-1/8"</v>
      </c>
      <c r="D40" s="406"/>
      <c r="E40" s="403"/>
      <c r="F40" s="134">
        <f>[2]VALVE!J49</f>
        <v>472.33908045977</v>
      </c>
      <c r="G40" s="408"/>
    </row>
    <row r="41" ht="22.9" customHeight="1" spans="1:7">
      <c r="A41" s="400" t="str">
        <f>[2]VALVE!$A50</f>
        <v>KOR036</v>
      </c>
      <c r="B41" s="401" t="str">
        <f>[2]VALVE!$B50</f>
        <v>QC BALL VALVE C/W PORT (2 5/8")</v>
      </c>
      <c r="C41" s="394" t="str">
        <f>[2]VALVE!$C50</f>
        <v>2-5/8"</v>
      </c>
      <c r="D41" s="406"/>
      <c r="E41" s="403"/>
      <c r="F41" s="134">
        <f>[2]VALVE!J50</f>
        <v>526.931034482759</v>
      </c>
      <c r="G41" s="408"/>
    </row>
    <row r="42" ht="22.9" customHeight="1" spans="1:7">
      <c r="A42" s="400" t="str">
        <f>[2]VALVE!$A58</f>
        <v>KOR041</v>
      </c>
      <c r="B42" s="401" t="str">
        <f>[2]VALVE!$B58</f>
        <v>SDA-22C300T 27bar (NPT1/4")</v>
      </c>
      <c r="C42" s="394" t="str">
        <f>[2]VALVE!$C58</f>
        <v>NPT1/4" X 3/8"</v>
      </c>
      <c r="D42" s="415" t="s">
        <v>871</v>
      </c>
      <c r="E42" s="403"/>
      <c r="F42" s="134">
        <f>[2]VALVE!J58</f>
        <v>154.804752505902</v>
      </c>
      <c r="G42" s="407"/>
    </row>
    <row r="43" ht="24" customHeight="1" spans="1:7">
      <c r="A43" s="400" t="str">
        <f>[2]VALVE!$A59</f>
        <v>KOR042</v>
      </c>
      <c r="B43" s="401" t="str">
        <f>[2]VALVE!$B59</f>
        <v>SDA-22C300T 27bar (NPT3/8")</v>
      </c>
      <c r="C43" s="394" t="str">
        <f>[2]VALVE!$C59</f>
        <v>NPT3/8" X 3/8"</v>
      </c>
      <c r="D43" s="416"/>
      <c r="E43" s="403"/>
      <c r="F43" s="134">
        <f>[2]VALVE!J59</f>
        <v>154.804752505902</v>
      </c>
      <c r="G43" s="408"/>
    </row>
    <row r="44" ht="24" customHeight="1" spans="1:7">
      <c r="A44" s="400" t="str">
        <f>[2]VALVE!$A60</f>
        <v>KOR042.1</v>
      </c>
      <c r="B44" s="401" t="str">
        <f>[2]VALVE!$B60</f>
        <v>SDA-22C300T 27bar (NPT1/2")</v>
      </c>
      <c r="C44" s="394" t="str">
        <f>[2]VALVE!$C60</f>
        <v>NPT1/2" X 3/8"</v>
      </c>
      <c r="D44" s="416"/>
      <c r="E44" s="403"/>
      <c r="F44" s="134">
        <f>[2]VALVE!J60</f>
        <v>154.804752505902</v>
      </c>
      <c r="G44" s="408"/>
    </row>
    <row r="45" ht="24" customHeight="1" spans="1:7">
      <c r="A45" s="400" t="str">
        <f>[2]VALVE!$A61</f>
        <v>KOR042.2</v>
      </c>
      <c r="B45" s="401" t="str">
        <f>[2]VALVE!$B61</f>
        <v>SAFETY BALL VALVE 3/8"</v>
      </c>
      <c r="C45" s="394">
        <f>[2]VALVE!$C61</f>
        <v>0</v>
      </c>
      <c r="D45" s="416"/>
      <c r="E45" s="403"/>
      <c r="F45" s="134">
        <f>[2]VALVE!J61</f>
        <v>74.3062812028329</v>
      </c>
      <c r="G45" s="404"/>
    </row>
    <row r="46" ht="24" customHeight="1" spans="1:7">
      <c r="A46" s="400" t="str">
        <f>[2]VALVE!$A62</f>
        <v>KOR042.3</v>
      </c>
      <c r="B46" s="401" t="str">
        <f>[2]VALVE!$B62</f>
        <v>SAFETY BALL VALVE 1/2"</v>
      </c>
      <c r="C46" s="394">
        <f>[2]VALVE!$C62</f>
        <v>0</v>
      </c>
      <c r="D46" s="416"/>
      <c r="E46" s="403"/>
      <c r="F46" s="134">
        <f>[2]VALVE!J62</f>
        <v>74.3062812028329</v>
      </c>
      <c r="G46" s="404"/>
    </row>
    <row r="47" spans="1:7">
      <c r="A47" s="400" t="str">
        <f>[2]VALVE!$A63</f>
        <v>KOR043</v>
      </c>
      <c r="B47" s="401" t="str">
        <f>[2]VALVE!$B63</f>
        <v>HAV1 ANKLE VALVE 3/8"</v>
      </c>
      <c r="C47" s="394" t="str">
        <f>[2]VALVE!$C63</f>
        <v>3/8"</v>
      </c>
      <c r="D47" s="309" t="s">
        <v>872</v>
      </c>
      <c r="E47" s="293"/>
      <c r="F47" s="134" t="str">
        <f>[2]VALVE!J63</f>
        <v>~</v>
      </c>
      <c r="G47" s="407"/>
    </row>
    <row r="48" spans="1:7">
      <c r="A48" s="400" t="str">
        <f>[2]VALVE!$A64</f>
        <v>KOR044</v>
      </c>
      <c r="B48" s="401" t="str">
        <f>[2]VALVE!$B64</f>
        <v>HAV2 ANKLE VALVE 1/2"</v>
      </c>
      <c r="C48" s="394" t="str">
        <f>[2]VALVE!$C64</f>
        <v>1/2"</v>
      </c>
      <c r="D48" s="310"/>
      <c r="E48" s="293"/>
      <c r="F48" s="134">
        <f>[2]VALVE!J64</f>
        <v>37.9770114942529</v>
      </c>
      <c r="G48" s="408"/>
    </row>
    <row r="49" spans="1:7">
      <c r="A49" s="400" t="str">
        <f>[2]VALVE!$A65</f>
        <v>KOR045</v>
      </c>
      <c r="B49" s="401" t="str">
        <f>[2]VALVE!$B65</f>
        <v>HAV3 ANKLE VALVE 5/8"</v>
      </c>
      <c r="C49" s="394" t="str">
        <f>[2]VALVE!$C65</f>
        <v>5/8"</v>
      </c>
      <c r="D49" s="310"/>
      <c r="E49" s="98"/>
      <c r="F49" s="134">
        <f>[2]VALVE!J65</f>
        <v>37.9770114942529</v>
      </c>
      <c r="G49" s="408"/>
    </row>
    <row r="50" spans="1:7">
      <c r="A50" s="400" t="str">
        <f>[2]VALVE!$A66</f>
        <v>KOR046</v>
      </c>
      <c r="B50" s="401" t="str">
        <f>[2]VALVE!$B66</f>
        <v>HAV5 ANKLE VALVE 3/4"</v>
      </c>
      <c r="C50" s="394" t="str">
        <f>[2]VALVE!$C66</f>
        <v>3/4"</v>
      </c>
      <c r="D50" s="310"/>
      <c r="E50" s="98"/>
      <c r="F50" s="134">
        <f>[2]VALVE!J66</f>
        <v>59.5548589341693</v>
      </c>
      <c r="G50" s="408"/>
    </row>
    <row r="51" spans="1:7">
      <c r="A51" s="400" t="str">
        <f>[2]VALVE!$A67</f>
        <v>KOR047</v>
      </c>
      <c r="B51" s="401" t="str">
        <f>[2]VALVE!$B67</f>
        <v>HAV6 ANKLE VALVE 7/8"</v>
      </c>
      <c r="C51" s="394" t="str">
        <f>[2]VALVE!$C67</f>
        <v>7/8"</v>
      </c>
      <c r="D51" s="310"/>
      <c r="E51" s="98"/>
      <c r="F51" s="134" t="str">
        <f>[2]VALVE!J67</f>
        <v>~</v>
      </c>
      <c r="G51" s="408"/>
    </row>
    <row r="52" spans="1:7">
      <c r="A52" s="400" t="str">
        <f>[2]VALVE!$A68</f>
        <v>KOR048</v>
      </c>
      <c r="B52" s="401" t="str">
        <f>[2]VALVE!$B68</f>
        <v>HAV8 ANKLE VALVE 1 1/8"</v>
      </c>
      <c r="C52" s="394" t="str">
        <f>[2]VALVE!$C68</f>
        <v>1-1/8"</v>
      </c>
      <c r="D52" s="310"/>
      <c r="E52" s="98"/>
      <c r="F52" s="134" t="str">
        <f>[2]VALVE!J68</f>
        <v>~</v>
      </c>
      <c r="G52" s="408"/>
    </row>
    <row r="53" ht="21.75" customHeight="1" spans="1:7">
      <c r="A53" s="400" t="str">
        <f>[2]VALVE!$A69</f>
        <v>KOR049</v>
      </c>
      <c r="B53" s="401" t="str">
        <f>[2]VALVE!$B69</f>
        <v>HAV9 ANKLE VALVE 1 3/8"</v>
      </c>
      <c r="C53" s="394" t="str">
        <f>[2]VALVE!$C69</f>
        <v>1-3/8"</v>
      </c>
      <c r="D53" s="310"/>
      <c r="E53" s="98"/>
      <c r="F53" s="134">
        <f>[2]VALVE!J69</f>
        <v>111.341692789969</v>
      </c>
      <c r="G53" s="408"/>
    </row>
    <row r="54" ht="30" customHeight="1" spans="1:7">
      <c r="A54" s="400" t="str">
        <f>[2]VALVE!$A70</f>
        <v>KOR050</v>
      </c>
      <c r="B54" s="401" t="str">
        <f>[2]VALVE!$B70</f>
        <v>HAV11 ANKLE VALVE 1 5/8"</v>
      </c>
      <c r="C54" s="394" t="str">
        <f>[2]VALVE!$C70</f>
        <v>1-5/8"</v>
      </c>
      <c r="D54" s="310"/>
      <c r="E54" s="98"/>
      <c r="F54" s="134">
        <f>[2]VALVE!J70</f>
        <v>182.980146290491</v>
      </c>
      <c r="G54" s="408"/>
    </row>
    <row r="55" ht="24" customHeight="1" spans="1:7">
      <c r="A55" s="400" t="str">
        <f>[2]VALVE!$A71</f>
        <v>KOR051</v>
      </c>
      <c r="B55" s="401" t="str">
        <f>[2]VALVE!$B71</f>
        <v>HAV12 ANKLE VALVE 2 1/8"</v>
      </c>
      <c r="C55" s="394" t="str">
        <f>[2]VALVE!$C71</f>
        <v>2-1/8"</v>
      </c>
      <c r="D55" s="311"/>
      <c r="E55" s="98"/>
      <c r="F55" s="134">
        <f>[2]VALVE!J71</f>
        <v>201.968652037618</v>
      </c>
      <c r="G55" s="408"/>
    </row>
    <row r="56" spans="1:7">
      <c r="A56" s="400" t="str">
        <f>[2]VALVE!$A72</f>
        <v>KOR052</v>
      </c>
      <c r="B56" s="401" t="str">
        <f>[2]VALVE!$B72</f>
        <v>OV34-SY (35mm, 1 1/8") SERVICE VALVE</v>
      </c>
      <c r="C56" s="394" t="str">
        <f>[2]VALVE!$C72</f>
        <v>1-1/8"</v>
      </c>
      <c r="D56" s="342" t="s">
        <v>873</v>
      </c>
      <c r="E56" s="98"/>
      <c r="F56" s="134">
        <f>[2]VALVE!J72</f>
        <v>73.0266283524904</v>
      </c>
      <c r="G56" s="408"/>
    </row>
    <row r="57" spans="1:7">
      <c r="A57" s="400" t="str">
        <f>[2]VALVE!$A73</f>
        <v>KOR053</v>
      </c>
      <c r="B57" s="401" t="str">
        <f>[2]VALVE!$B73</f>
        <v>OV32-SY (30mm, 3/4") SERVICE VALVE</v>
      </c>
      <c r="C57" s="394" t="str">
        <f>[2]VALVE!$C73</f>
        <v>3/4"</v>
      </c>
      <c r="D57" s="343"/>
      <c r="E57" s="98"/>
      <c r="F57" s="134">
        <f>[2]VALVE!J73</f>
        <v>59.1808429118774</v>
      </c>
      <c r="G57" s="408"/>
    </row>
    <row r="58" spans="1:7">
      <c r="A58" s="400" t="str">
        <f>[2]VALVE!$A74</f>
        <v>KOR054</v>
      </c>
      <c r="B58" s="401" t="str">
        <f>[2]VALVE!$B74</f>
        <v>OV34-A (30mm, 1 1/8") SERVICE VALVE</v>
      </c>
      <c r="C58" s="394" t="str">
        <f>[2]VALVE!$C74</f>
        <v>1 1/8"</v>
      </c>
      <c r="D58" s="343"/>
      <c r="E58" s="173"/>
      <c r="F58" s="134">
        <f>[2]VALVE!J74</f>
        <v>59.1808429118774</v>
      </c>
      <c r="G58" s="408"/>
    </row>
    <row r="59" spans="1:7">
      <c r="A59" s="400" t="str">
        <f>[2]VALVE!$A75</f>
        <v>KOR055</v>
      </c>
      <c r="B59" s="401" t="str">
        <f>[2]VALVE!$B75</f>
        <v>OV32-A (30mm, 3/4") SERVICE VALVE</v>
      </c>
      <c r="C59" s="394" t="str">
        <f>[2]VALVE!$C75</f>
        <v>3/4"</v>
      </c>
      <c r="D59" s="344"/>
      <c r="E59" s="173"/>
      <c r="F59" s="134">
        <f>[2]VALVE!J75</f>
        <v>59.1808429118774</v>
      </c>
      <c r="G59" s="410"/>
    </row>
    <row r="60" ht="63" customHeight="1" spans="1:7">
      <c r="A60" s="400" t="str">
        <f>[2]VALVE!$A76</f>
        <v>KOR055.1</v>
      </c>
      <c r="B60" s="401" t="str">
        <f>[2]VALVE!$B76</f>
        <v>TBVC 15 (1 3/8") STAND VALVE</v>
      </c>
      <c r="C60" s="394">
        <f>[2]VALVE!$C76</f>
        <v>0</v>
      </c>
      <c r="D60" s="417"/>
      <c r="E60" s="173"/>
      <c r="F60" s="134">
        <f>[2]VALVE!J76</f>
        <v>150.80223880597</v>
      </c>
      <c r="G60" s="345"/>
    </row>
    <row r="61" ht="17.25" customHeight="1" spans="1:7">
      <c r="A61" s="400" t="str">
        <f>[2]VALVE!$A77</f>
        <v>KOR055.3</v>
      </c>
      <c r="B61" s="401" t="str">
        <f>[2]VALVE!$B77</f>
        <v>CVC10  1 5/8" CHECK VALVE</v>
      </c>
      <c r="C61" s="394">
        <f>[2]VALVE!$C77</f>
        <v>0</v>
      </c>
      <c r="D61" s="417"/>
      <c r="E61" s="98"/>
      <c r="F61" s="134">
        <f>[2]VALVE!J77</f>
        <v>301.274253731343</v>
      </c>
      <c r="G61" s="410"/>
    </row>
    <row r="62" ht="24" spans="1:7">
      <c r="A62" s="400" t="str">
        <f>[2]VALVE!$A78</f>
        <v>KOR080</v>
      </c>
      <c r="B62" s="401" t="str">
        <f>[2]VALVE!$B78</f>
        <v>DPF(Ts01) 2.4c-01 Elect exp-valve c/w coil pqm-10012-00058</v>
      </c>
      <c r="C62" s="394" t="str">
        <f>[2]VALVE!$C78</f>
        <v>12.3KW </v>
      </c>
      <c r="D62" s="59" t="s">
        <v>874</v>
      </c>
      <c r="E62" s="404"/>
      <c r="F62" s="134">
        <f>[2]VALVE!J78</f>
        <v>90.5070085470085</v>
      </c>
      <c r="G62" s="404"/>
    </row>
    <row r="63" ht="24" spans="1:7">
      <c r="A63" s="400" t="str">
        <f>[2]VALVE!$A79</f>
        <v>KOR080.1</v>
      </c>
      <c r="B63" s="401" t="str">
        <f>[2]VALVE!$B79</f>
        <v>DPF(Ts01) 2.4c-01 Elect exp-valve c/w coil pqm-10012-00058,Controller,Pressure sensor,tranformer</v>
      </c>
      <c r="C63" s="394" t="str">
        <f>[2]VALVE!$C79</f>
        <v>12.3KW </v>
      </c>
      <c r="D63" s="59" t="s">
        <v>874</v>
      </c>
      <c r="E63" s="404"/>
      <c r="F63" s="134">
        <f>[2]VALVE!J79</f>
        <v>906.55264957265</v>
      </c>
      <c r="G63" s="404"/>
    </row>
    <row r="64" ht="24" spans="1:7">
      <c r="A64" s="400" t="str">
        <f>[2]VALVE!$A80</f>
        <v>KOR081</v>
      </c>
      <c r="B64" s="401" t="str">
        <f>[2]VALVE!$B80</f>
        <v>DPF(Ts01) 3.0c-01 Elect exp-valve c/w coil pqm-10012-00058</v>
      </c>
      <c r="C64" s="394" t="str">
        <f>[2]VALVE!$C80</f>
        <v>14.7KW</v>
      </c>
      <c r="D64" s="59" t="s">
        <v>875</v>
      </c>
      <c r="E64" s="404"/>
      <c r="F64" s="134">
        <f>[2]VALVE!J80</f>
        <v>97.5668376068376</v>
      </c>
      <c r="G64" s="404"/>
    </row>
    <row r="65" ht="24" spans="1:7">
      <c r="A65" s="400" t="str">
        <f>[2]VALVE!$A81</f>
        <v>KOR081.1</v>
      </c>
      <c r="B65" s="401" t="str">
        <f>[2]VALVE!$B81</f>
        <v>DPF(Ts01) 3.0c-01 Elect exp-valve c/w coil pqm-10012-00058,Controller,Pressure sensor,transformer</v>
      </c>
      <c r="C65" s="394" t="str">
        <f>[2]VALVE!$C81</f>
        <v>14.7KW</v>
      </c>
      <c r="D65" s="59" t="s">
        <v>876</v>
      </c>
      <c r="E65" s="404"/>
      <c r="F65" s="134">
        <f>[2]VALVE!J81</f>
        <v>913.612478632479</v>
      </c>
      <c r="G65" s="404"/>
    </row>
    <row r="66" ht="24" spans="1:7">
      <c r="A66" s="400" t="str">
        <f>[2]VALVE!$A82</f>
        <v>KOR082</v>
      </c>
      <c r="B66" s="401" t="str">
        <f>[2]VALVE!$B82</f>
        <v>DPF(Ts01) 3.2c-01 Elect exp-valve c/w coil pqm-10012-00058</v>
      </c>
      <c r="C66" s="394" t="str">
        <f>[2]VALVE!$C82</f>
        <v>19.6KW</v>
      </c>
      <c r="D66" s="59" t="s">
        <v>877</v>
      </c>
      <c r="E66" s="404"/>
      <c r="F66" s="134">
        <f>[2]VALVE!J82</f>
        <v>111.545299145299</v>
      </c>
      <c r="G66" s="404"/>
    </row>
    <row r="67" ht="24" spans="1:7">
      <c r="A67" s="400" t="str">
        <f>[2]VALVE!$A83</f>
        <v>KOR082.1</v>
      </c>
      <c r="B67" s="401" t="str">
        <f>[2]VALVE!$B83</f>
        <v>DPF(Ts01) 3.2c-01 Elect exp-valve c/w coil pqm-10012-00058,Controller,Pressure sensor,transformer</v>
      </c>
      <c r="C67" s="394" t="str">
        <f>[2]VALVE!$C83</f>
        <v>19.6KW</v>
      </c>
      <c r="D67" s="59" t="s">
        <v>877</v>
      </c>
      <c r="E67" s="404"/>
      <c r="F67" s="134">
        <f>[2]VALVE!J83</f>
        <v>927.59094017094</v>
      </c>
      <c r="G67" s="404"/>
    </row>
    <row r="68" ht="24" spans="1:7">
      <c r="A68" s="400" t="str">
        <f>[2]VALVE!$A84</f>
        <v>KOR083</v>
      </c>
      <c r="B68" s="401" t="str">
        <f>[2]VALVE!$B84</f>
        <v>DPF(Ts01) 4.0c-01 Elect exp-valve c/w coil pqm-03012-00009</v>
      </c>
      <c r="C68" s="394" t="str">
        <f>[2]VALVE!$C84</f>
        <v>29.4KW</v>
      </c>
      <c r="D68" s="59" t="s">
        <v>878</v>
      </c>
      <c r="E68" s="404"/>
      <c r="F68" s="134">
        <f>[2]VALVE!J84</f>
        <v>219.560683760684</v>
      </c>
      <c r="G68" s="404"/>
    </row>
    <row r="69" ht="24" spans="1:7">
      <c r="A69" s="400" t="str">
        <f>[2]VALVE!$A85</f>
        <v>KOR083.1</v>
      </c>
      <c r="B69" s="401" t="str">
        <f>[2]VALVE!$B85</f>
        <v>DPF(Ts01) 4.0c-01 Elect exp-valve c/w coil pqm-03012-00009,Controller,Pressure sensor,transformer</v>
      </c>
      <c r="C69" s="394" t="str">
        <f>[2]VALVE!$C85</f>
        <v>29.4KW</v>
      </c>
      <c r="D69" s="59" t="s">
        <v>878</v>
      </c>
      <c r="E69" s="404"/>
      <c r="F69" s="134">
        <f>[2]VALVE!J85</f>
        <v>1035.60632478632</v>
      </c>
      <c r="G69" s="404"/>
    </row>
    <row r="70" ht="24" spans="1:7">
      <c r="A70" s="400" t="str">
        <f>[2]VALVE!$A86</f>
        <v>KOR084</v>
      </c>
      <c r="B70" s="401" t="str">
        <f>[2]VALVE!$B86</f>
        <v>DPF(Ts01) 4.5c-01 Elect exp-valve c/w coil pqm-03012-00009</v>
      </c>
      <c r="C70" s="394" t="str">
        <f>[2]VALVE!$C86</f>
        <v>36.8KW</v>
      </c>
      <c r="D70" s="59" t="s">
        <v>879</v>
      </c>
      <c r="E70" s="404"/>
      <c r="F70" s="134">
        <f>[2]VALVE!J86</f>
        <v>222.384615384615</v>
      </c>
      <c r="G70" s="404"/>
    </row>
    <row r="71" ht="34.5" customHeight="1" spans="1:7">
      <c r="A71" s="400" t="str">
        <f>[2]VALVE!$A87</f>
        <v>KOR084.1</v>
      </c>
      <c r="B71" s="401" t="str">
        <f>[2]VALVE!$B87</f>
        <v>DPF(Ts01) 4.5c-01 Elect exp-valve c/w coil pqm-03012-00009,Controller,Pressure sensor,transformer</v>
      </c>
      <c r="C71" s="394" t="str">
        <f>[2]VALVE!$C87</f>
        <v>36.8KW</v>
      </c>
      <c r="D71" s="59" t="s">
        <v>879</v>
      </c>
      <c r="E71" s="404"/>
      <c r="F71" s="134">
        <f>[2]VALVE!J87</f>
        <v>1038.43025641026</v>
      </c>
      <c r="G71" s="404"/>
    </row>
    <row r="72" ht="39" customHeight="1" spans="1:7">
      <c r="A72" s="400" t="str">
        <f>[2]VALVE!$A88</f>
        <v>KOR085</v>
      </c>
      <c r="B72" s="401" t="str">
        <f>[2]VALVE!$B88</f>
        <v>PQM-10012-00058 VALVE COIL</v>
      </c>
      <c r="C72" s="394">
        <f>[2]VALVE!$C88</f>
        <v>0</v>
      </c>
      <c r="D72" s="173"/>
      <c r="E72" s="404"/>
      <c r="F72" s="134">
        <f>[2]VALVE!J88</f>
        <v>40.5657777777778</v>
      </c>
      <c r="G72" s="404"/>
    </row>
    <row r="73" ht="43.5" customHeight="1" spans="1:7">
      <c r="A73" s="400" t="str">
        <f>[2]VALVE!$A89</f>
        <v>KOR086</v>
      </c>
      <c r="B73" s="401" t="str">
        <f>[2]VALVE!$B89</f>
        <v>PQM-03012-00009 VALVE COIL</v>
      </c>
      <c r="C73" s="394">
        <f>[2]VALVE!$C89</f>
        <v>0</v>
      </c>
      <c r="D73" s="418"/>
      <c r="E73" s="404"/>
      <c r="F73" s="134">
        <f>[2]VALVE!J89</f>
        <v>77.5522222222222</v>
      </c>
      <c r="G73" s="404"/>
    </row>
    <row r="74" ht="30" customHeight="1" spans="1:7">
      <c r="A74" s="400" t="str">
        <f>[2]VALVE!$A90</f>
        <v>KOR087</v>
      </c>
      <c r="B74" s="401" t="str">
        <f>[2]VALVE!$B90</f>
        <v>SEC-601-00 Controller c/w temp sensor</v>
      </c>
      <c r="C74" s="394">
        <f>[2]VALVE!$C90</f>
        <v>0</v>
      </c>
      <c r="D74" s="418"/>
      <c r="E74" s="404"/>
      <c r="F74" s="134">
        <f>[2]VALVE!J90</f>
        <v>443.592592592593</v>
      </c>
      <c r="G74" s="404"/>
    </row>
    <row r="75" ht="30" customHeight="1" spans="1:7">
      <c r="A75" s="400" t="str">
        <f>[2]VALVE!$A91</f>
        <v>KOR088</v>
      </c>
      <c r="B75" s="401" t="str">
        <f>[2]VALVE!$B91</f>
        <v>SEC-601-R4-24 Controller c/w temp sensor</v>
      </c>
      <c r="C75" s="394">
        <f>[2]VALVE!$C91</f>
        <v>0</v>
      </c>
      <c r="D75" s="418"/>
      <c r="E75" s="404"/>
      <c r="F75" s="134">
        <f>[2]VALVE!J91</f>
        <v>443.592592592593</v>
      </c>
      <c r="G75" s="404"/>
    </row>
    <row r="76" ht="30" customHeight="1" spans="1:7">
      <c r="A76" s="400" t="str">
        <f>[2]VALVE!$A92</f>
        <v>KOR088.1</v>
      </c>
      <c r="B76" s="401" t="str">
        <f>[2]VALVE!$B92</f>
        <v>SEC-612-R4 Controller wifi c/w temp sensor</v>
      </c>
      <c r="C76" s="394">
        <f>[2]VALVE!$C92</f>
        <v>0</v>
      </c>
      <c r="D76" s="418"/>
      <c r="E76" s="404"/>
      <c r="F76" s="134">
        <f>[2]VALVE!J92</f>
        <v>443.592592592593</v>
      </c>
      <c r="G76" s="404"/>
    </row>
    <row r="77" ht="61.5" customHeight="1" spans="1:7">
      <c r="A77" s="400" t="str">
        <f>[2]VALVE!$A93</f>
        <v>KOR089</v>
      </c>
      <c r="B77" s="401" t="str">
        <f>[2]VALVE!$B93</f>
        <v>YCQB02L28 Pressure sensor</v>
      </c>
      <c r="C77" s="394">
        <f>[2]VALVE!$C93</f>
        <v>0</v>
      </c>
      <c r="D77" s="418"/>
      <c r="E77" s="404"/>
      <c r="F77" s="134">
        <f>[2]VALVE!J93</f>
        <v>103.654901960784</v>
      </c>
      <c r="G77" s="345"/>
    </row>
    <row r="78" ht="61.5" customHeight="1" spans="1:7">
      <c r="A78" s="400" t="str">
        <f>[2]VALVE!$A94</f>
        <v>KOR089.1</v>
      </c>
      <c r="B78" s="401" t="str">
        <f>[2]VALVE!$B94</f>
        <v>NTC5K SENSOR</v>
      </c>
      <c r="C78" s="394"/>
      <c r="D78" s="418"/>
      <c r="E78" s="404"/>
      <c r="F78" s="134">
        <f>[2]VALVE!J94</f>
        <v>26.6425490196078</v>
      </c>
      <c r="G78" s="345"/>
    </row>
    <row r="79" ht="68.25" customHeight="1" spans="1:7">
      <c r="A79" s="400" t="str">
        <f>[2]VALVE!$A95</f>
        <v>KOR090</v>
      </c>
      <c r="B79" s="401" t="str">
        <f>[2]VALVE!$B95</f>
        <v>Meanwell LRS-50-24 tranformer</v>
      </c>
      <c r="C79" s="394">
        <f>[2]VALVE!$C95</f>
        <v>0</v>
      </c>
      <c r="D79" s="419"/>
      <c r="E79" s="404"/>
      <c r="F79" s="134">
        <f>[2]VALVE!J95</f>
        <v>134.264705882353</v>
      </c>
      <c r="G79" s="345"/>
    </row>
    <row r="80" ht="72" customHeight="1" spans="1:7">
      <c r="A80" s="400" t="str">
        <f>[2]VALVE!$A96</f>
        <v>KOR091</v>
      </c>
      <c r="B80" s="401" t="str">
        <f>[2]VALVE!$B96</f>
        <v>3 WAY REVERSING VALVE</v>
      </c>
      <c r="C80" s="394">
        <f>[2]VALVE!$C96</f>
        <v>0</v>
      </c>
      <c r="D80" s="418"/>
      <c r="E80" s="404"/>
      <c r="F80" s="134">
        <f>[2]VALVE!J96</f>
        <v>136.047058823529</v>
      </c>
      <c r="G80" s="420"/>
    </row>
    <row r="81" spans="1:7">
      <c r="A81" s="400" t="str">
        <f>[2]VALVE!$A97</f>
        <v>KOR092</v>
      </c>
      <c r="B81" s="401" t="str">
        <f>[2]VALVE!$B97</f>
        <v>MDF-A03-3L003 (3/8") solenoid valve c/w coil </v>
      </c>
      <c r="C81" s="394" t="str">
        <f>[2]VALVE!$C97</f>
        <v>1hp-2hp</v>
      </c>
      <c r="D81" s="20"/>
      <c r="E81" s="404"/>
      <c r="F81" s="134">
        <f>[2]VALVE!J97</f>
        <v>107.689470772635</v>
      </c>
      <c r="G81" s="404"/>
    </row>
    <row r="82" spans="1:7">
      <c r="A82" s="400" t="str">
        <f>[2]VALVE!$A98</f>
        <v>KOR093</v>
      </c>
      <c r="B82" s="401" t="str">
        <f>[2]VALVE!$B98</f>
        <v>MDF-A03-6L001 (3/8")  solenoid valve c/w coil </v>
      </c>
      <c r="C82" s="394" t="str">
        <f>[2]VALVE!$C98</f>
        <v>2.5hp-3.5hp</v>
      </c>
      <c r="D82" s="20"/>
      <c r="E82" s="404"/>
      <c r="F82" s="134">
        <f>[2]VALVE!J98</f>
        <v>124.445263999017</v>
      </c>
      <c r="G82" s="404"/>
    </row>
    <row r="83" spans="1:7">
      <c r="A83" s="400" t="str">
        <f>[2]VALVE!$A100</f>
        <v>KOR093.1</v>
      </c>
      <c r="B83" s="401" t="str">
        <f>[2]VALVE!$B100</f>
        <v>MDF-A03-6L003 (1/2")  solenoid valve c/w coil</v>
      </c>
      <c r="C83" s="394" t="str">
        <f>[2]VALVE!$C100</f>
        <v>4hp-5hp</v>
      </c>
      <c r="D83" s="20"/>
      <c r="E83" s="345"/>
      <c r="F83" s="134">
        <f>[2]VALVE!J100</f>
        <v>124.445263999017</v>
      </c>
      <c r="G83" s="404"/>
    </row>
    <row r="84" spans="1:7">
      <c r="A84" s="400" t="str">
        <f>[2]VALVE!$A101</f>
        <v>KOR094</v>
      </c>
      <c r="B84" s="401" t="str">
        <f>[2]VALVE!$B101</f>
        <v>MDF-A03-10L003 (1/2")  solenoid valve c/w coil</v>
      </c>
      <c r="C84" s="394" t="str">
        <f>[2]VALVE!$C101</f>
        <v>5hp-7.5hp</v>
      </c>
      <c r="D84" s="20"/>
      <c r="E84" s="345"/>
      <c r="F84" s="134">
        <f>[2]VALVE!J101</f>
        <v>148.380355276907</v>
      </c>
      <c r="G84" s="404"/>
    </row>
    <row r="85" spans="1:7">
      <c r="A85" s="400" t="str">
        <f>[2]VALVE!$A103</f>
        <v>KOR095</v>
      </c>
      <c r="B85" s="401" t="str">
        <f>[2]VALVE!$B103</f>
        <v>MDF-A03-15L001 (5/8")  solenoid valve c/w coil</v>
      </c>
      <c r="C85" s="394" t="str">
        <f>[2]VALVE!$C103</f>
        <v>8hp-18hp</v>
      </c>
      <c r="D85" s="20"/>
      <c r="E85" s="345"/>
      <c r="F85" s="134">
        <f>[2]VALVE!J103</f>
        <v>180.084823898211</v>
      </c>
      <c r="G85" s="404"/>
    </row>
    <row r="86" ht="24" spans="1:7">
      <c r="A86" s="400" t="str">
        <f>[2]VALVE!$A99</f>
        <v>KOR093.01</v>
      </c>
      <c r="B86" s="401" t="str">
        <f>[2]VALVE!$B99</f>
        <v>MDF-A03-6H002 (3/8") SANHUA SOLENOID VALVE C/W COIL (WELDING)</v>
      </c>
      <c r="C86" s="394" t="str">
        <f>[2]VALVE!$C99</f>
        <v>2.5hp-3.5hp</v>
      </c>
      <c r="D86" s="20"/>
      <c r="E86" s="345"/>
      <c r="F86" s="134">
        <f>[2]VALVE!J99</f>
        <v>124.408384043272</v>
      </c>
      <c r="G86" s="404"/>
    </row>
    <row r="87" ht="24" spans="1:7">
      <c r="A87" s="400" t="str">
        <f>[2]VALVE!$A102</f>
        <v>KOR094.01</v>
      </c>
      <c r="B87" s="401" t="str">
        <f>[2]VALVE!$B102</f>
        <v>MDF-A03-10H002 (1/2") SANHUA SOLENOID VALVE C/W COIL (WELDING)</v>
      </c>
      <c r="C87" s="394" t="str">
        <f>[2]VALVE!$C102</f>
        <v>6hp-7.5hp</v>
      </c>
      <c r="D87" s="20"/>
      <c r="E87" s="345"/>
      <c r="F87" s="134">
        <f>[2]VALVE!J102</f>
        <v>150.22435306411</v>
      </c>
      <c r="G87" s="404"/>
    </row>
    <row r="88" ht="24" spans="1:7">
      <c r="A88" s="400" t="str">
        <f>[2]VALVE!$A104</f>
        <v>KOR095.01</v>
      </c>
      <c r="B88" s="401" t="str">
        <f>[2]VALVE!$B104</f>
        <v>MDF-A03-15H002 (5/8") SANHUA SOLENOID VALVE C/W COIL (WELDING)</v>
      </c>
      <c r="C88" s="394" t="str">
        <f>[2]VALVE!$C104</f>
        <v>8hp-18hp</v>
      </c>
      <c r="D88" s="20"/>
      <c r="E88" s="345"/>
      <c r="F88" s="134">
        <f>[2]VALVE!J104</f>
        <v>180.084823898211</v>
      </c>
      <c r="G88" s="404"/>
    </row>
    <row r="89" spans="1:7">
      <c r="A89" s="400" t="str">
        <f>[2]VALVE!$A105</f>
        <v>KOR096</v>
      </c>
      <c r="B89" s="401" t="str">
        <f>[2]VALVE!$B105</f>
        <v>MDF-A03-15H003 (7/8")  solenoid valve c/w coil</v>
      </c>
      <c r="C89" s="394" t="str">
        <f>[2]VALVE!$C105</f>
        <v>25hp</v>
      </c>
      <c r="D89" s="20"/>
      <c r="E89" s="345"/>
      <c r="F89" s="134">
        <f>[2]VALVE!J105</f>
        <v>209.194438502674</v>
      </c>
      <c r="G89" s="404"/>
    </row>
    <row r="90" spans="1:7">
      <c r="A90" s="400" t="str">
        <f>[2]VALVE!$A106</f>
        <v>KOR097</v>
      </c>
      <c r="B90" s="401" t="str">
        <f>[2]VALVE!$B106</f>
        <v>MDF-A03-20H001 (7/8")  solenoid valve c/w coil</v>
      </c>
      <c r="C90" s="394" t="str">
        <f>[2]VALVE!$C106</f>
        <v>30hp-35hp</v>
      </c>
      <c r="D90" s="20"/>
      <c r="E90" s="345"/>
      <c r="F90" s="134">
        <f>[2]VALVE!J106</f>
        <v>289.409197860963</v>
      </c>
      <c r="G90" s="404"/>
    </row>
    <row r="91" spans="1:7">
      <c r="A91" s="400" t="str">
        <f>[2]VALVE!$A107</f>
        <v>KOR098</v>
      </c>
      <c r="B91" s="401" t="str">
        <f>[2]VALVE!$B107</f>
        <v>MDF-A03-20H003 (1 1/8")  solenoid valve c/w coil</v>
      </c>
      <c r="C91" s="394" t="str">
        <f>[2]VALVE!$C107</f>
        <v>40hp</v>
      </c>
      <c r="D91" s="20"/>
      <c r="E91" s="345"/>
      <c r="F91" s="134">
        <f>[2]VALVE!J107</f>
        <v>303.190588235294</v>
      </c>
      <c r="G91" s="404"/>
    </row>
    <row r="92" spans="1:7">
      <c r="A92" s="400" t="str">
        <f>[2]VALVE!$A108</f>
        <v>KOR099</v>
      </c>
      <c r="B92" s="401" t="str">
        <f>[2]VALVE!$B108</f>
        <v>MDF-A03-22H008 (1 1/8")  solenoid valve c/w coil</v>
      </c>
      <c r="C92" s="394" t="str">
        <f>[2]VALVE!$C108</f>
        <v>50hp</v>
      </c>
      <c r="D92" s="20"/>
      <c r="E92" s="345"/>
      <c r="F92" s="134">
        <f>[2]VALVE!J108</f>
        <v>353.722352941176</v>
      </c>
      <c r="G92" s="404"/>
    </row>
    <row r="93" ht="15" customHeight="1" spans="1:7">
      <c r="A93" s="400" t="str">
        <f>[2]VALVE!$A109</f>
        <v>KOR100</v>
      </c>
      <c r="B93" s="401" t="str">
        <f>[2]VALVE!$B109</f>
        <v>MQ-A0322G-00001 230V COIL</v>
      </c>
      <c r="C93" s="394">
        <f>[2]VALVE!$C109</f>
        <v>0</v>
      </c>
      <c r="D93" s="20"/>
      <c r="E93" s="345"/>
      <c r="F93" s="134">
        <f>[2]VALVE!J109</f>
        <v>46.4884135472371</v>
      </c>
      <c r="G93" s="404"/>
    </row>
    <row r="94" ht="18.75" customHeight="1" spans="1:7">
      <c r="A94" s="400" t="str">
        <f>[2]VALVE!$A110</f>
        <v>KOR101</v>
      </c>
      <c r="B94" s="401" t="str">
        <f>[2]VALVE!$B110</f>
        <v>MQ-A0322G-00001 12VDC COIL</v>
      </c>
      <c r="C94" s="394">
        <f>[2]VALVE!$C110</f>
        <v>0</v>
      </c>
      <c r="D94" s="20"/>
      <c r="E94" s="345"/>
      <c r="F94" s="134">
        <f>[2]VALVE!J110</f>
        <v>64.6665240641711</v>
      </c>
      <c r="G94" s="404"/>
    </row>
    <row r="95" spans="1:7">
      <c r="A95" s="400" t="str">
        <f>[2]VALVE!$A111</f>
        <v>KOR102</v>
      </c>
      <c r="B95" s="401" t="str">
        <f>[2]VALVE!$B111</f>
        <v>MQ-A0324G-00001 24VDC COIL</v>
      </c>
      <c r="C95" s="394">
        <f>[2]VALVE!$C111</f>
        <v>0</v>
      </c>
      <c r="D95" s="269"/>
      <c r="E95" s="345"/>
      <c r="F95" s="134">
        <f>[2]VALVE!J111</f>
        <v>64.6665240641711</v>
      </c>
      <c r="G95" s="404"/>
    </row>
    <row r="96" spans="1:7">
      <c r="A96" s="400" t="str">
        <f>[2]VALVE!$A112</f>
        <v>KOR103</v>
      </c>
      <c r="B96" s="401" t="str">
        <f>[2]VALVE!$B112</f>
        <v>FDF3A08 C/W COIL SOLENOID VALVE (3/8")</v>
      </c>
      <c r="C96" s="394">
        <f>[2]VALVE!$C112</f>
        <v>0</v>
      </c>
      <c r="D96" s="269"/>
      <c r="E96" s="345"/>
      <c r="F96" s="134">
        <f>[2]VALVE!J112</f>
        <v>44.0955300127714</v>
      </c>
      <c r="G96" s="404"/>
    </row>
    <row r="97" spans="1:7">
      <c r="A97" s="400" t="str">
        <f>[2]VALVE!$A113</f>
        <v>KOR103.1</v>
      </c>
      <c r="B97" s="401" t="str">
        <f>[2]VALVE!$B113</f>
        <v>FDF6A58 C/W COIL SOLENOID VALVE (3/8")</v>
      </c>
      <c r="C97" s="394">
        <f>[2]VALVE!$C113</f>
        <v>0</v>
      </c>
      <c r="D97" s="269"/>
      <c r="E97" s="345"/>
      <c r="F97" s="134">
        <f>[2]VALVE!J113</f>
        <v>57.1765006385696</v>
      </c>
      <c r="G97" s="404"/>
    </row>
    <row r="98" spans="1:7">
      <c r="A98" s="400" t="str">
        <f>[2]VALVE!$A114</f>
        <v>KOR103.2</v>
      </c>
      <c r="B98" s="401" t="str">
        <f>[2]VALVE!$B114</f>
        <v>FDF11A16 solenoid valve with coil (1/2")</v>
      </c>
      <c r="C98" s="394">
        <f>[2]VALVE!$C114</f>
        <v>0</v>
      </c>
      <c r="D98" s="269"/>
      <c r="E98" s="345"/>
      <c r="F98" s="134">
        <f>[2]VALVE!J114</f>
        <v>149.534482758621</v>
      </c>
      <c r="G98" s="404"/>
    </row>
    <row r="99" ht="15" spans="1:7">
      <c r="A99" s="400" t="str">
        <f>[2]VALVE!$A115</f>
        <v>KOR103.3</v>
      </c>
      <c r="B99" s="401" t="str">
        <f>[2]VALVE!$B115</f>
        <v>FDF13A12 solenoid valve with coil (5/8")</v>
      </c>
      <c r="C99" s="394">
        <f>[2]VALVE!$C115</f>
        <v>0</v>
      </c>
      <c r="D99" s="418"/>
      <c r="E99" s="345"/>
      <c r="F99" s="134">
        <f>[2]VALVE!J115</f>
        <v>171.529501915709</v>
      </c>
      <c r="G99" s="404"/>
    </row>
    <row r="100" customHeight="1" spans="1:7">
      <c r="A100" s="400" t="str">
        <f>[2]VALVE!$A116</f>
        <v>KOR104</v>
      </c>
      <c r="B100" s="401" t="str">
        <f>[2]VALVE!$B116</f>
        <v>FQ-A0522G SOLENOID COIL</v>
      </c>
      <c r="C100" s="394">
        <f>[2]VALVE!$C116</f>
        <v>0</v>
      </c>
      <c r="E100" s="345"/>
      <c r="F100" s="134">
        <f>[2]VALVE!J116</f>
        <v>20.0434227330779</v>
      </c>
      <c r="G100" s="404"/>
    </row>
    <row r="101" ht="24" spans="1:7">
      <c r="A101" s="400" t="str">
        <f>[2]VALVE!$A117</f>
        <v>KOR105</v>
      </c>
      <c r="B101" s="401" t="str">
        <f>[2]VALVE!$B117</f>
        <v>DN40 (1 5/8") FORGED STEEL VALVE C/W CHECK VALVE</v>
      </c>
      <c r="C101" s="394" t="str">
        <f>[2]VALVE!$C117</f>
        <v>1 5/8"</v>
      </c>
      <c r="D101" s="98" t="s">
        <v>880</v>
      </c>
      <c r="E101" s="345"/>
      <c r="F101" s="134">
        <f>[2]VALVE!J117</f>
        <v>382.445141065831</v>
      </c>
      <c r="G101" s="407"/>
    </row>
    <row r="102" ht="24" spans="1:7">
      <c r="A102" s="400" t="str">
        <f>[2]VALVE!$A118</f>
        <v>KOR106</v>
      </c>
      <c r="B102" s="401" t="str">
        <f>[2]VALVE!$B118</f>
        <v>DN50 (2 1/8") FORGED STEEL VALVE C/W CHECK VALVE</v>
      </c>
      <c r="C102" s="394" t="str">
        <f>[2]VALVE!$C118</f>
        <v>2 1/8"</v>
      </c>
      <c r="D102" s="98"/>
      <c r="E102" s="345"/>
      <c r="F102" s="134">
        <f>[2]VALVE!J118</f>
        <v>467.711598746082</v>
      </c>
      <c r="G102" s="408"/>
    </row>
    <row r="103" ht="24" spans="1:7">
      <c r="A103" s="400" t="str">
        <f>[2]VALVE!$A119</f>
        <v>KOR107</v>
      </c>
      <c r="B103" s="401" t="str">
        <f>[2]VALVE!$B119</f>
        <v>DN65 (2 5/8") FORGED STEEL VALVE C/W CHECK VALVE</v>
      </c>
      <c r="C103" s="394" t="str">
        <f>[2]VALVE!$C119</f>
        <v>2 5/8"</v>
      </c>
      <c r="D103" s="98"/>
      <c r="E103" s="345"/>
      <c r="F103" s="134">
        <f>[2]VALVE!J119</f>
        <v>570.532915360502</v>
      </c>
      <c r="G103" s="408"/>
    </row>
    <row r="104" ht="24" spans="1:7">
      <c r="A104" s="400" t="str">
        <f>[2]VALVE!$A120</f>
        <v>KOR108</v>
      </c>
      <c r="B104" s="401" t="str">
        <f>[2]VALVE!$B120</f>
        <v>DN80 (3 1/8") FORGED STEEL VALVE C/W CHECK VALVE</v>
      </c>
      <c r="C104" s="394" t="str">
        <f>[2]VALVE!$C120</f>
        <v>3 1/8"</v>
      </c>
      <c r="D104" s="98"/>
      <c r="E104" s="420"/>
      <c r="F104" s="355">
        <f>[2]VALVE!J120</f>
        <v>689.655172413793</v>
      </c>
      <c r="G104" s="408"/>
    </row>
    <row r="105" ht="24" spans="1:7">
      <c r="A105" s="400" t="str">
        <f>[2]VALVE!$A121</f>
        <v>KOR109</v>
      </c>
      <c r="B105" s="421" t="str">
        <f>[2]VALVE!$B121</f>
        <v>DN100 (4 1/8") FORGED STEEL VALVE C/W CHECK VALVE</v>
      </c>
      <c r="C105" s="394" t="str">
        <f>[2]VALVE!$C121</f>
        <v>4 1/8"</v>
      </c>
      <c r="D105" s="98"/>
      <c r="E105" s="345"/>
      <c r="F105" s="134">
        <f>[2]VALVE!J121</f>
        <v>1018.18181818182</v>
      </c>
      <c r="G105" s="408"/>
    </row>
    <row r="106" spans="1:7">
      <c r="A106" s="400" t="str">
        <f>[2]VALVE!$A122</f>
        <v>KOR110</v>
      </c>
      <c r="B106" s="421" t="str">
        <f>[2]VALVE!$B122</f>
        <v>DN40N (1 5/8") FORGED STEEL VALVE</v>
      </c>
      <c r="C106" s="394" t="str">
        <f>[2]VALVE!$C122</f>
        <v>1 5/8"</v>
      </c>
      <c r="D106" s="98" t="s">
        <v>881</v>
      </c>
      <c r="E106" s="345"/>
      <c r="F106" s="134">
        <f>[2]VALVE!J122</f>
        <v>313.479623824451</v>
      </c>
      <c r="G106" s="408"/>
    </row>
    <row r="107" spans="1:7">
      <c r="A107" s="400" t="str">
        <f>[2]VALVE!$A123</f>
        <v>KOR111</v>
      </c>
      <c r="B107" s="421" t="str">
        <f>[2]VALVE!$B123</f>
        <v>DN50N (2 1/8") FORGED STEEL VALVE</v>
      </c>
      <c r="C107" s="394" t="str">
        <f>[2]VALVE!$C123</f>
        <v>2 1/8"</v>
      </c>
      <c r="D107" s="98"/>
      <c r="E107" s="345"/>
      <c r="F107" s="134">
        <f>[2]VALVE!J123</f>
        <v>416.300940438872</v>
      </c>
      <c r="G107" s="408"/>
    </row>
    <row r="108" spans="1:7">
      <c r="A108" s="400" t="str">
        <f>[2]VALVE!$A124</f>
        <v>KOR112</v>
      </c>
      <c r="B108" s="421" t="str">
        <f>[2]VALVE!$B124</f>
        <v>DN65N (2 5/8") FORGED STEEL VALVE</v>
      </c>
      <c r="C108" s="394" t="str">
        <f>[2]VALVE!$C124</f>
        <v>2 5/8"</v>
      </c>
      <c r="D108" s="98"/>
      <c r="E108" s="345"/>
      <c r="F108" s="134">
        <f>[2]VALVE!J124</f>
        <v>471.473354231975</v>
      </c>
      <c r="G108" s="408"/>
    </row>
    <row r="109" spans="1:7">
      <c r="A109" s="400" t="str">
        <f>[2]VALVE!$A125</f>
        <v>KOR113</v>
      </c>
      <c r="B109" s="421" t="str">
        <f>[2]VALVE!$B125</f>
        <v>DN80N (3 1/8") FORGED STEEL VALVE</v>
      </c>
      <c r="C109" s="394" t="str">
        <f>[2]VALVE!$C125</f>
        <v>3 1/8"</v>
      </c>
      <c r="D109" s="98"/>
      <c r="E109" s="345"/>
      <c r="F109" s="134">
        <f>[2]VALVE!J125</f>
        <v>590.595611285267</v>
      </c>
      <c r="G109" s="408"/>
    </row>
    <row r="110" spans="1:7">
      <c r="A110" s="400" t="str">
        <f>[2]VALVE!$A126</f>
        <v>KOR114</v>
      </c>
      <c r="B110" s="421" t="str">
        <f>[2]VALVE!$B126</f>
        <v>DN100N (4 1/8") FORGED STEEL VALVE</v>
      </c>
      <c r="C110" s="403" t="str">
        <f>[2]VALVE!$C126</f>
        <v>4 1/8"</v>
      </c>
      <c r="D110" s="98"/>
      <c r="E110" s="345"/>
      <c r="F110" s="134">
        <f>[2]VALVE!J126</f>
        <v>835.109717868339</v>
      </c>
      <c r="G110" s="410"/>
    </row>
  </sheetData>
  <mergeCells count="27">
    <mergeCell ref="D4:D8"/>
    <mergeCell ref="D9:D12"/>
    <mergeCell ref="D14:D20"/>
    <mergeCell ref="D21:D30"/>
    <mergeCell ref="D31:D41"/>
    <mergeCell ref="D42:D44"/>
    <mergeCell ref="D47:D55"/>
    <mergeCell ref="D56:D59"/>
    <mergeCell ref="D101:D105"/>
    <mergeCell ref="D106:D110"/>
    <mergeCell ref="G4:G8"/>
    <mergeCell ref="G9:G12"/>
    <mergeCell ref="G14:G20"/>
    <mergeCell ref="G21:G28"/>
    <mergeCell ref="G29:G30"/>
    <mergeCell ref="G31:G41"/>
    <mergeCell ref="G42:G44"/>
    <mergeCell ref="G45:G46"/>
    <mergeCell ref="G47:G55"/>
    <mergeCell ref="G56:G59"/>
    <mergeCell ref="G62:G71"/>
    <mergeCell ref="G72:G73"/>
    <mergeCell ref="G74:G76"/>
    <mergeCell ref="G81:G92"/>
    <mergeCell ref="G93:G95"/>
    <mergeCell ref="G96:G100"/>
    <mergeCell ref="G101:G110"/>
  </mergeCells>
  <pageMargins left="0.7" right="0.7" top="0.75" bottom="0.75" header="0.3" footer="0.3"/>
  <pageSetup paperSize="9" orientation="portrait"/>
  <headerFooter/>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P145"/>
  <sheetViews>
    <sheetView workbookViewId="0">
      <pane xSplit="2" ySplit="8" topLeftCell="C115" activePane="bottomRight" state="frozen"/>
      <selection/>
      <selection pane="topRight"/>
      <selection pane="bottomLeft"/>
      <selection pane="bottomRight" activeCell="J119" sqref="J119"/>
    </sheetView>
  </sheetViews>
  <sheetFormatPr defaultColWidth="9.14285714285714" defaultRowHeight="15"/>
  <cols>
    <col min="1" max="1" width="15" style="290" customWidth="1"/>
    <col min="2" max="2" width="34.7142857142857" style="347" customWidth="1"/>
    <col min="3" max="3" width="21.7142857142857" style="290" customWidth="1"/>
    <col min="4" max="4" width="17.7142857142857" style="290" customWidth="1"/>
    <col min="5" max="5" width="12.2857142857143" style="290" customWidth="1"/>
    <col min="6" max="6" width="14" style="348" customWidth="1"/>
    <col min="7" max="7" width="30.8571428571429" style="290" customWidth="1"/>
    <col min="8" max="8" width="11.2857142857143" style="290" customWidth="1"/>
    <col min="9" max="9" width="9.14285714285714" style="290" customWidth="1"/>
    <col min="10" max="10" width="11.1428571428571" style="290" customWidth="1"/>
    <col min="11" max="11" width="10.2857142857143" style="290" customWidth="1"/>
    <col min="12" max="12" width="10.4285714285714" style="290" customWidth="1"/>
    <col min="15" max="15" width="11.5714285714286" customWidth="1"/>
    <col min="17" max="16384" width="9.14285714285714" style="290"/>
  </cols>
  <sheetData>
    <row r="1" customFormat="1" ht="15.75" customHeight="1" spans="1:12">
      <c r="A1" t="str">
        <f>VALVE!A1</f>
        <v>DATE :28.7.26</v>
      </c>
    </row>
    <row r="2" customFormat="1"/>
    <row r="3" customFormat="1"/>
    <row r="4" customFormat="1"/>
    <row r="5" customFormat="1"/>
    <row r="6" customFormat="1"/>
    <row r="7" customFormat="1"/>
    <row r="8" ht="24" spans="1:12">
      <c r="A8" s="133" t="str">
        <f>'[2]Oil separator'!$A8</f>
        <v>ITEM CODE</v>
      </c>
      <c r="B8" s="349" t="str">
        <f>'[2]Oil separator'!C8</f>
        <v>MODEL</v>
      </c>
      <c r="C8" s="269" t="str">
        <f>'[1]Oil separator'!C8</f>
        <v>AIRMENDER ORIGINAL SPARE PARTS</v>
      </c>
      <c r="D8" s="275" t="str">
        <f>'[2]Oil separator'!E8</f>
        <v>SIZE(inch)</v>
      </c>
      <c r="E8" s="268" t="s">
        <v>807</v>
      </c>
      <c r="F8" s="350" t="str">
        <f>'[2]Oil separator'!M8</f>
        <v>(RM) </v>
      </c>
      <c r="G8" s="351" t="s">
        <v>136</v>
      </c>
      <c r="H8" s="352" t="s">
        <v>882</v>
      </c>
      <c r="I8" s="352" t="s">
        <v>883</v>
      </c>
      <c r="J8" s="352" t="s">
        <v>884</v>
      </c>
      <c r="K8" s="353" t="s">
        <v>885</v>
      </c>
      <c r="L8" s="353" t="s">
        <v>886</v>
      </c>
    </row>
    <row r="9" ht="20.45" customHeight="1" spans="1:12">
      <c r="A9" s="133" t="str">
        <f>'[2]Oil separator'!$A9</f>
        <v>AIR001</v>
      </c>
      <c r="B9" s="349" t="str">
        <f>'[2]Oil separator'!C9</f>
        <v>QC-205S</v>
      </c>
      <c r="C9" s="354" t="s">
        <v>887</v>
      </c>
      <c r="D9" s="275" t="str">
        <f>'[2]Oil separator'!E9</f>
        <v>5/8"</v>
      </c>
      <c r="E9" s="268"/>
      <c r="F9" s="355">
        <f>'[2]Oil separator'!M9</f>
        <v>80.9715224534501</v>
      </c>
      <c r="G9" s="351"/>
      <c r="H9" s="356">
        <v>4</v>
      </c>
      <c r="I9" s="357">
        <v>8.47</v>
      </c>
      <c r="J9" s="357">
        <v>1.37</v>
      </c>
      <c r="K9" s="357">
        <v>1.39</v>
      </c>
      <c r="L9" s="357">
        <v>2.12</v>
      </c>
    </row>
    <row r="10" ht="20.45" customHeight="1" spans="1:12">
      <c r="A10" s="133" t="str">
        <f>'[2]Oil separator'!$A10</f>
        <v>AIR002</v>
      </c>
      <c r="B10" s="349" t="str">
        <f>'[2]Oil separator'!C10</f>
        <v>QC-206</v>
      </c>
      <c r="C10" s="358"/>
      <c r="D10" s="275" t="str">
        <f>'[2]Oil separator'!E10</f>
        <v>3/4"</v>
      </c>
      <c r="E10" s="275"/>
      <c r="F10" s="355">
        <f>'[2]Oil separator'!M10</f>
        <v>106.755750273823</v>
      </c>
      <c r="G10" s="359"/>
      <c r="H10" s="356">
        <v>5.5</v>
      </c>
      <c r="I10" s="357">
        <v>10.24</v>
      </c>
      <c r="J10" s="357">
        <v>1.57</v>
      </c>
      <c r="K10" s="357">
        <v>3.5</v>
      </c>
      <c r="L10" s="357">
        <v>3.15</v>
      </c>
    </row>
    <row r="11" ht="20.45" customHeight="1" spans="1:12">
      <c r="A11" s="133" t="str">
        <f>'[2]Oil separator'!$A11</f>
        <v>AIR003</v>
      </c>
      <c r="B11" s="349" t="str">
        <f>'[2]Oil separator'!C11</f>
        <v>QC-207S</v>
      </c>
      <c r="C11" s="358"/>
      <c r="D11" s="275" t="str">
        <f>'[2]Oil separator'!E11</f>
        <v>7/8"</v>
      </c>
      <c r="E11" s="275"/>
      <c r="F11" s="355">
        <f>'[2]Oil separator'!M11</f>
        <v>103.664658634538</v>
      </c>
      <c r="G11" s="359"/>
      <c r="H11" s="356">
        <v>5.5</v>
      </c>
      <c r="I11" s="360">
        <v>10.24</v>
      </c>
      <c r="J11" s="360">
        <v>1.57</v>
      </c>
      <c r="K11" s="360">
        <v>3.5</v>
      </c>
      <c r="L11" s="360">
        <v>3.15</v>
      </c>
    </row>
    <row r="12" ht="20.45" customHeight="1" spans="1:12">
      <c r="A12" s="133" t="str">
        <f>'[2]Oil separator'!$A12</f>
        <v>AIR004</v>
      </c>
      <c r="B12" s="349" t="str">
        <f>'[2]Oil separator'!C12</f>
        <v>QC-207</v>
      </c>
      <c r="C12" s="358"/>
      <c r="D12" s="275" t="str">
        <f>'[2]Oil separator'!E12</f>
        <v>7/8"</v>
      </c>
      <c r="E12" s="275"/>
      <c r="F12" s="355">
        <f>'[2]Oil separator'!M12</f>
        <v>119.421686746988</v>
      </c>
      <c r="G12" s="359"/>
      <c r="H12" s="356">
        <v>5.5</v>
      </c>
      <c r="I12" s="357">
        <v>12.6</v>
      </c>
      <c r="J12" s="357">
        <v>1.57</v>
      </c>
      <c r="K12" s="357">
        <v>4.36</v>
      </c>
      <c r="L12" s="357">
        <v>3.15</v>
      </c>
    </row>
    <row r="13" ht="20.45" customHeight="1" spans="1:12">
      <c r="A13" s="133" t="str">
        <f>'[2]Oil separator'!$A13</f>
        <v>AIR005</v>
      </c>
      <c r="B13" s="349" t="str">
        <f>'[2]Oil separator'!C13</f>
        <v>QC-211</v>
      </c>
      <c r="C13" s="358"/>
      <c r="D13" s="275" t="str">
        <f>'[2]Oil separator'!E13</f>
        <v>11/8"</v>
      </c>
      <c r="E13" s="275"/>
      <c r="F13" s="355">
        <f>'[2]Oil separator'!M13</f>
        <v>161.71686746988</v>
      </c>
      <c r="G13" s="359"/>
      <c r="H13" s="356">
        <v>6.5</v>
      </c>
      <c r="I13" s="360">
        <v>15.75</v>
      </c>
      <c r="J13" s="360">
        <v>1.77</v>
      </c>
      <c r="K13" s="360">
        <v>7.4</v>
      </c>
      <c r="L13" s="360">
        <v>3.15</v>
      </c>
    </row>
    <row r="14" ht="20.45" customHeight="1" spans="1:12">
      <c r="A14" s="133" t="str">
        <f>'[2]Oil separator'!$A14</f>
        <v>AIR006</v>
      </c>
      <c r="B14" s="349" t="str">
        <f>'[2]Oil separator'!C14</f>
        <v>QC-213</v>
      </c>
      <c r="C14" s="358"/>
      <c r="D14" s="275" t="str">
        <f>'[2]Oil separator'!E14</f>
        <v>13/8"</v>
      </c>
      <c r="E14" s="275"/>
      <c r="F14" s="355">
        <f>'[2]Oil separator'!M14</f>
        <v>195.41730558598</v>
      </c>
      <c r="G14" s="359"/>
      <c r="H14" s="356">
        <v>6.5</v>
      </c>
      <c r="I14" s="357">
        <v>20.87</v>
      </c>
      <c r="J14" s="357">
        <v>2.16</v>
      </c>
      <c r="K14" s="357">
        <v>9.9</v>
      </c>
      <c r="L14" s="357">
        <v>3.31</v>
      </c>
    </row>
    <row r="15" ht="20.45" customHeight="1" spans="1:12">
      <c r="A15" s="133" t="str">
        <f>'[2]Oil separator'!$A15</f>
        <v>AIR007</v>
      </c>
      <c r="B15" s="349" t="str">
        <f>'[2]Oil separator'!C15</f>
        <v>QC-215</v>
      </c>
      <c r="C15" s="358"/>
      <c r="D15" s="275" t="str">
        <f>'[2]Oil separator'!E15</f>
        <v>15/8"</v>
      </c>
      <c r="E15" s="275"/>
      <c r="F15" s="355">
        <f>'[2]Oil separator'!M15</f>
        <v>241.414257028112</v>
      </c>
      <c r="G15" s="359"/>
      <c r="H15" s="356">
        <v>6.5</v>
      </c>
      <c r="I15" s="360">
        <v>22.84</v>
      </c>
      <c r="J15" s="360">
        <v>2.16</v>
      </c>
      <c r="K15" s="360">
        <v>10.9</v>
      </c>
      <c r="L15" s="360">
        <v>3.23</v>
      </c>
    </row>
    <row r="16" ht="20.45" customHeight="1" spans="1:12">
      <c r="A16" s="133" t="str">
        <f>'[2]Oil separator'!$A16</f>
        <v>AIR008</v>
      </c>
      <c r="B16" s="349" t="str">
        <f>'[2]Oil separator'!C16</f>
        <v>QC-221 (BIG)</v>
      </c>
      <c r="C16" s="358"/>
      <c r="D16" s="275" t="str">
        <f>'[2]Oil separator'!E16</f>
        <v>21/8"</v>
      </c>
      <c r="E16" s="275"/>
      <c r="F16" s="355">
        <f>'[2]Oil separator'!M16</f>
        <v>580.522088353413</v>
      </c>
      <c r="G16" s="359"/>
      <c r="H16" s="361">
        <v>8.5</v>
      </c>
      <c r="I16" s="357">
        <v>28</v>
      </c>
      <c r="J16" s="357">
        <v>2.36</v>
      </c>
      <c r="K16" s="357">
        <v>24.2</v>
      </c>
      <c r="L16" s="357">
        <v>5.12</v>
      </c>
    </row>
    <row r="17" ht="20.45" customHeight="1" spans="1:12">
      <c r="A17" s="133" t="str">
        <f>'[2]Oil separator'!$A17</f>
        <v>AIR009</v>
      </c>
      <c r="B17" s="349" t="str">
        <f>'[2]Oil separator'!C17</f>
        <v>RA-225(立式) VERTICAL TYPE</v>
      </c>
      <c r="C17" s="358"/>
      <c r="D17" s="275" t="str">
        <f>'[2]Oil separator'!E17</f>
        <v>25/8"</v>
      </c>
      <c r="E17" s="275"/>
      <c r="F17" s="355">
        <f>'[2]Oil separator'!M17</f>
        <v>843.49859437751</v>
      </c>
      <c r="G17" s="359"/>
      <c r="H17" s="356">
        <v>10.75</v>
      </c>
      <c r="I17" s="360">
        <v>25.6</v>
      </c>
      <c r="J17" s="360">
        <v>2.95</v>
      </c>
      <c r="K17" s="360">
        <v>33.4</v>
      </c>
      <c r="L17" s="360">
        <v>6.3</v>
      </c>
    </row>
    <row r="18" ht="20.45" customHeight="1" spans="1:12">
      <c r="A18" s="133" t="str">
        <f>'[2]Oil separator'!$A18</f>
        <v>AIR010</v>
      </c>
      <c r="B18" s="349" t="str">
        <f>'[2]Oil separator'!C18</f>
        <v>RA-231(立式) VERTICAL TYPE</v>
      </c>
      <c r="C18" s="358"/>
      <c r="D18" s="275" t="str">
        <f>'[2]Oil separator'!E18</f>
        <v>31/8"</v>
      </c>
      <c r="E18" s="275"/>
      <c r="F18" s="355">
        <f>'[2]Oil separator'!M18</f>
        <v>1254.83995983936</v>
      </c>
      <c r="G18" s="359"/>
      <c r="H18" s="361">
        <v>12.75</v>
      </c>
      <c r="I18" s="357">
        <v>23.62</v>
      </c>
      <c r="J18" s="357">
        <v>2.95</v>
      </c>
      <c r="K18" s="357">
        <v>43.19</v>
      </c>
      <c r="L18" s="357">
        <v>7.09</v>
      </c>
    </row>
    <row r="19" ht="20.45" customHeight="1" spans="1:12">
      <c r="A19" s="133" t="str">
        <f>'[2]Oil separator'!$A19</f>
        <v>AIR010.2</v>
      </c>
      <c r="B19" s="349" t="str">
        <f>'[2]Oil separator'!C19</f>
        <v>CXQF65-50L (2 5/8") S.ACC</v>
      </c>
      <c r="C19" s="358"/>
      <c r="D19" s="275" t="str">
        <f>'[2]Oil separator'!E19</f>
        <v>25/8"</v>
      </c>
      <c r="E19" s="275"/>
      <c r="F19" s="355">
        <f>'[2]Oil separator'!M19</f>
        <v>1204.81927710843</v>
      </c>
      <c r="G19" s="359"/>
      <c r="H19" s="362"/>
      <c r="I19" s="357"/>
      <c r="J19" s="357"/>
      <c r="K19" s="357"/>
      <c r="L19" s="357"/>
    </row>
    <row r="20" ht="20.45" customHeight="1" spans="1:12">
      <c r="A20" s="133" t="str">
        <f>'[2]Oil separator'!$A20</f>
        <v>AIR010.3</v>
      </c>
      <c r="B20" s="349" t="str">
        <f>'[2]Oil separator'!C20</f>
        <v>CXQF76-50L (3 1/8") S.ACC</v>
      </c>
      <c r="C20" s="358"/>
      <c r="D20" s="275" t="str">
        <f>'[2]Oil separator'!E20</f>
        <v>31/8"</v>
      </c>
      <c r="E20" s="275"/>
      <c r="F20" s="355">
        <f>'[2]Oil separator'!M20</f>
        <v>1277.83862723622</v>
      </c>
      <c r="G20" s="359"/>
      <c r="H20" s="362"/>
      <c r="I20" s="357"/>
      <c r="J20" s="357"/>
      <c r="K20" s="357"/>
      <c r="L20" s="357"/>
    </row>
    <row r="21" ht="20.45" customHeight="1" spans="1:12">
      <c r="A21" s="133" t="str">
        <f>'[2]Oil separator'!$A21</f>
        <v>AIR012</v>
      </c>
      <c r="B21" s="349" t="str">
        <f>'[2]Oil separator'!C21</f>
        <v>QC 4003-3441280 (4 1/8") S.ACCUMULATOR</v>
      </c>
      <c r="C21" s="358"/>
      <c r="D21" s="275" t="str">
        <f>'[2]Oil separator'!E21</f>
        <v>41/8"</v>
      </c>
      <c r="E21" s="275"/>
      <c r="F21" s="355">
        <f>'[2]Oil separator'!M21</f>
        <v>2338.67469879518</v>
      </c>
      <c r="G21" s="359"/>
      <c r="H21" s="362"/>
      <c r="I21" s="357"/>
      <c r="J21" s="357"/>
      <c r="K21" s="357"/>
      <c r="L21" s="357"/>
    </row>
    <row r="22" ht="20.45" customHeight="1" spans="1:12">
      <c r="A22" s="133" t="str">
        <f>'[2]Oil separator'!$A22</f>
        <v>AIR012.1</v>
      </c>
      <c r="B22" s="349" t="str">
        <f>'[2]Oil separator'!C22</f>
        <v>ZTQ-A090T 2 IN1 S.ACCUMULATOR</v>
      </c>
      <c r="C22" s="358"/>
      <c r="D22" s="275" t="str">
        <f>'[2]Oil separator'!E22</f>
        <v>7/8",1 1/8"</v>
      </c>
      <c r="E22" s="275"/>
      <c r="F22" s="355">
        <f>'[2]Oil separator'!M22</f>
        <v>428.380187416332</v>
      </c>
      <c r="G22" s="359"/>
      <c r="H22" s="362"/>
      <c r="I22" s="357"/>
      <c r="J22" s="357"/>
      <c r="K22" s="357"/>
      <c r="L22" s="357"/>
    </row>
    <row r="23" ht="20.45" customHeight="1" spans="1:12">
      <c r="A23" s="133" t="str">
        <f>'[2]Oil separator'!$A23</f>
        <v>AIR012.2</v>
      </c>
      <c r="B23" s="349" t="str">
        <f>'[2]Oil separator'!C23</f>
        <v>ZTQ-A110T 3 IN1 S.ACCUMULATOR</v>
      </c>
      <c r="C23" s="363"/>
      <c r="D23" s="275" t="str">
        <f>'[2]Oil separator'!E23</f>
        <v>7/8",1 3/8"</v>
      </c>
      <c r="E23" s="275"/>
      <c r="F23" s="355">
        <f>'[2]Oil separator'!M23</f>
        <v>495.314591700133</v>
      </c>
      <c r="G23" s="364"/>
      <c r="H23" s="362"/>
      <c r="I23" s="357"/>
      <c r="J23" s="357"/>
      <c r="K23" s="357"/>
      <c r="L23" s="357"/>
    </row>
    <row r="24" ht="20.45" customHeight="1" spans="1:12">
      <c r="A24" s="133" t="str">
        <f>'[2]Oil separator'!$A25</f>
        <v>AIR014</v>
      </c>
      <c r="B24" s="349" t="str">
        <f>'[2]Oil separator'!C25</f>
        <v>QC-55824 OIL SEPARATOR 1/2"</v>
      </c>
      <c r="C24" s="358"/>
      <c r="D24" s="275" t="str">
        <f>'[2]Oil separator'!E25</f>
        <v>1/2"</v>
      </c>
      <c r="E24" s="275"/>
      <c r="F24" s="355">
        <f>'[2]Oil separator'!M25</f>
        <v>124.132895217233</v>
      </c>
      <c r="G24" s="359"/>
      <c r="H24" s="365">
        <v>4</v>
      </c>
      <c r="I24" s="357">
        <v>9.64</v>
      </c>
      <c r="J24" s="357">
        <v>1.18</v>
      </c>
      <c r="K24" s="357">
        <v>1.89</v>
      </c>
      <c r="L24" s="366"/>
    </row>
    <row r="25" ht="20.45" customHeight="1" spans="1:12">
      <c r="A25" s="133" t="str">
        <f>'[2]Oil separator'!$A26</f>
        <v>AIR015</v>
      </c>
      <c r="B25" s="349" t="str">
        <f>'[2]Oil separator'!C26</f>
        <v>QC-55855 OIL SEPARATOR 5/8"</v>
      </c>
      <c r="C25" s="358"/>
      <c r="D25" s="275" t="str">
        <f>'[2]Oil separator'!E26</f>
        <v>5/8"</v>
      </c>
      <c r="E25" s="275"/>
      <c r="F25" s="355">
        <f>'[2]Oil separator'!M26</f>
        <v>143.848119751734</v>
      </c>
      <c r="G25" s="359"/>
      <c r="H25" s="365">
        <v>4</v>
      </c>
      <c r="I25" s="360">
        <v>13.38</v>
      </c>
      <c r="J25" s="360">
        <v>1.38</v>
      </c>
      <c r="K25" s="360">
        <v>1.89</v>
      </c>
      <c r="L25" s="366"/>
    </row>
    <row r="26" ht="20.45" customHeight="1" spans="1:12">
      <c r="A26" s="133" t="str">
        <f>'[2]Oil separator'!$A28</f>
        <v>AIR016</v>
      </c>
      <c r="B26" s="349" t="str">
        <f>'[2]Oil separator'!C28</f>
        <v>QC-55877 OIL SEPARATOR 7/8"</v>
      </c>
      <c r="C26" s="358"/>
      <c r="D26" s="275" t="str">
        <f>'[2]Oil separator'!E28</f>
        <v>7/8"</v>
      </c>
      <c r="E26" s="275"/>
      <c r="F26" s="355">
        <f>'[2]Oil separator'!M28</f>
        <v>154.801022270902</v>
      </c>
      <c r="G26" s="359"/>
      <c r="H26" s="365">
        <v>4</v>
      </c>
      <c r="I26" s="357">
        <v>16.34</v>
      </c>
      <c r="J26" s="357">
        <v>1.58</v>
      </c>
      <c r="K26" s="357">
        <v>1.89</v>
      </c>
      <c r="L26" s="366"/>
    </row>
    <row r="27" ht="20.45" customHeight="1" spans="1:12">
      <c r="A27" s="133" t="str">
        <f>'[2]Oil separator'!$A29</f>
        <v>AIR017</v>
      </c>
      <c r="B27" s="349" t="str">
        <f>'[2]Oil separator'!C29</f>
        <v>QC-55899 OIL SEPARATOR 1 1/8"</v>
      </c>
      <c r="C27" s="358"/>
      <c r="D27" s="275" t="str">
        <f>'[2]Oil separator'!E29</f>
        <v>11/8"</v>
      </c>
      <c r="E27" s="275"/>
      <c r="F27" s="355">
        <f>'[2]Oil separator'!M29</f>
        <v>199.036144578313</v>
      </c>
      <c r="G27" s="359"/>
      <c r="H27" s="365">
        <v>4</v>
      </c>
      <c r="I27" s="360">
        <v>17.52</v>
      </c>
      <c r="J27" s="360">
        <v>1.77</v>
      </c>
      <c r="K27" s="360">
        <v>1.89</v>
      </c>
      <c r="L27" s="366"/>
    </row>
    <row r="28" ht="20.45" customHeight="1" spans="1:12">
      <c r="A28" s="133" t="str">
        <f>'[2]Oil separator'!$A30</f>
        <v>AIR018</v>
      </c>
      <c r="B28" s="349" t="str">
        <f>'[2]Oil separator'!C30</f>
        <v>QC-559011 OIL SEPARATOR 1 3/8"</v>
      </c>
      <c r="C28" s="358"/>
      <c r="D28" s="275" t="str">
        <f>'[2]Oil separator'!E30</f>
        <v>13/8"</v>
      </c>
      <c r="E28" s="275"/>
      <c r="F28" s="355">
        <f>'[2]Oil separator'!M30</f>
        <v>225.980513671452</v>
      </c>
      <c r="G28" s="359"/>
      <c r="H28" s="365">
        <v>4</v>
      </c>
      <c r="I28" s="357">
        <v>18.7</v>
      </c>
      <c r="J28" s="357">
        <v>1.97</v>
      </c>
      <c r="K28" s="357">
        <v>1.97</v>
      </c>
      <c r="L28" s="366"/>
    </row>
    <row r="29" ht="20.45" customHeight="1" spans="1:12">
      <c r="A29" s="133" t="str">
        <f>'[2]Oil separator'!$A31</f>
        <v>AIR019</v>
      </c>
      <c r="B29" s="349" t="str">
        <f>'[2]Oil separator'!C31</f>
        <v>QC-56899B OIL SEPARATOR 1 1/8"</v>
      </c>
      <c r="C29" s="358"/>
      <c r="D29" s="275" t="str">
        <f>'[2]Oil separator'!E31</f>
        <v>11/8"</v>
      </c>
      <c r="E29" s="275"/>
      <c r="F29" s="355">
        <f>'[2]Oil separator'!M31</f>
        <v>264.354563162832</v>
      </c>
      <c r="G29" s="359"/>
      <c r="H29" s="365">
        <v>5.5</v>
      </c>
      <c r="I29" s="360">
        <v>15.55</v>
      </c>
      <c r="J29" s="360">
        <v>1.77</v>
      </c>
      <c r="K29" s="360">
        <v>2.76</v>
      </c>
      <c r="L29" s="366"/>
    </row>
    <row r="30" ht="20.45" customHeight="1" spans="1:12">
      <c r="A30" s="133" t="str">
        <f>'[2]Oil separator'!$A32</f>
        <v>AIR020</v>
      </c>
      <c r="B30" s="349" t="str">
        <f>'[2]Oil separator'!C32</f>
        <v>QC-569011B OIL SEPARATOR 1 3/8"</v>
      </c>
      <c r="C30" s="358"/>
      <c r="D30" s="275" t="str">
        <f>'[2]Oil separator'!E32</f>
        <v>13/8"</v>
      </c>
      <c r="E30" s="275"/>
      <c r="F30" s="355">
        <f>'[2]Oil separator'!M32</f>
        <v>285.586791610889</v>
      </c>
      <c r="G30" s="359"/>
      <c r="H30" s="365">
        <v>5.5</v>
      </c>
      <c r="I30" s="357">
        <v>16.73</v>
      </c>
      <c r="J30" s="357">
        <v>1.97</v>
      </c>
      <c r="K30" s="357">
        <v>2.76</v>
      </c>
      <c r="L30" s="366"/>
    </row>
    <row r="31" ht="20.45" customHeight="1" spans="1:12">
      <c r="A31" s="133" t="str">
        <f>'[2]Oil separator'!$A33</f>
        <v>AIR021</v>
      </c>
      <c r="B31" s="349" t="str">
        <f>'[2]Oil separator'!C33</f>
        <v>QC-569213B OIL SEPARATOR 1 5/8"</v>
      </c>
      <c r="C31" s="358"/>
      <c r="D31" s="275" t="str">
        <f>'[2]Oil separator'!E33</f>
        <v>15/8"</v>
      </c>
      <c r="E31" s="275"/>
      <c r="F31" s="355" t="str">
        <f>'[2]Oil separator'!M33</f>
        <v>~</v>
      </c>
      <c r="G31" s="359"/>
      <c r="H31" s="365">
        <v>5.5</v>
      </c>
      <c r="I31" s="360">
        <v>17.91</v>
      </c>
      <c r="J31" s="360">
        <v>1.97</v>
      </c>
      <c r="K31" s="360">
        <v>2.76</v>
      </c>
      <c r="L31" s="366"/>
    </row>
    <row r="32" ht="20.45" customHeight="1" spans="1:12">
      <c r="A32" s="133" t="str">
        <f>'[2]Oil separator'!$A34</f>
        <v>AIR022</v>
      </c>
      <c r="B32" s="349" t="str">
        <f>'[2]Oil separator'!C34</f>
        <v>QC-569417B OIL SEPARATOR 2 1/8"</v>
      </c>
      <c r="C32" s="363"/>
      <c r="D32" s="275" t="str">
        <f>'[2]Oil separator'!E34</f>
        <v>21/8"</v>
      </c>
      <c r="E32" s="275"/>
      <c r="F32" s="355">
        <f>'[2]Oil separator'!M34</f>
        <v>381.187488877666</v>
      </c>
      <c r="G32" s="364"/>
      <c r="H32" s="367">
        <v>6</v>
      </c>
      <c r="I32" s="360">
        <v>19.3</v>
      </c>
      <c r="J32" s="360">
        <v>2.4</v>
      </c>
      <c r="K32" s="360">
        <v>2.99</v>
      </c>
      <c r="L32" s="366"/>
    </row>
    <row r="33" ht="20.45" customHeight="1" spans="1:12">
      <c r="A33" s="133" t="str">
        <f>'[2]Oil separator'!$A35</f>
        <v>AIR040.1</v>
      </c>
      <c r="B33" s="349" t="str">
        <f>'[2]Oil separator'!C35</f>
        <v>HSAR-411</v>
      </c>
      <c r="C33" s="368" t="s">
        <v>888</v>
      </c>
      <c r="D33" s="275" t="str">
        <f>'[2]Oil separator'!E35</f>
        <v>1/2" , 1 1/8" (4HP-6HP)</v>
      </c>
      <c r="E33" s="275"/>
      <c r="F33" s="355">
        <f>'[2]Oil separator'!M35</f>
        <v>539.056224899598</v>
      </c>
      <c r="G33" s="369"/>
      <c r="H33" s="370"/>
      <c r="I33" s="371"/>
      <c r="J33" s="371"/>
      <c r="K33" s="371"/>
      <c r="L33" s="366"/>
    </row>
    <row r="34" ht="20.45" customHeight="1" spans="1:12">
      <c r="A34" s="133" t="str">
        <f>'[2]Oil separator'!$A36</f>
        <v>AIR040.2</v>
      </c>
      <c r="B34" s="349" t="str">
        <f>'[2]Oil separator'!C36</f>
        <v>HSAR-513</v>
      </c>
      <c r="C34" s="372"/>
      <c r="D34" s="275" t="str">
        <f>'[2]Oil separator'!E36</f>
        <v>5/8" , 1 3/8" (8HP-12HP)</v>
      </c>
      <c r="E34" s="275"/>
      <c r="F34" s="355">
        <f>'[2]Oil separator'!M36</f>
        <v>631.939759036145</v>
      </c>
      <c r="G34" s="373"/>
      <c r="H34" s="370"/>
      <c r="I34" s="371"/>
      <c r="J34" s="371"/>
      <c r="K34" s="371"/>
      <c r="L34" s="366"/>
    </row>
    <row r="35" ht="20.45" customHeight="1" spans="1:12">
      <c r="A35" s="133" t="str">
        <f>'[2]Oil separator'!$A37</f>
        <v>AIR040.3</v>
      </c>
      <c r="B35" s="349" t="str">
        <f>'[2]Oil separator'!C37</f>
        <v>HSAR-515</v>
      </c>
      <c r="C35" s="372"/>
      <c r="D35" s="275" t="str">
        <f>'[2]Oil separator'!E37</f>
        <v>5/8" , 1 5/8" (15HP-20HP)</v>
      </c>
      <c r="E35" s="275"/>
      <c r="F35" s="355">
        <f>'[2]Oil separator'!M37</f>
        <v>756.33734939759</v>
      </c>
      <c r="G35" s="373"/>
      <c r="H35" s="370"/>
      <c r="I35" s="371"/>
      <c r="J35" s="371"/>
      <c r="K35" s="371"/>
      <c r="L35" s="366"/>
    </row>
    <row r="36" ht="20.45" customHeight="1" spans="1:12">
      <c r="A36" s="133" t="str">
        <f>'[2]Oil separator'!$A38</f>
        <v>AIR040.4</v>
      </c>
      <c r="B36" s="349" t="str">
        <f>'[2]Oil separator'!C38</f>
        <v>HSAR-721</v>
      </c>
      <c r="C36" s="374"/>
      <c r="D36" s="275" t="str">
        <f>'[2]Oil separator'!E38</f>
        <v>7/8" , 2 1/8" (25HP-30HP)</v>
      </c>
      <c r="E36" s="275"/>
      <c r="F36" s="355">
        <f>'[2]Oil separator'!M38</f>
        <v>1099.67469879518</v>
      </c>
      <c r="G36" s="375"/>
      <c r="H36" s="370"/>
      <c r="I36" s="371"/>
      <c r="J36" s="371"/>
      <c r="K36" s="371"/>
      <c r="L36" s="366"/>
    </row>
    <row r="37" ht="20.45" customHeight="1" spans="1:12">
      <c r="A37" s="133" t="str">
        <f>'[2]Oil separator'!$A39</f>
        <v>AIR041</v>
      </c>
      <c r="B37" s="349" t="str">
        <f>'[2]Oil separator'!C39</f>
        <v>OR-6206 (6litres)</v>
      </c>
      <c r="C37" s="368" t="s">
        <v>889</v>
      </c>
      <c r="D37" s="275" t="str">
        <f>'[2]Oil separator'!E39</f>
        <v>3/8"</v>
      </c>
      <c r="E37" s="275"/>
      <c r="F37" s="355">
        <f>'[2]Oil separator'!M39</f>
        <v>452.333333333333</v>
      </c>
      <c r="G37" s="22"/>
      <c r="H37" s="22"/>
      <c r="I37" s="366"/>
      <c r="J37" s="366"/>
      <c r="K37" s="366"/>
      <c r="L37" s="366"/>
    </row>
    <row r="38" ht="20.45" customHeight="1" spans="1:12">
      <c r="A38" s="133" t="str">
        <f>'[2]Oil separator'!$A40</f>
        <v>AIR042</v>
      </c>
      <c r="B38" s="349" t="str">
        <f>'[2]Oil separator'!C40</f>
        <v>OR-6208 (8litres)</v>
      </c>
      <c r="C38" s="372"/>
      <c r="D38" s="275" t="str">
        <f>'[2]Oil separator'!E40</f>
        <v>3/8"</v>
      </c>
      <c r="E38" s="275"/>
      <c r="F38" s="355">
        <f>'[2]Oil separator'!M40</f>
        <v>550.666666666667</v>
      </c>
      <c r="G38" s="22"/>
      <c r="H38" s="22"/>
      <c r="I38" s="366"/>
      <c r="J38" s="366"/>
      <c r="K38" s="366"/>
      <c r="L38" s="366"/>
    </row>
    <row r="39" ht="20.45" customHeight="1" spans="1:12">
      <c r="A39" s="133" t="str">
        <f>'[2]Oil separator'!$A41</f>
        <v>AIR043</v>
      </c>
      <c r="B39" s="349" t="str">
        <f>'[2]Oil separator'!C41</f>
        <v>OR-6210 (10litres)</v>
      </c>
      <c r="C39" s="372"/>
      <c r="D39" s="275" t="str">
        <f>'[2]Oil separator'!E41</f>
        <v>3/8"</v>
      </c>
      <c r="E39" s="275"/>
      <c r="F39" s="355">
        <f>'[2]Oil separator'!M41</f>
        <v>688.333333333333</v>
      </c>
      <c r="G39" s="22"/>
      <c r="H39" s="22"/>
      <c r="I39" s="366"/>
      <c r="J39" s="366"/>
      <c r="K39" s="366"/>
      <c r="L39" s="366"/>
    </row>
    <row r="40" ht="20.45" customHeight="1" spans="1:12">
      <c r="A40" s="133" t="str">
        <f>'[2]Oil separator'!$A42</f>
        <v>AIR044</v>
      </c>
      <c r="B40" s="349" t="str">
        <f>'[2]Oil separator'!C42</f>
        <v>OR-6314 (14litres)</v>
      </c>
      <c r="C40" s="372"/>
      <c r="D40" s="275" t="str">
        <f>'[2]Oil separator'!E42</f>
        <v>3/8"</v>
      </c>
      <c r="E40" s="275"/>
      <c r="F40" s="355">
        <f>'[2]Oil separator'!M42</f>
        <v>876.477777777778</v>
      </c>
      <c r="G40" s="22"/>
      <c r="H40" s="22"/>
      <c r="I40" s="366"/>
      <c r="J40" s="366"/>
      <c r="K40" s="366"/>
      <c r="L40" s="366"/>
    </row>
    <row r="41" ht="20.45" customHeight="1" spans="1:12">
      <c r="A41" s="133" t="str">
        <f>'[2]Oil separator'!$A43</f>
        <v>AIR045</v>
      </c>
      <c r="B41" s="349" t="str">
        <f>'[2]Oil separator'!C43</f>
        <v>OR-6316 (16litres)</v>
      </c>
      <c r="C41" s="374"/>
      <c r="D41" s="275" t="str">
        <f>'[2]Oil separator'!E43</f>
        <v>3/8"</v>
      </c>
      <c r="E41" s="275"/>
      <c r="F41" s="355">
        <f>'[2]Oil separator'!M43</f>
        <v>908.6</v>
      </c>
      <c r="G41" s="22"/>
      <c r="H41" s="22"/>
      <c r="I41" s="366"/>
      <c r="J41" s="366"/>
      <c r="K41" s="366"/>
      <c r="L41" s="366"/>
    </row>
    <row r="42" ht="20.45" customHeight="1" spans="1:12">
      <c r="A42" s="133" t="str">
        <f>'[2]Oil separator'!$A44</f>
        <v>AIR046</v>
      </c>
      <c r="B42" s="349" t="str">
        <f>'[2]Oil separator'!C44</f>
        <v>QC-485T </v>
      </c>
      <c r="C42" s="368" t="s">
        <v>890</v>
      </c>
      <c r="D42" s="275" t="str">
        <f>'[2]Oil separator'!E44</f>
        <v>5/8"</v>
      </c>
      <c r="E42" s="275"/>
      <c r="F42" s="355">
        <f>'[2]Oil separator'!M44</f>
        <v>176.289156626506</v>
      </c>
      <c r="G42" s="369"/>
      <c r="H42" s="22"/>
      <c r="I42" s="366"/>
      <c r="J42" s="366"/>
      <c r="K42" s="366"/>
      <c r="L42" s="366"/>
    </row>
    <row r="43" ht="20.45" customHeight="1" spans="1:12">
      <c r="A43" s="133" t="str">
        <f>'[2]Oil separator'!$A45</f>
        <v>AIR047</v>
      </c>
      <c r="B43" s="349" t="str">
        <f>'[2]Oil separator'!C45</f>
        <v>QC-487T</v>
      </c>
      <c r="C43" s="372"/>
      <c r="D43" s="275" t="str">
        <f>'[2]Oil separator'!E45</f>
        <v>7/8"</v>
      </c>
      <c r="E43" s="275"/>
      <c r="F43" s="355">
        <f>'[2]Oil separator'!M45</f>
        <v>181.122891566265</v>
      </c>
      <c r="G43" s="373"/>
      <c r="H43" s="366"/>
      <c r="I43" s="366"/>
      <c r="J43" s="366"/>
      <c r="K43" s="366"/>
      <c r="L43" s="366"/>
    </row>
    <row r="44" ht="20.45" customHeight="1" spans="1:12">
      <c r="A44" s="133" t="str">
        <f>'[2]Oil separator'!$A46</f>
        <v>AIR048</v>
      </c>
      <c r="B44" s="349" t="str">
        <f>'[2]Oil separator'!C46</f>
        <v>QC-489T</v>
      </c>
      <c r="C44" s="372"/>
      <c r="D44" s="275" t="str">
        <f>'[2]Oil separator'!E46</f>
        <v>11/8"</v>
      </c>
      <c r="E44" s="275"/>
      <c r="F44" s="355">
        <f>'[2]Oil separator'!M46</f>
        <v>184.10843373494</v>
      </c>
      <c r="G44" s="373"/>
      <c r="H44" s="366"/>
      <c r="I44" s="366"/>
      <c r="J44" s="366"/>
      <c r="K44" s="366"/>
      <c r="L44" s="366"/>
    </row>
    <row r="45" ht="20.45" customHeight="1" spans="1:12">
      <c r="A45" s="133" t="str">
        <f>'[2]Oil separator'!$A47</f>
        <v>AIR049</v>
      </c>
      <c r="B45" s="349" t="str">
        <f>'[2]Oil separator'!C47</f>
        <v>QC-4811T</v>
      </c>
      <c r="C45" s="372"/>
      <c r="D45" s="275" t="str">
        <f>'[2]Oil separator'!E47</f>
        <v>13/8"</v>
      </c>
      <c r="E45" s="275"/>
      <c r="F45" s="355">
        <f>'[2]Oil separator'!M47</f>
        <v>189.084337349398</v>
      </c>
      <c r="G45" s="373"/>
      <c r="H45" s="366"/>
      <c r="I45" s="366"/>
      <c r="J45" s="366"/>
      <c r="K45" s="366"/>
      <c r="L45" s="366"/>
    </row>
    <row r="46" ht="20.45" customHeight="1" spans="1:12">
      <c r="A46" s="133" t="str">
        <f>'[2]Oil separator'!$A48</f>
        <v>AIR050</v>
      </c>
      <c r="B46" s="349" t="str">
        <f>'[2]Oil separator'!C48</f>
        <v>QC-4813T</v>
      </c>
      <c r="C46" s="372"/>
      <c r="D46" s="275" t="str">
        <f>'[2]Oil separator'!E48</f>
        <v>15/8"</v>
      </c>
      <c r="E46" s="275"/>
      <c r="F46" s="355">
        <f>'[2]Oil separator'!M48</f>
        <v>189.084337349398</v>
      </c>
      <c r="G46" s="373"/>
      <c r="H46" s="366"/>
      <c r="I46" s="366"/>
      <c r="J46" s="366"/>
      <c r="K46" s="366"/>
      <c r="L46" s="366"/>
    </row>
    <row r="47" ht="20.45" customHeight="1" spans="1:12">
      <c r="A47" s="133" t="str">
        <f>'[2]Oil separator'!$A49</f>
        <v>AIR051</v>
      </c>
      <c r="B47" s="349" t="str">
        <f>'[2]Oil separator'!C49</f>
        <v>QC-4817T</v>
      </c>
      <c r="C47" s="372"/>
      <c r="D47" s="275" t="str">
        <f>'[2]Oil separator'!E49</f>
        <v>21/8"</v>
      </c>
      <c r="E47" s="275"/>
      <c r="F47" s="355">
        <f>'[2]Oil separator'!M49</f>
        <v>199.036144578313</v>
      </c>
      <c r="G47" s="373"/>
      <c r="H47" s="366"/>
      <c r="I47" s="366"/>
      <c r="J47" s="366"/>
      <c r="K47" s="366"/>
      <c r="L47" s="366"/>
    </row>
    <row r="48" ht="20.45" customHeight="1" spans="1:12">
      <c r="A48" s="133" t="str">
        <f>'[2]Oil separator'!$A50</f>
        <v>AIR052</v>
      </c>
      <c r="B48" s="349" t="str">
        <f>'[2]Oil separator'!C50</f>
        <v>QC-4821T</v>
      </c>
      <c r="C48" s="372"/>
      <c r="D48" s="275" t="str">
        <f>'[2]Oil separator'!E50</f>
        <v>2 5/8"</v>
      </c>
      <c r="E48" s="275"/>
      <c r="F48" s="355">
        <f>'[2]Oil separator'!M50</f>
        <v>206.002409638554</v>
      </c>
      <c r="G48" s="373"/>
      <c r="H48" s="366"/>
      <c r="I48" s="366"/>
      <c r="J48" s="366"/>
      <c r="K48" s="366"/>
      <c r="L48" s="366"/>
    </row>
    <row r="49" ht="20.45" customHeight="1" spans="1:12">
      <c r="A49" s="133" t="str">
        <f>'[2]Oil separator'!$A51</f>
        <v>AIR053</v>
      </c>
      <c r="B49" s="349" t="str">
        <f>'[2]Oil separator'!C51</f>
        <v>QC-4825T</v>
      </c>
      <c r="C49" s="372"/>
      <c r="D49" s="275" t="str">
        <f>'[2]Oil separator'!E51</f>
        <v>3 1/8"</v>
      </c>
      <c r="E49" s="275"/>
      <c r="F49" s="355">
        <f>'[2]Oil separator'!M51</f>
        <v>218.939759036145</v>
      </c>
      <c r="G49" s="373"/>
      <c r="H49" s="366"/>
      <c r="I49" s="366"/>
      <c r="J49" s="366"/>
      <c r="K49" s="366"/>
      <c r="L49" s="366"/>
    </row>
    <row r="50" ht="20.45" customHeight="1" spans="1:12">
      <c r="A50" s="133" t="str">
        <f>'[2]Oil separator'!$A52</f>
        <v>AIR054</v>
      </c>
      <c r="B50" s="349" t="str">
        <f>'[2]Oil separator'!C52</f>
        <v>QC-9611T (2 CORES)</v>
      </c>
      <c r="C50" s="372"/>
      <c r="D50" s="275" t="str">
        <f>'[2]Oil separator'!E52</f>
        <v>13/8"</v>
      </c>
      <c r="E50" s="275"/>
      <c r="F50" s="355">
        <f>'[2]Oil separator'!M52</f>
        <v>238.843373493976</v>
      </c>
      <c r="G50" s="373"/>
      <c r="H50" s="366"/>
      <c r="I50" s="366"/>
      <c r="J50" s="366"/>
      <c r="K50" s="366"/>
      <c r="L50" s="366"/>
    </row>
    <row r="51" ht="20.45" customHeight="1" spans="1:12">
      <c r="A51" s="133" t="str">
        <f>'[2]Oil separator'!$A53</f>
        <v>AIR055</v>
      </c>
      <c r="B51" s="349" t="str">
        <f>'[2]Oil separator'!C53</f>
        <v>QC-9613T (2CORES)</v>
      </c>
      <c r="C51" s="372"/>
      <c r="D51" s="275" t="str">
        <f>'[2]Oil separator'!E53</f>
        <v>15/8"</v>
      </c>
      <c r="E51" s="275"/>
      <c r="F51" s="355">
        <f>'[2]Oil separator'!M53</f>
        <v>264.718072289157</v>
      </c>
      <c r="G51" s="373"/>
      <c r="H51" s="366"/>
      <c r="I51" s="366"/>
      <c r="J51" s="366"/>
      <c r="K51" s="366"/>
      <c r="L51" s="366"/>
    </row>
    <row r="52" ht="20.45" customHeight="1" spans="1:12">
      <c r="A52" s="133" t="str">
        <f>'[2]Oil separator'!$A54</f>
        <v>AIR056</v>
      </c>
      <c r="B52" s="349" t="str">
        <f>'[2]Oil separator'!C54</f>
        <v>QC-9617T (2CORES)</v>
      </c>
      <c r="C52" s="372"/>
      <c r="D52" s="275" t="str">
        <f>'[2]Oil separator'!E54</f>
        <v>21/8"</v>
      </c>
      <c r="E52" s="275"/>
      <c r="F52" s="355">
        <f>'[2]Oil separator'!M54</f>
        <v>264.718072289157</v>
      </c>
      <c r="G52" s="373"/>
      <c r="H52" s="366"/>
      <c r="I52" s="366"/>
      <c r="J52" s="366"/>
      <c r="K52" s="366"/>
      <c r="L52" s="366"/>
    </row>
    <row r="53" ht="20.45" customHeight="1" spans="1:12">
      <c r="A53" s="133" t="str">
        <f>'[2]Oil separator'!$A55</f>
        <v>AIR057</v>
      </c>
      <c r="B53" s="349" t="str">
        <f>'[2]Oil separator'!C55</f>
        <v>QC-9621T (2CORES)</v>
      </c>
      <c r="C53" s="372"/>
      <c r="D53" s="275" t="str">
        <f>'[2]Oil separator'!E55</f>
        <v>2 5/8"</v>
      </c>
      <c r="E53" s="275"/>
      <c r="F53" s="355">
        <f>'[2]Oil separator'!M55</f>
        <v>245.363523057748</v>
      </c>
      <c r="G53" s="373"/>
      <c r="H53" s="366"/>
      <c r="I53" s="366"/>
      <c r="J53" s="366"/>
      <c r="K53" s="366"/>
      <c r="L53" s="366"/>
    </row>
    <row r="54" ht="20.45" customHeight="1" spans="1:12">
      <c r="A54" s="133" t="str">
        <f>'[2]Oil separator'!$A56</f>
        <v>AIR058</v>
      </c>
      <c r="B54" s="349" t="str">
        <f>'[2]Oil separator'!C56</f>
        <v>BLR/STAS-9625T (2CORES)</v>
      </c>
      <c r="C54" s="372"/>
      <c r="D54" s="275" t="str">
        <f>'[2]Oil separator'!E56</f>
        <v>3 1/8"</v>
      </c>
      <c r="E54" s="275"/>
      <c r="F54" s="355">
        <f>'[2]Oil separator'!M56</f>
        <v>299.412131283756</v>
      </c>
      <c r="G54" s="373"/>
      <c r="H54" s="366"/>
      <c r="I54" s="366"/>
      <c r="J54" s="366"/>
      <c r="K54" s="366"/>
      <c r="L54" s="366"/>
    </row>
    <row r="55" ht="20.45" customHeight="1" spans="1:12">
      <c r="A55" s="133" t="str">
        <f>'[2]Oil separator'!$A57</f>
        <v>AIR058.1</v>
      </c>
      <c r="B55" s="349" t="str">
        <f>'[2]Oil separator'!C57</f>
        <v>QC 20034 (4 1/8") 2CORE</v>
      </c>
      <c r="C55" s="374"/>
      <c r="D55" s="275" t="str">
        <f>'[2]Oil separator'!E57</f>
        <v>4 1/8"</v>
      </c>
      <c r="E55" s="275"/>
      <c r="F55" s="355">
        <f>'[2]Oil separator'!M57</f>
        <v>493.300789364354</v>
      </c>
      <c r="G55" s="375"/>
      <c r="H55" s="366"/>
      <c r="I55" s="366"/>
      <c r="J55" s="366"/>
      <c r="K55" s="366"/>
      <c r="L55" s="366"/>
    </row>
    <row r="56" ht="20.45" customHeight="1" spans="1:12">
      <c r="A56" s="133" t="str">
        <f>'[2]Oil separator'!$A58</f>
        <v>AIR068</v>
      </c>
      <c r="B56" s="349" t="str">
        <f>'[2]Oil separator'!C58</f>
        <v>1 3/8" (11658) 5200 oil separator</v>
      </c>
      <c r="C56" s="354" t="s">
        <v>891</v>
      </c>
      <c r="D56" s="275" t="str">
        <f>'[2]Oil separator'!E58</f>
        <v>13/8"</v>
      </c>
      <c r="E56" s="275" t="s">
        <v>892</v>
      </c>
      <c r="F56" s="355">
        <f>'[2]Oil separator'!M58</f>
        <v>428.693234476367</v>
      </c>
      <c r="G56" s="369"/>
      <c r="H56" s="366"/>
      <c r="I56" s="366"/>
      <c r="J56" s="366"/>
      <c r="K56" s="366"/>
      <c r="L56" s="366"/>
    </row>
    <row r="57" ht="20.45" customHeight="1" spans="1:12">
      <c r="A57" s="133" t="str">
        <f>'[2]Oil separator'!$A59</f>
        <v>AIR069</v>
      </c>
      <c r="B57" s="349" t="str">
        <f>'[2]Oil separator'!C59</f>
        <v>1 5/8" (13658) 5200 oil separator</v>
      </c>
      <c r="C57" s="358"/>
      <c r="D57" s="275" t="str">
        <f>'[2]Oil separator'!E59</f>
        <v>15/8"</v>
      </c>
      <c r="E57" s="276"/>
      <c r="F57" s="355">
        <f>'[2]Oil separator'!M59</f>
        <v>501.417979610751</v>
      </c>
      <c r="G57" s="373"/>
      <c r="H57" s="366"/>
      <c r="I57" s="366"/>
      <c r="J57" s="366"/>
      <c r="K57" s="366"/>
      <c r="L57" s="366"/>
    </row>
    <row r="58" ht="20.45" customHeight="1" spans="1:12">
      <c r="A58" s="133" t="str">
        <f>'[2]Oil separator'!$A60</f>
        <v>AIR070</v>
      </c>
      <c r="B58" s="349" t="str">
        <f>'[2]Oil separator'!C60</f>
        <v>2 1/8"  5200 oil separator (152mm)</v>
      </c>
      <c r="C58" s="358"/>
      <c r="D58" s="275" t="str">
        <f>'[2]Oil separator'!E60</f>
        <v>21/8"</v>
      </c>
      <c r="E58" s="276"/>
      <c r="F58" s="355" t="str">
        <f>'[2]Oil separator'!M60</f>
        <v>~</v>
      </c>
      <c r="G58" s="373"/>
      <c r="H58" s="366"/>
      <c r="I58" s="366"/>
      <c r="J58" s="366"/>
      <c r="K58" s="366"/>
      <c r="L58" s="366"/>
    </row>
    <row r="59" ht="20.45" customHeight="1" spans="1:12">
      <c r="A59" s="133" t="str">
        <f>'[2]Oil separator'!$A61</f>
        <v>AIR071</v>
      </c>
      <c r="B59" s="349" t="str">
        <f>'[2]Oil separator'!C61</f>
        <v>2 1/8"  5200 oil separator (219mm)</v>
      </c>
      <c r="C59" s="363"/>
      <c r="D59" s="275" t="str">
        <f>'[2]Oil separator'!E61</f>
        <v>21/8"</v>
      </c>
      <c r="E59" s="277"/>
      <c r="F59" s="355" t="str">
        <f>'[2]Oil separator'!M61</f>
        <v>~</v>
      </c>
      <c r="G59" s="375"/>
      <c r="H59" s="366"/>
      <c r="I59" s="366"/>
      <c r="J59" s="366"/>
      <c r="K59" s="366"/>
      <c r="L59" s="366"/>
    </row>
    <row r="60" ht="20.45" customHeight="1" spans="1:12">
      <c r="A60" s="133" t="str">
        <f>'[2]Oil separator'!$A62</f>
        <v>AIR079</v>
      </c>
      <c r="B60" s="349" t="str">
        <f>'[2]Oil separator'!C62</f>
        <v>BLR/HSA-2407</v>
      </c>
      <c r="C60" s="368" t="s">
        <v>893</v>
      </c>
      <c r="D60" s="275" t="str">
        <f>'[2]Oil separator'!E62</f>
        <v>Suction 7/8" Liquid 1/2"</v>
      </c>
      <c r="E60" s="275" t="s">
        <v>892</v>
      </c>
      <c r="F60" s="355">
        <f>'[2]Oil separator'!M62</f>
        <v>179.224791666667</v>
      </c>
      <c r="G60" s="22"/>
      <c r="H60" s="366"/>
      <c r="I60" s="366"/>
      <c r="J60" s="366"/>
      <c r="K60" s="366"/>
      <c r="L60" s="366"/>
    </row>
    <row r="61" ht="20.45" customHeight="1" spans="1:12">
      <c r="A61" s="133" t="str">
        <f>'[2]Oil separator'!$A63</f>
        <v>AIR080</v>
      </c>
      <c r="B61" s="349" t="str">
        <f>'[2]Oil separator'!C63</f>
        <v>BLR/HSA-2411</v>
      </c>
      <c r="C61" s="372"/>
      <c r="D61" s="275" t="str">
        <f>'[2]Oil separator'!E63</f>
        <v>Suction 1-1/8" Liquid 5/8"</v>
      </c>
      <c r="E61" s="276"/>
      <c r="F61" s="355">
        <f>'[2]Oil separator'!M63</f>
        <v>222.245625</v>
      </c>
      <c r="G61" s="22"/>
      <c r="H61" s="366"/>
      <c r="I61" s="366"/>
      <c r="J61" s="366"/>
      <c r="K61" s="366"/>
      <c r="L61" s="366"/>
    </row>
    <row r="62" ht="20.45" customHeight="1" spans="1:12">
      <c r="A62" s="133" t="str">
        <f>'[2]Oil separator'!$A64</f>
        <v>AIR081</v>
      </c>
      <c r="B62" s="349" t="str">
        <f>'[2]Oil separator'!C64</f>
        <v>BLR/HSA-2413</v>
      </c>
      <c r="C62" s="372"/>
      <c r="D62" s="275" t="str">
        <f>'[2]Oil separator'!E64</f>
        <v>Suction 1-3/8" Liquid 3/4"</v>
      </c>
      <c r="E62" s="276"/>
      <c r="F62" s="355">
        <f>'[2]Oil separator'!M64</f>
        <v>258.125</v>
      </c>
      <c r="G62" s="22"/>
      <c r="H62" s="366"/>
      <c r="I62" s="366"/>
      <c r="J62" s="366"/>
      <c r="K62" s="366"/>
      <c r="L62" s="366"/>
    </row>
    <row r="63" ht="20.45" customHeight="1" spans="1:12">
      <c r="A63" s="133" t="str">
        <f>'[2]Oil separator'!$A65</f>
        <v>AIR082</v>
      </c>
      <c r="B63" s="349" t="str">
        <f>'[2]Oil separator'!C65</f>
        <v>BLR/HSA-2415</v>
      </c>
      <c r="C63" s="372"/>
      <c r="D63" s="275" t="str">
        <f>'[2]Oil separator'!E65</f>
        <v>Suction 1-5/8" Liquid 7/8"</v>
      </c>
      <c r="E63" s="276"/>
      <c r="F63" s="355">
        <f>'[2]Oil separator'!M65</f>
        <v>408.697916666667</v>
      </c>
      <c r="G63" s="22"/>
      <c r="H63" s="366"/>
      <c r="I63" s="366"/>
      <c r="J63" s="366"/>
      <c r="K63" s="366"/>
      <c r="L63" s="366"/>
    </row>
    <row r="64" ht="20.45" customHeight="1" spans="1:12">
      <c r="A64" s="133" t="str">
        <f>'[2]Oil separator'!$A66</f>
        <v>AIR083</v>
      </c>
      <c r="B64" s="349" t="str">
        <f>'[2]Oil separator'!C66</f>
        <v>BLR/HSA-2417 / QC-4410</v>
      </c>
      <c r="C64" s="372"/>
      <c r="D64" s="275" t="str">
        <f>'[2]Oil separator'!E66</f>
        <v>Suction 2-1/8" Liquid 7/8"</v>
      </c>
      <c r="E64" s="276"/>
      <c r="F64" s="355">
        <f>'[2]Oil separator'!M66</f>
        <v>433.825212121212</v>
      </c>
      <c r="G64" s="22"/>
      <c r="H64" s="366"/>
      <c r="I64" s="366"/>
      <c r="J64" s="366"/>
      <c r="K64" s="366"/>
      <c r="L64" s="366"/>
    </row>
    <row r="65" ht="20.45" customHeight="1" spans="1:16">
      <c r="A65" s="133" t="str">
        <f>'[2]Oil separator'!$A67</f>
        <v>AIR084</v>
      </c>
      <c r="B65" s="349" t="str">
        <f>'[2]Oil separator'!C67</f>
        <v>BLR/HSA-2421</v>
      </c>
      <c r="C65" s="374"/>
      <c r="D65" s="275" t="str">
        <f>'[2]Oil separator'!E67</f>
        <v>Suction 2-5/8"  Liquid 7/8"</v>
      </c>
      <c r="E65" s="277"/>
      <c r="F65" s="355">
        <f>'[2]Oil separator'!M67</f>
        <v>798.724791666667</v>
      </c>
      <c r="G65" s="22"/>
      <c r="H65" s="366"/>
      <c r="I65" s="366"/>
      <c r="J65" s="366"/>
      <c r="K65" s="366"/>
      <c r="L65" s="366"/>
    </row>
    <row r="66" ht="20.45" customHeight="1" spans="1:16">
      <c r="A66" s="133" t="str">
        <f>'[2]Oil separator'!$A68</f>
        <v>AIR085</v>
      </c>
      <c r="B66" s="349" t="str">
        <f>'[2]Oil separator'!C68</f>
        <v>F-6611Q (7lit , total vol 19.8lit)</v>
      </c>
      <c r="C66" s="376" t="s">
        <v>894</v>
      </c>
      <c r="D66" s="275" t="str">
        <f>'[2]Oil separator'!E68</f>
        <v>1 3/8"</v>
      </c>
      <c r="E66" s="275"/>
      <c r="F66" s="355">
        <f>'[2]Oil separator'!M68</f>
        <v>799.473983739837</v>
      </c>
      <c r="G66" s="369"/>
      <c r="H66" s="267" t="s">
        <v>895</v>
      </c>
      <c r="I66" s="267" t="s">
        <v>896</v>
      </c>
      <c r="J66" s="366"/>
      <c r="K66" s="366"/>
      <c r="L66" s="366"/>
    </row>
    <row r="67" ht="20.45" customHeight="1" spans="1:16">
      <c r="A67" s="133" t="str">
        <f>'[2]Oil separator'!$A69</f>
        <v>AIR086</v>
      </c>
      <c r="B67" s="349" t="str">
        <f>'[2]Oil separator'!C69</f>
        <v>F-6613Q (7lit , total vol 19.8lit)</v>
      </c>
      <c r="C67" s="377"/>
      <c r="D67" s="275" t="str">
        <f>'[2]Oil separator'!E69</f>
        <v>1 5/8"</v>
      </c>
      <c r="E67" s="275"/>
      <c r="F67" s="355">
        <f>'[2]Oil separator'!M69</f>
        <v>820.795528455285</v>
      </c>
      <c r="G67" s="373"/>
      <c r="H67" s="267" t="s">
        <v>897</v>
      </c>
      <c r="I67" s="267" t="s">
        <v>898</v>
      </c>
      <c r="J67" s="366"/>
      <c r="K67" s="366"/>
      <c r="L67" s="366"/>
    </row>
    <row r="68" s="346" customFormat="1" ht="20.45" customHeight="1" spans="1:16">
      <c r="A68" s="133" t="str">
        <f>'[2]Oil separator'!$A70</f>
        <v>AIR087</v>
      </c>
      <c r="B68" s="349" t="str">
        <f>'[2]Oil separator'!C70</f>
        <v>2 1/8" Oil storage separator (7.6l)</v>
      </c>
      <c r="C68" s="377"/>
      <c r="D68" s="275" t="str">
        <f>'[2]Oil separator'!E70</f>
        <v>21/8"</v>
      </c>
      <c r="E68" s="275"/>
      <c r="F68" s="355" t="str">
        <f>'[2]Oil separator'!M70</f>
        <v>~</v>
      </c>
      <c r="G68" s="373"/>
      <c r="H68" s="267" t="s">
        <v>899</v>
      </c>
      <c r="I68" s="267" t="s">
        <v>900</v>
      </c>
      <c r="J68" s="267"/>
      <c r="K68" s="267"/>
      <c r="L68" s="267"/>
      <c r="M68"/>
      <c r="N68"/>
      <c r="O68"/>
      <c r="P68"/>
    </row>
    <row r="69" s="346" customFormat="1" ht="20.45" customHeight="1" spans="1:16">
      <c r="A69" s="133" t="str">
        <f>'[2]Oil separator'!$A71</f>
        <v>AIR088</v>
      </c>
      <c r="B69" s="349" t="str">
        <f>'[2]Oil separator'!C71</f>
        <v>2 1/8" Oil storage separator (9.2l)</v>
      </c>
      <c r="C69" s="377"/>
      <c r="D69" s="275" t="str">
        <f>'[2]Oil separator'!E71</f>
        <v>21/8"</v>
      </c>
      <c r="E69" s="275"/>
      <c r="F69" s="355" t="str">
        <f>'[2]Oil separator'!M71</f>
        <v>~</v>
      </c>
      <c r="G69" s="373"/>
      <c r="H69" s="267" t="s">
        <v>901</v>
      </c>
      <c r="I69" s="267" t="s">
        <v>902</v>
      </c>
      <c r="J69" s="267"/>
      <c r="K69" s="267"/>
      <c r="L69" s="267"/>
      <c r="M69"/>
      <c r="N69"/>
      <c r="O69"/>
      <c r="P69"/>
    </row>
    <row r="70" s="346" customFormat="1" ht="20.45" customHeight="1" spans="1:16">
      <c r="A70" s="133" t="str">
        <f>'[2]Oil separator'!$A72</f>
        <v>AIR088.2</v>
      </c>
      <c r="B70" s="349" t="str">
        <f>'[2]Oil separator'!C72</f>
        <v>F-8625Q (15lit , total 79lit)</v>
      </c>
      <c r="C70" s="378"/>
      <c r="D70" s="275" t="str">
        <f>'[2]Oil separator'!E72</f>
        <v>3 1/8"</v>
      </c>
      <c r="E70" s="275"/>
      <c r="F70" s="355">
        <f>'[2]Oil separator'!M72</f>
        <v>2516.61382113821</v>
      </c>
      <c r="G70" s="375"/>
      <c r="H70" s="267" t="s">
        <v>899</v>
      </c>
      <c r="I70" s="267" t="s">
        <v>903</v>
      </c>
      <c r="J70" s="267"/>
      <c r="K70" s="267"/>
      <c r="L70" s="267"/>
      <c r="M70"/>
      <c r="N70"/>
      <c r="O70"/>
      <c r="P70"/>
    </row>
    <row r="71" s="346" customFormat="1" ht="20.45" customHeight="1" spans="1:16">
      <c r="A71" s="133" t="str">
        <f>'[2]Oil separator'!$A73</f>
        <v>AIR088.3</v>
      </c>
      <c r="B71" s="349" t="str">
        <f>'[2]Oil separator'!C73</f>
        <v>OFD 053 OIL FILTER (3/8")</v>
      </c>
      <c r="C71" s="376" t="s">
        <v>904</v>
      </c>
      <c r="D71" s="275" t="str">
        <f>'[2]Oil separator'!E73</f>
        <v>3/8"</v>
      </c>
      <c r="E71" s="275"/>
      <c r="F71" s="355">
        <f>'[2]Oil separator'!M73</f>
        <v>31.0964705882353</v>
      </c>
      <c r="G71" s="22"/>
      <c r="H71" s="267"/>
      <c r="I71" s="267"/>
      <c r="J71" s="267"/>
      <c r="K71" s="267"/>
      <c r="L71" s="267"/>
      <c r="M71"/>
      <c r="N71"/>
      <c r="O71"/>
      <c r="P71"/>
    </row>
    <row r="72" s="346" customFormat="1" ht="20.45" customHeight="1" spans="1:16">
      <c r="A72" s="133" t="str">
        <f>'[2]Oil separator'!$A74</f>
        <v>AIR088.4</v>
      </c>
      <c r="B72" s="349" t="str">
        <f>'[2]Oil separator'!C74</f>
        <v>OFD-084 OIL FILTER (1/2")</v>
      </c>
      <c r="C72" s="377"/>
      <c r="D72" s="275" t="str">
        <f>'[2]Oil separator'!E74</f>
        <v>1/2"</v>
      </c>
      <c r="E72" s="275"/>
      <c r="F72" s="355">
        <f>'[2]Oil separator'!M74</f>
        <v>38.8705882352941</v>
      </c>
      <c r="G72" s="22"/>
      <c r="H72" s="267"/>
      <c r="I72" s="267"/>
      <c r="J72" s="267"/>
      <c r="K72" s="267"/>
      <c r="L72" s="267"/>
      <c r="M72"/>
      <c r="N72"/>
      <c r="O72"/>
      <c r="P72"/>
    </row>
    <row r="73" s="346" customFormat="1" ht="20.45" customHeight="1" spans="1:16">
      <c r="A73" s="133" t="str">
        <f>'[2]Oil separator'!$A75</f>
        <v>AIR088.5</v>
      </c>
      <c r="B73" s="349" t="str">
        <f>'[2]Oil separator'!C75</f>
        <v>OFD-085 OIL FILTER (5/8")</v>
      </c>
      <c r="C73" s="377"/>
      <c r="D73" s="275" t="str">
        <f>'[2]Oil separator'!E75</f>
        <v>5/8"</v>
      </c>
      <c r="E73" s="275"/>
      <c r="F73" s="355">
        <f>'[2]Oil separator'!M75</f>
        <v>39.8423529411765</v>
      </c>
      <c r="G73" s="22"/>
      <c r="H73" s="267"/>
      <c r="I73" s="267"/>
      <c r="J73" s="267"/>
      <c r="K73" s="267"/>
      <c r="L73" s="267"/>
      <c r="M73"/>
      <c r="N73"/>
      <c r="O73"/>
      <c r="P73"/>
    </row>
    <row r="74" s="346" customFormat="1" ht="69.75" customHeight="1" spans="1:16">
      <c r="A74" s="133" t="str">
        <f>'[2]Oil separator'!$A76</f>
        <v>AIR088.6</v>
      </c>
      <c r="B74" s="349" t="str">
        <f>'[2]Oil separator'!C76</f>
        <v>SFT-48Y OIL FILTER CORE </v>
      </c>
      <c r="C74" s="378"/>
      <c r="D74" s="275" t="str">
        <f>'[2]Oil separator'!D76</f>
        <v>OIL FILTER CORE WASHABLE</v>
      </c>
      <c r="E74" s="275"/>
      <c r="F74" s="355">
        <f>'[2]Oil separator'!M76</f>
        <v>80.8080808080808</v>
      </c>
      <c r="G74" s="22"/>
      <c r="H74" s="267"/>
      <c r="I74" s="267"/>
      <c r="J74" s="267"/>
      <c r="K74" s="267"/>
      <c r="L74" s="267"/>
      <c r="M74"/>
      <c r="N74"/>
      <c r="O74"/>
      <c r="P74"/>
    </row>
    <row r="75" s="346" customFormat="1" ht="49.5" customHeight="1" spans="1:16">
      <c r="A75" s="133" t="str">
        <f>'[2]Oil separator'!$A78</f>
        <v>AIR088.7</v>
      </c>
      <c r="B75" s="349" t="str">
        <f>'[2]Oil separator'!C78</f>
        <v>Bitzer screw oil filter ZF3060W</v>
      </c>
      <c r="C75" s="281" t="s">
        <v>905</v>
      </c>
      <c r="D75" s="275">
        <f>'[2]Oil separator'!E78</f>
        <v>0</v>
      </c>
      <c r="E75" s="275"/>
      <c r="F75" s="355">
        <f>'[2]Oil separator'!M78</f>
        <v>212.652844231792</v>
      </c>
      <c r="G75" s="22"/>
      <c r="H75" s="267"/>
      <c r="I75" s="267"/>
      <c r="J75" s="267"/>
      <c r="K75" s="267"/>
      <c r="L75" s="267"/>
      <c r="M75"/>
      <c r="N75"/>
      <c r="O75"/>
      <c r="P75"/>
    </row>
    <row r="76" s="346" customFormat="1" ht="49.5" customHeight="1" spans="1:16">
      <c r="A76" s="133" t="str">
        <f>'[2]Oil separator'!$A79</f>
        <v>AIR088.8</v>
      </c>
      <c r="B76" s="349" t="str">
        <f>'[2]Oil separator'!C79</f>
        <v>Refcomp screw oil filter 700358mp</v>
      </c>
      <c r="C76" s="281" t="s">
        <v>906</v>
      </c>
      <c r="D76" s="275">
        <f>'[2]Oil separator'!E79</f>
        <v>0</v>
      </c>
      <c r="E76" s="275"/>
      <c r="F76" s="355">
        <f>'[2]Oil separator'!M79</f>
        <v>243.460243460243</v>
      </c>
      <c r="G76" s="22"/>
      <c r="H76" s="267"/>
      <c r="I76" s="267"/>
      <c r="J76" s="267"/>
      <c r="K76" s="267"/>
      <c r="L76" s="267"/>
      <c r="M76"/>
      <c r="N76"/>
      <c r="O76"/>
      <c r="P76"/>
    </row>
    <row r="77" s="346" customFormat="1" ht="49.5" customHeight="1" spans="1:16">
      <c r="A77" s="133" t="str">
        <f>'[2]Oil separator'!$A80</f>
        <v>AIR088.9</v>
      </c>
      <c r="B77" s="349" t="str">
        <f>'[2]Oil separator'!C80</f>
        <v>QCF-100 SUCTION FILTER CORE</v>
      </c>
      <c r="C77" s="281"/>
      <c r="D77" s="275" t="str">
        <f>'[2]Oil separator'!E80</f>
        <v>SFT-100G</v>
      </c>
      <c r="E77" s="275"/>
      <c r="F77" s="355">
        <f>'[2]Oil separator'!M80</f>
        <v>97.1764705882353</v>
      </c>
      <c r="G77" s="22"/>
      <c r="H77" s="267"/>
      <c r="I77" s="267"/>
      <c r="J77" s="267"/>
      <c r="K77" s="267"/>
      <c r="L77" s="267"/>
      <c r="M77"/>
      <c r="N77"/>
      <c r="O77"/>
      <c r="P77"/>
    </row>
    <row r="78" s="346" customFormat="1" ht="49.5" customHeight="1" spans="1:16">
      <c r="A78" s="133" t="str">
        <f>'[2]Oil separator'!$A81</f>
        <v>AIR088.10</v>
      </c>
      <c r="B78" s="349" t="str">
        <f>'[2]Oil separator'!C81</f>
        <v>BLR/F48 SUCTION FILTER CORE</v>
      </c>
      <c r="C78" s="376"/>
      <c r="D78" s="275"/>
      <c r="E78" s="275"/>
      <c r="F78" s="355">
        <f>'[2]Oil separator'!M81</f>
        <v>38.71875</v>
      </c>
      <c r="G78" s="22"/>
      <c r="H78" s="267"/>
      <c r="I78" s="267"/>
      <c r="J78" s="267"/>
      <c r="K78" s="267"/>
      <c r="L78" s="267"/>
      <c r="M78"/>
      <c r="N78"/>
      <c r="O78"/>
      <c r="P78"/>
    </row>
    <row r="79" s="346" customFormat="1" ht="90.75" customHeight="1" spans="1:16">
      <c r="A79" s="133" t="str">
        <f>'[2]Oil separator'!$A82</f>
        <v>AIR088.11</v>
      </c>
      <c r="B79" s="349" t="str">
        <f>'[2]Oil separator'!C82</f>
        <v>BITZER screw oil filter shell ZF3072 c/w 7/8" connector</v>
      </c>
      <c r="C79" s="376"/>
      <c r="D79" s="275"/>
      <c r="E79" s="275"/>
      <c r="F79" s="355">
        <f>'[2]Oil separator'!M82</f>
        <v>641.711229946524</v>
      </c>
      <c r="G79" s="22"/>
      <c r="H79" s="267"/>
      <c r="I79" s="267"/>
      <c r="J79" s="267"/>
      <c r="K79" s="267"/>
      <c r="L79" s="267"/>
      <c r="M79"/>
      <c r="N79"/>
      <c r="O79"/>
      <c r="P79"/>
    </row>
    <row r="80" s="346" customFormat="1" spans="1:16">
      <c r="A80" s="133" t="str">
        <f>'[2]Oil separator'!$A83</f>
        <v>AIR089</v>
      </c>
      <c r="B80" s="349" t="str">
        <f>'[2]Oil separator'!C83</f>
        <v>163S BURNED FILTER DRIER</v>
      </c>
      <c r="C80" s="376" t="s">
        <v>907</v>
      </c>
      <c r="D80" s="275"/>
      <c r="E80" s="275"/>
      <c r="F80" s="355">
        <f>'[2]Oil separator'!M83</f>
        <v>44.0209411764706</v>
      </c>
      <c r="G80" s="22"/>
      <c r="H80" s="267"/>
      <c r="I80" s="267"/>
      <c r="J80" s="267"/>
      <c r="K80" s="267"/>
      <c r="L80" s="267"/>
      <c r="M80"/>
      <c r="N80"/>
      <c r="O80"/>
      <c r="P80"/>
    </row>
    <row r="81" s="346" customFormat="1" spans="1:16">
      <c r="A81" s="133" t="str">
        <f>'[2]Oil separator'!$A84</f>
        <v>AIR089.1</v>
      </c>
      <c r="B81" s="349" t="str">
        <f>'[2]Oil separator'!C84</f>
        <v>164S BURNED FILTER DRIER</v>
      </c>
      <c r="C81" s="377"/>
      <c r="D81" s="275"/>
      <c r="E81" s="275"/>
      <c r="F81" s="355">
        <f>'[2]Oil separator'!M84</f>
        <v>45.1870588235294</v>
      </c>
      <c r="G81" s="22"/>
      <c r="H81" s="267"/>
      <c r="I81" s="267"/>
      <c r="J81" s="267"/>
      <c r="K81" s="267"/>
      <c r="L81" s="267"/>
      <c r="M81"/>
      <c r="N81"/>
      <c r="O81"/>
      <c r="P81"/>
    </row>
    <row r="82" s="346" customFormat="1" ht="16.5" customHeight="1" spans="1:16">
      <c r="A82" s="133" t="str">
        <f>'[2]Oil separator'!$A85</f>
        <v>AIR089.2</v>
      </c>
      <c r="B82" s="349" t="str">
        <f>'[2]Oil separator'!C85</f>
        <v>165S BURNED FILTER DRIER</v>
      </c>
      <c r="C82" s="377"/>
      <c r="D82" s="275"/>
      <c r="E82" s="275"/>
      <c r="F82" s="355">
        <f>'[2]Oil separator'!M85</f>
        <v>45.6729411764706</v>
      </c>
      <c r="G82" s="22"/>
      <c r="H82" s="267"/>
      <c r="I82" s="267"/>
      <c r="J82" s="267"/>
      <c r="K82" s="267"/>
      <c r="L82" s="267"/>
      <c r="M82"/>
      <c r="N82"/>
      <c r="O82"/>
      <c r="P82"/>
    </row>
    <row r="83" s="346" customFormat="1" ht="16.5" customHeight="1" spans="1:16">
      <c r="A83" s="133" t="str">
        <f>'[2]Oil separator'!$A86</f>
        <v>AIR089.3</v>
      </c>
      <c r="B83" s="349" t="str">
        <f>'[2]Oil separator'!C86</f>
        <v>305S BURNED FILTER DRIER</v>
      </c>
      <c r="C83" s="377"/>
      <c r="D83" s="275"/>
      <c r="E83" s="275"/>
      <c r="F83" s="355">
        <f>'[2]Oil separator'!M86</f>
        <v>69.9670588235294</v>
      </c>
      <c r="G83" s="22"/>
      <c r="H83" s="267"/>
      <c r="I83" s="267"/>
      <c r="J83" s="267"/>
      <c r="K83" s="267"/>
      <c r="L83" s="267"/>
      <c r="M83"/>
      <c r="N83"/>
      <c r="O83"/>
      <c r="P83"/>
    </row>
    <row r="84" s="346" customFormat="1" customHeight="1" spans="1:16">
      <c r="A84" s="133" t="str">
        <f>'[2]Oil separator'!$A87</f>
        <v>AIR089.4</v>
      </c>
      <c r="B84" s="349" t="str">
        <f>'[2]Oil separator'!C87</f>
        <v>306S BURNED FILTER DRIER</v>
      </c>
      <c r="C84" s="378"/>
      <c r="D84" s="275"/>
      <c r="E84" s="275"/>
      <c r="F84" s="355">
        <f>'[2]Oil separator'!M87</f>
        <v>71.4247058823529</v>
      </c>
      <c r="G84" s="22"/>
      <c r="H84" s="267"/>
      <c r="I84" s="267"/>
      <c r="J84" s="267"/>
      <c r="K84" s="267"/>
      <c r="L84" s="267"/>
      <c r="M84"/>
      <c r="N84"/>
      <c r="O84"/>
      <c r="P84"/>
    </row>
    <row r="85" s="346" customFormat="1" ht="49.5" customHeight="1" spans="1:16">
      <c r="A85" s="133" t="str">
        <f>'[2]Oil separator'!$A88</f>
        <v>AIR090</v>
      </c>
      <c r="B85" s="349" t="str">
        <f>'[2]Oil separator'!C88</f>
        <v>CYF-29L OIL SEPARATOR </v>
      </c>
      <c r="C85" s="281" t="s">
        <v>908</v>
      </c>
      <c r="D85" s="274" t="str">
        <f>'[2]Oil separator'!E88</f>
        <v>15/8" (30hp-40hp) c/w heater &amp; optical level switch</v>
      </c>
      <c r="E85" s="275"/>
      <c r="F85" s="355">
        <f>'[2]Oil separator'!M88</f>
        <v>1540.40404040404</v>
      </c>
      <c r="G85" s="369"/>
      <c r="H85" s="267"/>
      <c r="I85" s="267"/>
      <c r="J85" s="267"/>
      <c r="K85" s="267"/>
      <c r="L85" s="267"/>
      <c r="M85"/>
      <c r="N85"/>
      <c r="O85"/>
      <c r="P85"/>
    </row>
    <row r="86" ht="53.25" customHeight="1" spans="1:16">
      <c r="A86" s="133" t="str">
        <f>'[2]Oil separator'!$A89</f>
        <v>AIR090.1</v>
      </c>
      <c r="B86" s="349" t="str">
        <f>'[2]Oil separator'!C89</f>
        <v>CYF-40L OIL SEPARATOR </v>
      </c>
      <c r="C86" s="281"/>
      <c r="D86" s="274" t="str">
        <f>'[2]Oil separator'!E89</f>
        <v>15/8" (40hp-50hp) c/w heater &amp; optical level switch</v>
      </c>
      <c r="E86" s="275"/>
      <c r="F86" s="355">
        <f>'[2]Oil separator'!M89</f>
        <v>3345.9595959596</v>
      </c>
      <c r="G86" s="373"/>
      <c r="H86" s="366"/>
      <c r="I86" s="366"/>
      <c r="J86" s="366"/>
      <c r="K86" s="366"/>
      <c r="L86" s="366"/>
    </row>
    <row r="87" ht="53.25" customHeight="1" spans="1:16">
      <c r="A87" s="133" t="str">
        <f>'[2]Oil separator'!$A90</f>
        <v>AIR090.2</v>
      </c>
      <c r="B87" s="349" t="str">
        <f>'[2]Oil separator'!C90</f>
        <v>CYF-60L OIL SEPARATOR </v>
      </c>
      <c r="C87" s="281"/>
      <c r="D87" s="274" t="str">
        <f>'[2]Oil separator'!E90</f>
        <v>21/8" (60hp-80hp) c/w heater &amp; optical level switch</v>
      </c>
      <c r="E87" s="275"/>
      <c r="F87" s="355">
        <f>'[2]Oil separator'!M90</f>
        <v>3598.48484848485</v>
      </c>
      <c r="G87" s="373"/>
      <c r="H87" s="366"/>
      <c r="I87" s="366"/>
      <c r="J87" s="366"/>
      <c r="K87" s="366"/>
      <c r="L87" s="366"/>
    </row>
    <row r="88" ht="53.25" customHeight="1" spans="1:16">
      <c r="A88" s="133" t="str">
        <f>'[2]Oil separator'!$A91</f>
        <v>AIR090.3</v>
      </c>
      <c r="B88" s="349" t="str">
        <f>'[2]Oil separator'!C91</f>
        <v>CYF-90L OIL SEPARATOR </v>
      </c>
      <c r="C88" s="281"/>
      <c r="D88" s="274" t="str">
        <f>'[2]Oil separator'!E91</f>
        <v>21/8" (90hp-125hp) c/w heater &amp; optical level switch</v>
      </c>
      <c r="E88" s="275"/>
      <c r="F88" s="355">
        <f>'[2]Oil separator'!M91</f>
        <v>3080.80808080808</v>
      </c>
      <c r="G88" s="375"/>
      <c r="H88" s="366"/>
      <c r="I88" s="366"/>
      <c r="J88" s="366"/>
      <c r="K88" s="366"/>
      <c r="L88" s="366"/>
    </row>
    <row r="89" ht="54" customHeight="1" spans="1:16">
      <c r="A89" s="133" t="str">
        <f>'[2]Oil separator'!$A92</f>
        <v>AIR091</v>
      </c>
      <c r="B89" s="349" t="str">
        <f>'[2]Oil separator'!C92</f>
        <v>Oil level regulator 5500-03205 </v>
      </c>
      <c r="C89" s="281" t="s">
        <v>909</v>
      </c>
      <c r="D89" s="275">
        <f>'[2]Oil separator'!E92</f>
        <v>0</v>
      </c>
      <c r="E89" s="275"/>
      <c r="F89" s="355">
        <f>'[2]Oil separator'!M92</f>
        <v>291.529411764706</v>
      </c>
      <c r="G89" s="366"/>
      <c r="H89" s="366"/>
      <c r="I89" s="366"/>
      <c r="J89" s="366"/>
      <c r="K89" s="366"/>
      <c r="L89" s="366"/>
    </row>
    <row r="90" ht="52.5" customHeight="1" spans="1:16">
      <c r="A90" s="133" t="str">
        <f>'[2]Oil separator'!$A93</f>
        <v>AIR092</v>
      </c>
      <c r="B90" s="349" t="str">
        <f>'[2]Oil separator'!C93</f>
        <v>FSP-02 Oil level adapter (4fc - 4cc)</v>
      </c>
      <c r="C90" s="319" t="s">
        <v>910</v>
      </c>
      <c r="D90" s="275">
        <f>'[2]Oil separator'!E93</f>
        <v>0</v>
      </c>
      <c r="E90" s="275"/>
      <c r="F90" s="355">
        <f>'[2]Oil separator'!M93</f>
        <v>97.7517106549365</v>
      </c>
      <c r="G90" s="369"/>
      <c r="H90" s="366"/>
      <c r="I90" s="366"/>
      <c r="J90" s="366"/>
      <c r="K90" s="366"/>
      <c r="L90" s="366"/>
    </row>
    <row r="91" ht="52.5" customHeight="1" spans="1:16">
      <c r="A91" s="133" t="str">
        <f>'[2]Oil separator'!$A94</f>
        <v>AIR092.1</v>
      </c>
      <c r="B91" s="349" t="str">
        <f>'[2]Oil separator'!C94</f>
        <v>FSP-04 Oil level adapter (10hp-15hp sanyo)</v>
      </c>
      <c r="C91" s="281" t="s">
        <v>911</v>
      </c>
      <c r="D91" s="275">
        <f>'[2]Oil separator'!E94</f>
        <v>0</v>
      </c>
      <c r="E91" s="275"/>
      <c r="F91" s="355">
        <f>'[2]Oil separator'!M94</f>
        <v>99.81384</v>
      </c>
      <c r="G91" s="373"/>
      <c r="H91" s="366"/>
      <c r="I91" s="366"/>
      <c r="J91" s="366"/>
      <c r="K91" s="366"/>
      <c r="L91" s="366"/>
    </row>
    <row r="92" ht="52.5" customHeight="1" spans="1:16">
      <c r="A92" s="133" t="str">
        <f>'[2]Oil separator'!$A95</f>
        <v>AIR092.2</v>
      </c>
      <c r="B92" s="349" t="str">
        <f>'[2]Oil separator'!C95</f>
        <v>FSP-05 Oil level adapter (Copeland zb15-114,zfi23-81)1 1/4" rotalock</v>
      </c>
      <c r="C92" s="281" t="s">
        <v>912</v>
      </c>
      <c r="D92" s="275">
        <f>'[2]Oil separator'!E95</f>
        <v>0</v>
      </c>
      <c r="E92" s="275"/>
      <c r="F92" s="355">
        <f>'[2]Oil separator'!M95</f>
        <v>99.81384</v>
      </c>
      <c r="G92" s="373"/>
      <c r="H92" s="366"/>
      <c r="I92" s="366"/>
      <c r="J92" s="366"/>
      <c r="K92" s="366"/>
      <c r="L92" s="366"/>
    </row>
    <row r="93" ht="52.5" customHeight="1" spans="1:16">
      <c r="A93" s="133" t="str">
        <f>'[2]Oil separator'!$A96</f>
        <v>AIR092.3</v>
      </c>
      <c r="B93" s="349" t="str">
        <f>'[2]Oil separator'!C96</f>
        <v>FSP-06 Oil level adapter (Copeland zb130-220,zfi96-140)1 3/4" rotalock</v>
      </c>
      <c r="C93" s="281" t="s">
        <v>912</v>
      </c>
      <c r="D93" s="275">
        <f>'[2]Oil separator'!E96</f>
        <v>0</v>
      </c>
      <c r="E93" s="275"/>
      <c r="F93" s="355">
        <f>'[2]Oil separator'!M96</f>
        <v>180</v>
      </c>
      <c r="G93" s="373"/>
      <c r="H93" s="366"/>
      <c r="I93" s="366"/>
      <c r="J93" s="366"/>
      <c r="K93" s="366"/>
      <c r="L93" s="366"/>
    </row>
    <row r="94" ht="20.45" customHeight="1" spans="1:16">
      <c r="A94" s="133" t="str">
        <f>'[2]Oil separator'!$A97</f>
        <v>AIR094</v>
      </c>
      <c r="B94" s="349" t="str">
        <f>'[2]Oil separator'!C97</f>
        <v>FCV-30</v>
      </c>
      <c r="C94" s="379" t="s">
        <v>913</v>
      </c>
      <c r="D94" s="275" t="str">
        <f>'[2]Oil separator'!E97</f>
        <v>30psi</v>
      </c>
      <c r="E94" s="275"/>
      <c r="F94" s="355">
        <f>'[2]Oil separator'!M97</f>
        <v>109.74</v>
      </c>
      <c r="G94" s="373"/>
      <c r="H94" s="366"/>
      <c r="I94" s="366"/>
      <c r="J94" s="366"/>
      <c r="K94" s="366"/>
      <c r="L94" s="366"/>
    </row>
    <row r="95" ht="20.45" customHeight="1" spans="1:16">
      <c r="A95" s="133" t="str">
        <f>'[2]Oil separator'!$A98</f>
        <v>AIR095</v>
      </c>
      <c r="B95" s="349" t="str">
        <f>'[2]Oil separator'!C98</f>
        <v>F-S1 (vertical)</v>
      </c>
      <c r="C95" s="380" t="s">
        <v>914</v>
      </c>
      <c r="D95" s="275" t="str">
        <f>'[2]Oil separator'!E98</f>
        <v>1/4"</v>
      </c>
      <c r="E95" s="275"/>
      <c r="F95" s="355">
        <f>'[2]Oil separator'!M98</f>
        <v>24.0963855421687</v>
      </c>
      <c r="G95" s="22"/>
      <c r="H95" s="366"/>
      <c r="I95" s="366"/>
      <c r="J95" s="366"/>
      <c r="K95" s="366"/>
      <c r="L95" s="366"/>
    </row>
    <row r="96" ht="20.45" customHeight="1" spans="1:16">
      <c r="A96" s="133" t="str">
        <f>'[2]Oil separator'!$A99</f>
        <v>AIR097</v>
      </c>
      <c r="B96" s="349" t="str">
        <f>'[2]Oil separator'!C99</f>
        <v>F-S3 (vertical)</v>
      </c>
      <c r="C96" s="381"/>
      <c r="D96" s="275" t="str">
        <f>'[2]Oil separator'!E99</f>
        <v>3/8"</v>
      </c>
      <c r="E96" s="275"/>
      <c r="F96" s="355">
        <f>'[2]Oil separator'!M99</f>
        <v>24.0963855421687</v>
      </c>
      <c r="G96" s="22"/>
      <c r="H96" s="366"/>
      <c r="I96" s="366"/>
      <c r="J96" s="366"/>
      <c r="K96" s="366"/>
      <c r="L96" s="366"/>
    </row>
    <row r="97" ht="18" customHeight="1" spans="1:12">
      <c r="A97" s="133" t="str">
        <f>'[2]Oil separator'!$A100</f>
        <v>AIR099</v>
      </c>
      <c r="B97" s="349" t="str">
        <f>'[2]Oil separator'!C100</f>
        <v>ZHJT01</v>
      </c>
      <c r="C97" s="25" t="s">
        <v>915</v>
      </c>
      <c r="D97" s="275">
        <f>'[2]Oil separator'!E100</f>
        <v>0</v>
      </c>
      <c r="E97" s="275"/>
      <c r="F97" s="355">
        <f>'[2]Oil separator'!M100</f>
        <v>9.736475</v>
      </c>
      <c r="G97" s="22"/>
      <c r="H97" s="366"/>
      <c r="I97" s="366"/>
      <c r="J97" s="366"/>
      <c r="K97" s="366"/>
      <c r="L97" s="366"/>
    </row>
    <row r="98" ht="18" customHeight="1" spans="1:12">
      <c r="A98" s="133" t="str">
        <f>'[2]Oil separator'!$A101</f>
        <v>AIR100</v>
      </c>
      <c r="B98" s="349" t="str">
        <f>'[2]Oil separator'!C101</f>
        <v>ZHJT02</v>
      </c>
      <c r="C98" s="25" t="s">
        <v>916</v>
      </c>
      <c r="D98" s="275">
        <f>'[2]Oil separator'!E101</f>
        <v>0</v>
      </c>
      <c r="E98" s="275"/>
      <c r="F98" s="355">
        <f>'[2]Oil separator'!M101</f>
        <v>11.4779583333333</v>
      </c>
      <c r="G98" s="22"/>
      <c r="H98" s="366"/>
      <c r="I98" s="366"/>
      <c r="J98" s="366"/>
      <c r="K98" s="366"/>
      <c r="L98" s="366"/>
    </row>
    <row r="99" ht="18" customHeight="1" spans="1:12">
      <c r="A99" s="133" t="str">
        <f>'[2]Oil separator'!$A102</f>
        <v>AIR101</v>
      </c>
      <c r="B99" s="349" t="str">
        <f>'[2]Oil separator'!C102</f>
        <v>ZHJT03</v>
      </c>
      <c r="C99" s="25" t="s">
        <v>917</v>
      </c>
      <c r="D99" s="275">
        <f>'[2]Oil separator'!E102</f>
        <v>0</v>
      </c>
      <c r="E99" s="275"/>
      <c r="F99" s="355">
        <f>'[2]Oil separator'!M102</f>
        <v>13.77355</v>
      </c>
      <c r="G99" s="22"/>
      <c r="H99" s="366"/>
      <c r="I99" s="366"/>
      <c r="J99" s="366"/>
      <c r="K99" s="366"/>
      <c r="L99" s="366"/>
    </row>
    <row r="100" ht="18" customHeight="1" spans="1:12">
      <c r="A100" s="133" t="str">
        <f>'[2]Oil separator'!$A103</f>
        <v>AIR102</v>
      </c>
      <c r="B100" s="349" t="str">
        <f>'[2]Oil separator'!C103</f>
        <v>ZHJT04</v>
      </c>
      <c r="C100" s="25" t="s">
        <v>918</v>
      </c>
      <c r="D100" s="275">
        <f>'[2]Oil separator'!E103</f>
        <v>0</v>
      </c>
      <c r="E100" s="275"/>
      <c r="F100" s="355">
        <f>'[2]Oil separator'!M103</f>
        <v>17.2565166666667</v>
      </c>
      <c r="G100" s="22"/>
      <c r="H100" s="366"/>
      <c r="I100" s="366"/>
      <c r="J100" s="366"/>
      <c r="K100" s="366"/>
      <c r="L100" s="366"/>
    </row>
    <row r="101" ht="18" customHeight="1" spans="1:12">
      <c r="A101" s="133" t="str">
        <f>'[2]Oil separator'!$A104</f>
        <v>AIR103</v>
      </c>
      <c r="B101" s="349" t="str">
        <f>'[2]Oil separator'!C104</f>
        <v>JT01 (1/4") NUT FITTING</v>
      </c>
      <c r="C101" s="25"/>
      <c r="D101" s="275">
        <f>'[2]Oil separator'!E104</f>
        <v>0</v>
      </c>
      <c r="E101" s="275"/>
      <c r="F101" s="355">
        <f>'[2]Oil separator'!M104</f>
        <v>3.82407407407407</v>
      </c>
      <c r="G101" s="369"/>
      <c r="H101" s="366"/>
      <c r="I101" s="366"/>
      <c r="J101" s="366"/>
      <c r="K101" s="366"/>
      <c r="L101" s="366"/>
    </row>
    <row r="102" ht="18" customHeight="1" spans="1:12">
      <c r="A102" s="133" t="str">
        <f>'[2]Oil separator'!$A105</f>
        <v>AIR103.1</v>
      </c>
      <c r="B102" s="349" t="str">
        <f>'[2]Oil separator'!C105</f>
        <v>JT02 (3/8") NUT FITTING</v>
      </c>
      <c r="C102" s="25"/>
      <c r="D102" s="275">
        <f>'[2]Oil separator'!E105</f>
        <v>0</v>
      </c>
      <c r="E102" s="275"/>
      <c r="F102" s="355">
        <f>'[2]Oil separator'!M105</f>
        <v>6.50092592592593</v>
      </c>
      <c r="G102" s="373"/>
      <c r="H102" s="366"/>
      <c r="I102" s="366"/>
      <c r="J102" s="366"/>
      <c r="K102" s="366"/>
      <c r="L102" s="366"/>
    </row>
    <row r="103" ht="18" customHeight="1" spans="1:12">
      <c r="A103" s="133" t="str">
        <f>'[2]Oil separator'!$A106</f>
        <v>AIR103.2</v>
      </c>
      <c r="B103" s="349" t="str">
        <f>'[2]Oil separator'!C106</f>
        <v>JT03 (1/2") NUT FITTING</v>
      </c>
      <c r="C103" s="25"/>
      <c r="D103" s="268">
        <f>'[2]Oil separator'!E106</f>
        <v>0</v>
      </c>
      <c r="E103" s="268"/>
      <c r="F103" s="355">
        <f>'[2]Oil separator'!M106</f>
        <v>7.64814814814815</v>
      </c>
      <c r="G103" s="373"/>
      <c r="H103" s="366"/>
      <c r="I103" s="366"/>
      <c r="J103" s="366"/>
      <c r="K103" s="366"/>
      <c r="L103" s="366"/>
    </row>
    <row r="104" ht="18" customHeight="1" spans="1:12">
      <c r="A104" s="133" t="str">
        <f>'[2]Oil separator'!$A107</f>
        <v>AIR103.3</v>
      </c>
      <c r="B104" s="349" t="str">
        <f>'[2]Oil separator'!C107</f>
        <v>JT04 (5/8") NUT FITTING</v>
      </c>
      <c r="C104" s="25"/>
      <c r="D104" s="268">
        <f>'[2]Oil separator'!E107</f>
        <v>0</v>
      </c>
      <c r="E104" s="268"/>
      <c r="F104" s="355">
        <f>'[2]Oil separator'!M107</f>
        <v>10.7074074074074</v>
      </c>
      <c r="G104" s="375"/>
      <c r="H104" s="366"/>
      <c r="I104" s="366"/>
      <c r="J104" s="366"/>
      <c r="K104" s="366"/>
      <c r="L104" s="366"/>
    </row>
    <row r="105" ht="18" customHeight="1" spans="1:12">
      <c r="A105" s="133" t="str">
        <f>'[2]Oil separator'!$A108</f>
        <v>AIR104</v>
      </c>
      <c r="B105" s="349" t="str">
        <f>'[2]Oil separator'!C108</f>
        <v>GPF45-060-11 (6L/MIN)</v>
      </c>
      <c r="C105" s="319" t="s">
        <v>919</v>
      </c>
      <c r="D105" s="269" t="str">
        <f>'[2]Oil separator'!E108</f>
        <v>Oil-flow relay                                </v>
      </c>
      <c r="E105" s="268"/>
      <c r="F105" s="355">
        <f>'[2]Oil separator'!M108</f>
        <v>673.400673400673</v>
      </c>
      <c r="G105" s="22"/>
      <c r="H105" s="366"/>
      <c r="I105" s="366"/>
      <c r="J105" s="366"/>
      <c r="K105" s="366"/>
      <c r="L105" s="366"/>
    </row>
    <row r="106" ht="40.5" customHeight="1" spans="1:12">
      <c r="A106" s="133" t="str">
        <f>'[2]Oil separator'!$A109</f>
        <v>AIR105</v>
      </c>
      <c r="B106" s="349" t="str">
        <f>'[2]Oil separator'!C109</f>
        <v>GPF45-100-11 (10L/MIN)</v>
      </c>
      <c r="C106" s="319" t="s">
        <v>920</v>
      </c>
      <c r="D106" s="269" t="str">
        <f>'[2]Oil separator'!E109</f>
        <v>Oil-flow relay                                </v>
      </c>
      <c r="E106" s="268"/>
      <c r="F106" s="355">
        <f>'[2]Oil separator'!M109</f>
        <v>673.400673400673</v>
      </c>
      <c r="G106" s="22"/>
      <c r="H106" s="366"/>
      <c r="I106" s="366"/>
      <c r="J106" s="366"/>
      <c r="K106" s="366"/>
      <c r="L106" s="366"/>
    </row>
    <row r="107" ht="28.5" customHeight="1" spans="1:12">
      <c r="A107" s="133" t="str">
        <f>'[2]Oil separator'!$A110</f>
        <v>AIR106</v>
      </c>
      <c r="B107" s="349" t="str">
        <f>'[2]Oil separator'!C110</f>
        <v>Oil flow connector 5/8"</v>
      </c>
      <c r="C107" s="319" t="s">
        <v>921</v>
      </c>
      <c r="D107" s="268">
        <f>'[2]Oil separator'!E110</f>
        <v>0</v>
      </c>
      <c r="E107" s="268"/>
      <c r="F107" s="355">
        <f>'[2]Oil separator'!M110</f>
        <v>47.3484848484848</v>
      </c>
      <c r="G107" s="22"/>
      <c r="H107" s="366"/>
      <c r="I107" s="366"/>
      <c r="J107" s="366"/>
      <c r="K107" s="366"/>
      <c r="L107" s="366"/>
    </row>
    <row r="108" ht="27.75" customHeight="1" spans="1:12">
      <c r="A108" s="133" t="str">
        <f>'[2]Oil separator'!$A111</f>
        <v>AIR107</v>
      </c>
      <c r="B108" s="349" t="str">
        <f>'[2]Oil separator'!C111</f>
        <v>Oil flow connector 7/8"</v>
      </c>
      <c r="C108" s="319" t="s">
        <v>922</v>
      </c>
      <c r="D108" s="275">
        <f>'[2]Oil separator'!E111</f>
        <v>0</v>
      </c>
      <c r="E108" s="275"/>
      <c r="F108" s="355">
        <f>'[2]Oil separator'!M111</f>
        <v>50.5050505050505</v>
      </c>
      <c r="G108" s="22"/>
      <c r="H108" s="366"/>
      <c r="I108" s="366"/>
      <c r="J108" s="366"/>
      <c r="K108" s="366"/>
      <c r="L108" s="366"/>
    </row>
    <row r="109" ht="28.5" customHeight="1" spans="1:12">
      <c r="A109" s="133" t="str">
        <f>'[2]Oil separator'!$A112</f>
        <v>AIR108</v>
      </c>
      <c r="B109" s="349" t="str">
        <f>'[2]Oil separator'!C112</f>
        <v>OUT69 Y( 4.5k ,AC110-230V)（Used for Refcomp screw) </v>
      </c>
      <c r="C109" s="382" t="s">
        <v>923</v>
      </c>
      <c r="D109" s="275">
        <f>'[2]Oil separator'!E112</f>
        <v>0</v>
      </c>
      <c r="E109" s="275"/>
      <c r="F109" s="355">
        <f>'[2]Oil separator'!M112</f>
        <v>852.272727272727</v>
      </c>
      <c r="G109" s="369"/>
      <c r="H109" s="366"/>
      <c r="I109" s="366"/>
      <c r="J109" s="366"/>
      <c r="K109" s="366"/>
      <c r="L109" s="366"/>
    </row>
    <row r="110" ht="28.5" customHeight="1" spans="1:12">
      <c r="A110" s="133" t="str">
        <f>'[2]Oil separator'!$A113</f>
        <v>AIR109</v>
      </c>
      <c r="B110" s="349" t="str">
        <f>'[2]Oil separator'!C113</f>
        <v>OUT69 Y( 11.4k ,AC110-230V)（Used for Refcomp screw) </v>
      </c>
      <c r="C110" s="383"/>
      <c r="D110" s="275">
        <f>'[2]Oil separator'!E113</f>
        <v>0</v>
      </c>
      <c r="E110" s="275"/>
      <c r="F110" s="355">
        <f>'[2]Oil separator'!M113</f>
        <v>852.272727272727</v>
      </c>
      <c r="G110" s="375"/>
      <c r="H110" s="366"/>
      <c r="I110" s="366"/>
      <c r="J110" s="366"/>
      <c r="K110" s="366"/>
      <c r="L110" s="366"/>
    </row>
    <row r="111" ht="54.75" customHeight="1" spans="1:12">
      <c r="A111" s="133" t="str">
        <f>'[2]Oil separator'!$A114</f>
        <v>AIR110</v>
      </c>
      <c r="B111" s="349" t="str">
        <f>'[2]Oil separator'!C114</f>
        <v>SE-E1(115/230VAC,Dual supply)(Used fro bitzer screw)</v>
      </c>
      <c r="C111" s="384" t="s">
        <v>924</v>
      </c>
      <c r="D111" s="275">
        <f>'[2]Oil separator'!E114</f>
        <v>0</v>
      </c>
      <c r="E111" s="275"/>
      <c r="F111" s="355">
        <f>'[2]Oil separator'!M114</f>
        <v>719.69696969697</v>
      </c>
      <c r="G111" s="366"/>
      <c r="H111" s="366"/>
      <c r="I111" s="366"/>
      <c r="J111" s="366"/>
      <c r="K111" s="366"/>
      <c r="L111" s="366"/>
    </row>
    <row r="112" ht="29.25" customHeight="1" spans="1:12">
      <c r="A112" s="133" t="str">
        <f>'[2]Oil separator'!$A115</f>
        <v>AIR111</v>
      </c>
      <c r="B112" s="349" t="str">
        <f>'[2]Oil separator'!C115</f>
        <v>OUT571 (AC110-230V,Dual supply) DP-II</v>
      </c>
      <c r="C112" s="306" t="s">
        <v>925</v>
      </c>
      <c r="D112" s="275" t="str">
        <f>'[2]Oil separator'!E115</f>
        <v>Include: Machine Head(0.65bar/M20x1.5)</v>
      </c>
      <c r="E112" s="275"/>
      <c r="F112" s="355">
        <f>'[2]Oil separator'!M115</f>
        <v>418.560606060606</v>
      </c>
      <c r="G112" s="22"/>
      <c r="H112" s="366"/>
      <c r="I112" s="366"/>
      <c r="J112" s="366"/>
      <c r="K112" s="366"/>
      <c r="L112" s="366"/>
    </row>
    <row r="113" ht="27.75" customHeight="1" spans="1:12">
      <c r="A113" s="133" t="str">
        <f>'[2]Oil separator'!$A116</f>
        <v>AIR112</v>
      </c>
      <c r="B113" s="349" t="str">
        <f>'[2]Oil separator'!C116</f>
        <v>INT276 LC Kriwan delta p II</v>
      </c>
      <c r="C113" s="308"/>
      <c r="D113" s="275" t="str">
        <f>'[2]Oil separator'!E116</f>
        <v>INT276 LC oil level monitoring</v>
      </c>
      <c r="E113" s="275"/>
      <c r="F113" s="355" t="str">
        <f>'[2]Oil separator'!M116</f>
        <v>~</v>
      </c>
      <c r="G113" s="22"/>
      <c r="H113" s="366"/>
      <c r="I113" s="366"/>
      <c r="J113" s="366"/>
      <c r="K113" s="366"/>
      <c r="L113" s="366"/>
    </row>
    <row r="114" ht="26.25" customHeight="1" spans="1:12">
      <c r="A114" s="133" t="str">
        <f>'[2]Oil separator'!$A117</f>
        <v>AIR113</v>
      </c>
      <c r="B114" s="349" t="str">
        <f>'[2]Oil separator'!C117</f>
        <v>OLC-276 (115/230,Dual supply)</v>
      </c>
      <c r="C114" s="385" t="str">
        <f>'[2]Oil separator'!$D117</f>
        <v> Optical Level Switch                        </v>
      </c>
      <c r="D114" s="386" t="str">
        <f>'[2]Oil separator'!E117</f>
        <v>Include: M20x1.5 (Monitoring glass prism  )                                                           </v>
      </c>
      <c r="E114" s="268"/>
      <c r="F114" s="355">
        <f>'[2]Oil separator'!M117</f>
        <v>284.090909090909</v>
      </c>
      <c r="G114" s="369"/>
      <c r="H114" s="366"/>
      <c r="I114" s="366"/>
      <c r="J114" s="366"/>
      <c r="K114" s="366"/>
      <c r="L114" s="366"/>
    </row>
    <row r="115" ht="44.25" customHeight="1" spans="1:12">
      <c r="A115" s="133" t="str">
        <f>'[2]Oil separator'!$A118</f>
        <v>AIR114</v>
      </c>
      <c r="B115" s="349" t="str">
        <f>'[2]Oil separator'!C118</f>
        <v>OLC-278 (115/230,Dual supply)</v>
      </c>
      <c r="C115" s="385" t="str">
        <f>'[2]Oil separator'!$D118</f>
        <v> Optical Level Switch                        </v>
      </c>
      <c r="D115" s="386" t="str">
        <f>'[2]Oil separator'!E118</f>
        <v>Include: M20x1.5 (Monitoring glass prism  )                                                           </v>
      </c>
      <c r="E115" s="268"/>
      <c r="F115" s="355">
        <f>'[2]Oil separator'!M118</f>
        <v>309.75</v>
      </c>
      <c r="G115" s="375"/>
      <c r="H115" s="366"/>
      <c r="I115" s="366"/>
      <c r="J115" s="366"/>
      <c r="K115" s="366"/>
      <c r="L115" s="366"/>
    </row>
    <row r="116" ht="58.5" customHeight="1" spans="1:12">
      <c r="A116" s="133" t="str">
        <f>'[2]Oil separator'!$A119</f>
        <v>AIR115</v>
      </c>
      <c r="B116" s="349" t="str">
        <f>'[2]Oil separator'!C119</f>
        <v>OUT280 (AC230V)</v>
      </c>
      <c r="C116" s="385" t="str">
        <f>'[2]Oil separator'!$D119</f>
        <v>Oil Level Regulator    </v>
      </c>
      <c r="D116" s="275">
        <f>'[2]Oil separator'!E119</f>
        <v>0</v>
      </c>
      <c r="E116" s="275"/>
      <c r="F116" s="355">
        <f>'[2]Oil separator'!M119</f>
        <v>633.608815426997</v>
      </c>
      <c r="G116" s="366"/>
      <c r="H116" s="366"/>
      <c r="I116" s="366"/>
      <c r="J116" s="366"/>
      <c r="K116" s="366"/>
      <c r="L116" s="366"/>
    </row>
    <row r="117" ht="36" spans="1:12">
      <c r="A117" s="133" t="str">
        <f>'[2]Oil separator'!$A120</f>
        <v>AIR115.01</v>
      </c>
      <c r="B117" s="386" t="str">
        <f>'[2]Oil separator'!C120</f>
        <v>OUT360R-114-36 (Copeland oil protection Zfi23-81)</v>
      </c>
      <c r="C117" s="385" t="str">
        <f>'[2]Oil separator'!$D120</f>
        <v>Oil Level Regulator COPELAND</v>
      </c>
      <c r="D117" s="274" t="str">
        <f>'[2]Oil separator'!E120</f>
        <v>(Copeland zb15-114,zfi23-81)1 1/4" rotalock</v>
      </c>
      <c r="E117" s="275"/>
      <c r="F117" s="355">
        <f>'[2]Oil separator'!M120</f>
        <v>495.867768595041</v>
      </c>
      <c r="G117" s="22"/>
      <c r="H117" s="366"/>
      <c r="I117" s="366"/>
      <c r="J117" s="366"/>
      <c r="K117" s="366"/>
      <c r="L117" s="366"/>
    </row>
    <row r="118" ht="40" customHeight="1" spans="1:12">
      <c r="A118" s="133" t="str">
        <f>'[2]Oil separator'!$A121</f>
        <v>AIR115.02</v>
      </c>
      <c r="B118" s="386" t="str">
        <f>'[2]Oil separator'!C121</f>
        <v>OUT360R-134-40 (Copeland oil protection Zfi96-140)</v>
      </c>
      <c r="C118" s="385" t="str">
        <f>'[2]Oil separator'!$D121</f>
        <v>Oil Level Regulator COPELAND</v>
      </c>
      <c r="D118" s="274" t="str">
        <f>'[2]Oil separator'!E121</f>
        <v>(Copeland zb130-220,zfi96-140)1 3/4" rotalock</v>
      </c>
      <c r="E118" s="275"/>
      <c r="F118" s="355">
        <f>'[2]Oil separator'!M121</f>
        <v>550.964187327824</v>
      </c>
      <c r="G118" s="22"/>
      <c r="H118" s="366"/>
      <c r="I118" s="366"/>
      <c r="J118" s="366"/>
      <c r="K118" s="366"/>
      <c r="L118" s="366"/>
    </row>
    <row r="119" ht="29" customHeight="1" spans="1:12">
      <c r="A119" s="133" t="str">
        <f>'[2]Oil separator'!$A122</f>
        <v>AIR115.03</v>
      </c>
      <c r="B119" s="349" t="str">
        <f>'[2]Oil separator'!C122</f>
        <v>OUT360R-F34 (Bitzer oil protetion)</v>
      </c>
      <c r="C119" s="385" t="str">
        <f>'[2]Oil separator'!$D122</f>
        <v>Oil Level Protection BITZER 3/4hole</v>
      </c>
      <c r="D119" s="275">
        <f>'[2]Oil separator'!E122</f>
        <v>0</v>
      </c>
      <c r="E119" s="275"/>
      <c r="F119" s="355">
        <f>'[2]Oil separator'!M122</f>
        <v>484.848484848485</v>
      </c>
      <c r="G119" s="22"/>
      <c r="H119" s="366"/>
      <c r="I119" s="366"/>
      <c r="J119" s="366"/>
      <c r="K119" s="366"/>
      <c r="L119" s="366"/>
    </row>
    <row r="120" ht="35" customHeight="1" spans="1:12">
      <c r="A120" s="133" t="str">
        <f>'[2]Oil separator'!$A123</f>
        <v>AIR115.04</v>
      </c>
      <c r="B120" s="386" t="str">
        <f>'[2]Oil separator'!C123</f>
        <v>OUT360R-D1-168(Screw Oil separator level protection)</v>
      </c>
      <c r="C120" s="385">
        <f>'[2]Oil separator'!$D123</f>
        <v>0</v>
      </c>
      <c r="D120" s="275">
        <f>'[2]Oil separator'!E123</f>
        <v>0</v>
      </c>
      <c r="E120" s="275"/>
      <c r="F120" s="355">
        <f>'[2]Oil separator'!M123</f>
        <v>530.30303030303</v>
      </c>
      <c r="G120" s="22"/>
      <c r="H120" s="366"/>
      <c r="I120" s="366"/>
      <c r="J120" s="366"/>
      <c r="K120" s="366"/>
      <c r="L120" s="366"/>
    </row>
    <row r="121" ht="58.5" customHeight="1" spans="1:12">
      <c r="A121" s="133" t="str">
        <f>'[2]Oil separator'!$A124</f>
        <v>AIR116</v>
      </c>
      <c r="B121" s="349" t="str">
        <f>'[2]Oil separator'!C124</f>
        <v>OUT680A-12/F34</v>
      </c>
      <c r="C121" s="385" t="str">
        <f>'[2]Oil separator'!$D124</f>
        <v>Oil Level Regulator  BITZER </v>
      </c>
      <c r="D121" s="275">
        <f>'[2]Oil separator'!E124</f>
        <v>0</v>
      </c>
      <c r="E121" s="275"/>
      <c r="F121" s="355">
        <f>'[2]Oil separator'!M124</f>
        <v>943.526170798898</v>
      </c>
      <c r="G121" s="373"/>
      <c r="H121" s="366"/>
      <c r="I121" s="366"/>
      <c r="J121" s="366"/>
      <c r="K121" s="366"/>
      <c r="L121" s="366"/>
    </row>
    <row r="122" ht="77.25" customHeight="1" spans="1:12">
      <c r="A122" s="133" t="str">
        <f>'[2]Oil separator'!$A125</f>
        <v>AIR116.1</v>
      </c>
      <c r="B122" s="349" t="str">
        <f>'[2]Oil separator'!C125</f>
        <v>OUT680R-11/114-36</v>
      </c>
      <c r="C122" s="385" t="str">
        <f>'[2]Oil separator'!$D125</f>
        <v>Oil Level Regulator COPELAND</v>
      </c>
      <c r="D122" s="275">
        <f>'[2]Oil separator'!E125</f>
        <v>0</v>
      </c>
      <c r="E122" s="275"/>
      <c r="F122" s="355">
        <f>'[2]Oil separator'!M125</f>
        <v>906.33608815427</v>
      </c>
      <c r="G122" s="375"/>
      <c r="H122" s="366"/>
      <c r="I122" s="366"/>
      <c r="J122" s="366"/>
      <c r="K122" s="366"/>
      <c r="L122" s="366"/>
    </row>
    <row r="123" ht="71.25" customHeight="1" spans="1:12">
      <c r="A123" s="133" t="str">
        <f>'[2]Oil separator'!$A126</f>
        <v>AIR116.2</v>
      </c>
      <c r="B123" s="349" t="str">
        <f>'[2]Oil separator'!C126</f>
        <v>GPF4710</v>
      </c>
      <c r="C123" s="385" t="str">
        <f>'[2]Oil separator'!$D126</f>
        <v>OIL FLOW CONTROL BITZER SCREW</v>
      </c>
      <c r="D123" s="275">
        <f>'[2]Oil separator'!E126</f>
        <v>0</v>
      </c>
      <c r="E123" s="275"/>
      <c r="F123" s="355">
        <f>'[2]Oil separator'!M126</f>
        <v>1515.15151515152</v>
      </c>
      <c r="G123" s="366"/>
      <c r="H123" s="366"/>
      <c r="I123" s="366"/>
      <c r="J123" s="366"/>
      <c r="K123" s="366"/>
      <c r="L123" s="366"/>
    </row>
    <row r="124" ht="58.5" customHeight="1" spans="1:12">
      <c r="A124" s="133" t="str">
        <f>'[2]Oil separator'!$A127</f>
        <v>AIR116.3</v>
      </c>
      <c r="B124" s="349" t="str">
        <f>'[2]Oil separator'!C127</f>
        <v>GDP20R</v>
      </c>
      <c r="C124" s="385" t="str">
        <f>'[2]Oil separator'!$D127</f>
        <v>OIL PRESSURE CONTROL BITZER SCREW</v>
      </c>
      <c r="D124" s="275">
        <f>'[2]Oil separator'!E127</f>
        <v>0</v>
      </c>
      <c r="E124" s="275"/>
      <c r="F124" s="355">
        <f>'[2]Oil separator'!M127</f>
        <v>984.848484848485</v>
      </c>
      <c r="G124" s="387"/>
      <c r="H124" s="366"/>
      <c r="I124" s="366"/>
      <c r="J124" s="366"/>
      <c r="K124" s="366"/>
      <c r="L124" s="366"/>
    </row>
    <row r="125" ht="58.5" customHeight="1" spans="1:12">
      <c r="A125" s="133" t="str">
        <f>'[2]Oil separator'!$A128</f>
        <v>AIR116.4</v>
      </c>
      <c r="B125" s="349" t="str">
        <f>'[2]Oil separator'!C128</f>
        <v>PTC110 (02D512S46)</v>
      </c>
      <c r="C125" s="385" t="str">
        <f>'[2]Oil separator'!$D128</f>
        <v>PTC SENSOR BITZER SCREW</v>
      </c>
      <c r="D125" s="275">
        <f>'[2]Oil separator'!E128</f>
        <v>0</v>
      </c>
      <c r="E125" s="275"/>
      <c r="F125" s="355">
        <f>'[2]Oil separator'!M128</f>
        <v>246.212121212121</v>
      </c>
      <c r="G125" s="22"/>
      <c r="H125" s="366"/>
      <c r="I125" s="366"/>
      <c r="J125" s="366"/>
      <c r="K125" s="366"/>
      <c r="L125" s="366"/>
    </row>
    <row r="126" spans="1:12">
      <c r="A126" s="133" t="str">
        <f>'[2]Oil separator'!$A129</f>
        <v>AIR116.5</v>
      </c>
      <c r="B126" s="349" t="str">
        <f>'[2]Oil separator'!C129</f>
        <v>PTC140 (02D512S36)</v>
      </c>
      <c r="C126" s="385" t="str">
        <f>'[2]Oil separator'!$D129</f>
        <v>PTC SENSOR BITZER SCREW</v>
      </c>
      <c r="D126" s="275">
        <f>'[2]Oil separator'!E129</f>
        <v>0</v>
      </c>
      <c r="E126" s="275"/>
      <c r="F126" s="355">
        <f>'[2]Oil separator'!M129</f>
        <v>151.515151515152</v>
      </c>
      <c r="G126" s="22"/>
      <c r="H126" s="366"/>
      <c r="I126" s="366"/>
      <c r="J126" s="366"/>
      <c r="K126" s="366"/>
      <c r="L126" s="366"/>
    </row>
    <row r="127" spans="1:12">
      <c r="A127" s="133" t="str">
        <f>'[2]Oil separator'!$A147</f>
        <v>AIR140</v>
      </c>
      <c r="B127" s="349" t="str">
        <f>'[2]Oil separator'!C147</f>
        <v>LNO-25KWA OIL COOLER</v>
      </c>
      <c r="C127" s="385" t="str">
        <f>'[2]Oil separator'!$D147</f>
        <v>Oil COOLER</v>
      </c>
      <c r="D127" s="275" t="str">
        <f>'[2]Oil separator'!E147</f>
        <v>HL</v>
      </c>
      <c r="E127" s="275"/>
      <c r="F127" s="355">
        <f>'[2]Oil separator'!M147</f>
        <v>2432.60188087774</v>
      </c>
      <c r="G127" s="366"/>
      <c r="H127" s="366"/>
      <c r="I127" s="366"/>
      <c r="J127" s="366"/>
      <c r="K127" s="366"/>
      <c r="L127" s="366"/>
    </row>
    <row r="128" spans="1:12">
      <c r="A128" s="133" t="str">
        <f>'[2]Oil separator'!$A148</f>
        <v>AIR141</v>
      </c>
      <c r="B128" s="349" t="str">
        <f>'[2]Oil separator'!C148</f>
        <v>LNO-45KWA OIL COOLER</v>
      </c>
      <c r="C128" s="388" t="s">
        <v>926</v>
      </c>
      <c r="D128" s="275" t="str">
        <f>'[2]Oil separator'!E148</f>
        <v>HL</v>
      </c>
      <c r="E128" s="275"/>
      <c r="F128" s="355">
        <f>'[2]Oil separator'!M148</f>
        <v>3899.68652037618</v>
      </c>
      <c r="G128" s="22"/>
      <c r="H128" s="366"/>
      <c r="I128" s="366"/>
      <c r="J128" s="366"/>
      <c r="K128" s="366"/>
      <c r="L128" s="366"/>
    </row>
    <row r="129" spans="1:12">
      <c r="A129" s="133" t="str">
        <f>'[2]Oil separator'!$A130</f>
        <v>AIR118</v>
      </c>
      <c r="B129" s="349" t="str">
        <f>'[2]Oil separator'!C130</f>
        <v>CM-2203</v>
      </c>
      <c r="C129" s="389"/>
      <c r="D129" s="275" t="str">
        <f>'[2]Oil separator'!E130</f>
        <v>3/8"</v>
      </c>
      <c r="E129" s="275"/>
      <c r="F129" s="355">
        <f>'[2]Oil separator'!M130</f>
        <v>81.2784</v>
      </c>
      <c r="G129" s="22"/>
      <c r="H129" s="366"/>
      <c r="I129" s="366"/>
      <c r="J129" s="366"/>
      <c r="K129" s="366"/>
      <c r="L129" s="366"/>
    </row>
    <row r="130" spans="1:12">
      <c r="A130" s="133" t="str">
        <f>'[2]Oil separator'!$A131</f>
        <v>AIR119</v>
      </c>
      <c r="B130" s="349" t="str">
        <f>'[2]Oil separator'!C131</f>
        <v>CM-2204</v>
      </c>
      <c r="C130" s="389"/>
      <c r="D130" s="275" t="str">
        <f>'[2]Oil separator'!E131</f>
        <v>1/2"</v>
      </c>
      <c r="E130" s="275"/>
      <c r="F130" s="355">
        <f>'[2]Oil separator'!M131</f>
        <v>88.2168</v>
      </c>
      <c r="G130" s="22"/>
      <c r="H130" s="366"/>
      <c r="I130" s="366"/>
      <c r="J130" s="366"/>
      <c r="K130" s="366"/>
      <c r="L130" s="366"/>
    </row>
    <row r="131" spans="1:12">
      <c r="A131" s="133" t="str">
        <f>'[2]Oil separator'!$A132</f>
        <v>AIR120</v>
      </c>
      <c r="B131" s="349" t="str">
        <f>'[2]Oil separator'!C132</f>
        <v>CM-2205</v>
      </c>
      <c r="C131" s="389"/>
      <c r="D131" s="275" t="str">
        <f>'[2]Oil separator'!E132</f>
        <v>5/8"</v>
      </c>
      <c r="E131" s="275"/>
      <c r="F131" s="355">
        <f>'[2]Oil separator'!M132</f>
        <v>91.1904</v>
      </c>
      <c r="G131" s="22"/>
      <c r="H131" s="366"/>
      <c r="I131" s="366"/>
      <c r="J131" s="366"/>
      <c r="K131" s="366"/>
      <c r="L131" s="366"/>
    </row>
    <row r="132" spans="1:12">
      <c r="A132" s="133" t="str">
        <f>'[2]Oil separator'!$A133</f>
        <v>AIR121</v>
      </c>
      <c r="B132" s="349" t="str">
        <f>'[2]Oil separator'!C133</f>
        <v>CM-2305</v>
      </c>
      <c r="C132" s="389"/>
      <c r="D132" s="275" t="str">
        <f>'[2]Oil separator'!E133</f>
        <v>5/8"</v>
      </c>
      <c r="E132" s="275"/>
      <c r="F132" s="355">
        <f>'[2]Oil separator'!M133</f>
        <v>204.1872</v>
      </c>
      <c r="G132" s="22"/>
      <c r="H132" s="366"/>
      <c r="I132" s="366"/>
      <c r="J132" s="366"/>
      <c r="K132" s="366"/>
      <c r="L132" s="366"/>
    </row>
    <row r="133" spans="1:12">
      <c r="A133" s="133" t="str">
        <f>'[2]Oil separator'!$A134</f>
        <v>AIR122</v>
      </c>
      <c r="B133" s="349" t="str">
        <f>'[2]Oil separator'!C134</f>
        <v>CM-2307</v>
      </c>
      <c r="C133" s="389"/>
      <c r="D133" s="275" t="str">
        <f>'[2]Oil separator'!E134</f>
        <v>7/8"</v>
      </c>
      <c r="E133" s="275"/>
      <c r="F133" s="355">
        <f>'[2]Oil separator'!M134</f>
        <v>215.0904</v>
      </c>
      <c r="G133" s="22"/>
      <c r="H133" s="366"/>
      <c r="I133" s="366"/>
      <c r="J133" s="366"/>
      <c r="K133" s="366"/>
      <c r="L133" s="366"/>
    </row>
    <row r="134" spans="1:12">
      <c r="A134" s="133" t="str">
        <f>'[2]Oil separator'!$A135</f>
        <v>AIR123</v>
      </c>
      <c r="B134" s="349" t="str">
        <f>'[2]Oil separator'!C135</f>
        <v>CM-2311</v>
      </c>
      <c r="C134" s="389"/>
      <c r="D134" s="275" t="str">
        <f>'[2]Oil separator'!E135</f>
        <v>1-1/8"</v>
      </c>
      <c r="E134" s="275"/>
      <c r="F134" s="355">
        <f>'[2]Oil separator'!M135</f>
        <v>220.0464</v>
      </c>
      <c r="G134" s="22"/>
      <c r="H134" s="366"/>
      <c r="I134" s="366"/>
      <c r="J134" s="366"/>
      <c r="K134" s="366"/>
      <c r="L134" s="366"/>
    </row>
    <row r="135" spans="1:12">
      <c r="A135" s="133" t="str">
        <f>'[2]Oil separator'!$A136</f>
        <v>AIR124</v>
      </c>
      <c r="B135" s="349" t="str">
        <f>'[2]Oil separator'!C136</f>
        <v>CM-2411</v>
      </c>
      <c r="C135" s="389"/>
      <c r="D135" s="275" t="str">
        <f>'[2]Oil separator'!E136</f>
        <v>1-1/8"</v>
      </c>
      <c r="E135" s="275"/>
      <c r="F135" s="355">
        <f>'[2]Oil separator'!M136</f>
        <v>277.536</v>
      </c>
      <c r="G135" s="22"/>
      <c r="H135" s="366"/>
      <c r="I135" s="366"/>
      <c r="J135" s="366"/>
      <c r="K135" s="366"/>
      <c r="L135" s="366"/>
    </row>
    <row r="136" spans="1:12">
      <c r="A136" s="133" t="str">
        <f>'[2]Oil separator'!$A137</f>
        <v>AIR125</v>
      </c>
      <c r="B136" s="349" t="str">
        <f>'[2]Oil separator'!C137</f>
        <v>CM-2413</v>
      </c>
      <c r="C136" s="390"/>
      <c r="D136" s="275" t="str">
        <f>'[2]Oil separator'!E137</f>
        <v>1-3/8"</v>
      </c>
      <c r="E136" s="268"/>
      <c r="F136" s="355">
        <f>'[2]Oil separator'!M137</f>
        <v>337.008</v>
      </c>
      <c r="G136" s="22"/>
      <c r="H136" s="366"/>
      <c r="I136" s="366"/>
      <c r="J136" s="366"/>
      <c r="K136" s="366"/>
      <c r="L136" s="366"/>
    </row>
    <row r="137" ht="48" customHeight="1" spans="1:12">
      <c r="A137" s="133" t="str">
        <f>'[2]Oil separator'!$A138</f>
        <v>AIR126</v>
      </c>
      <c r="B137" s="271" t="str">
        <f>'[2]Oil separator'!C138</f>
        <v>CM-2415</v>
      </c>
      <c r="C137" s="366"/>
      <c r="D137" s="268" t="str">
        <f>'[2]Oil separator'!E138</f>
        <v>1-5/8"</v>
      </c>
      <c r="E137" s="268"/>
      <c r="F137" s="134">
        <f>'[2]Oil separator'!M138</f>
        <v>344.9376</v>
      </c>
      <c r="G137" s="366"/>
      <c r="H137" s="366"/>
      <c r="I137" s="366"/>
      <c r="J137" s="366"/>
      <c r="K137" s="366"/>
      <c r="L137" s="366"/>
    </row>
    <row r="138" spans="1:12">
      <c r="A138" s="133" t="str">
        <f>'[2]Oil separator'!$A139</f>
        <v>AIR127</v>
      </c>
      <c r="B138" s="271" t="str">
        <f>'[2]Oil separator'!C139</f>
        <v>eco adaptor</v>
      </c>
      <c r="C138" s="366"/>
      <c r="D138" s="268">
        <f>'[2]Oil separator'!E139</f>
        <v>0</v>
      </c>
      <c r="E138" s="268"/>
      <c r="F138" s="134">
        <f>'[2]Oil separator'!M139</f>
        <v>80</v>
      </c>
      <c r="G138" s="22"/>
      <c r="H138" s="391"/>
      <c r="I138" s="366"/>
      <c r="J138" s="366"/>
      <c r="K138" s="366"/>
      <c r="L138" s="366"/>
    </row>
    <row r="139" spans="1:12">
      <c r="A139" s="133" t="str">
        <f>'[2]Oil separator'!$A140</f>
        <v>AIR128</v>
      </c>
      <c r="B139" s="271" t="str">
        <f>'[2]Oil separator'!C140</f>
        <v>7/8" Oil storage separator (3.9l)</v>
      </c>
      <c r="C139" s="366"/>
      <c r="D139" s="268" t="str">
        <f>'[2]Oil separator'!E140</f>
        <v>7/8 (580mmh * 102mmd)</v>
      </c>
      <c r="E139" s="268"/>
      <c r="F139" s="134">
        <f>'[2]Oil separator'!M140</f>
        <v>413.943705857914</v>
      </c>
      <c r="G139" s="22"/>
      <c r="H139" s="391"/>
      <c r="I139" s="366"/>
      <c r="J139" s="366"/>
      <c r="K139" s="366"/>
      <c r="L139" s="366"/>
    </row>
    <row r="140" spans="1:12">
      <c r="A140" s="133" t="str">
        <f>'[2]Oil separator'!$A141</f>
        <v>AIR129</v>
      </c>
      <c r="B140" s="107" t="str">
        <f>'[2]Oil separator'!C141</f>
        <v>1 1/8" Oil storage separator (3.9l)</v>
      </c>
      <c r="C140" s="366"/>
      <c r="D140" s="268" t="str">
        <f>'[2]Oil separator'!E141</f>
        <v>1-1/8</v>
      </c>
      <c r="E140" s="268"/>
      <c r="F140" s="134">
        <f>'[2]Oil separator'!M141</f>
        <v>416.088491898629</v>
      </c>
      <c r="G140" s="22"/>
      <c r="H140" s="391"/>
      <c r="I140" s="366"/>
      <c r="J140" s="366"/>
      <c r="K140" s="366"/>
      <c r="L140" s="366"/>
    </row>
    <row r="141" spans="1:12">
      <c r="A141" s="133" t="str">
        <f>'[2]Oil separator'!$A142</f>
        <v>AIR130</v>
      </c>
      <c r="B141" s="107" t="str">
        <f>'[2]Oil separator'!C142</f>
        <v>1 1/8" Oil storage separator (7.6l)</v>
      </c>
      <c r="C141" s="366"/>
      <c r="D141" s="268" t="str">
        <f>'[2]Oil separator'!E142</f>
        <v>1-1/8</v>
      </c>
      <c r="E141" s="268"/>
      <c r="F141" s="134">
        <f>'[2]Oil separator'!M142</f>
        <v>730.94308267553</v>
      </c>
      <c r="G141" s="22"/>
      <c r="H141" s="391"/>
      <c r="I141" s="366"/>
      <c r="J141" s="366"/>
      <c r="K141" s="366"/>
      <c r="L141" s="366"/>
    </row>
    <row r="142" spans="1:12">
      <c r="A142" s="133" t="str">
        <f>'[2]Oil separator'!$A143</f>
        <v>AIR131</v>
      </c>
      <c r="B142" s="107" t="str">
        <f>'[2]Oil separator'!C143</f>
        <v>1 3/8" Oil storage separator (7.6l)</v>
      </c>
      <c r="C142" s="366"/>
      <c r="D142" s="268" t="str">
        <f>'[2]Oil separator'!E143</f>
        <v>1-3/8</v>
      </c>
      <c r="E142" s="268"/>
      <c r="F142" s="134">
        <f>'[2]Oil separator'!M143</f>
        <v>787.565434150395</v>
      </c>
      <c r="G142" s="22"/>
      <c r="H142" s="391"/>
      <c r="I142" s="366"/>
      <c r="J142" s="366"/>
      <c r="K142" s="366"/>
      <c r="L142" s="366"/>
    </row>
    <row r="143" spans="1:12">
      <c r="A143" s="133" t="str">
        <f>'[2]Oil separator'!$A144</f>
        <v>AIR132</v>
      </c>
      <c r="B143" s="271" t="str">
        <f>'[2]Oil separator'!C144</f>
        <v>1 5/8" Oil storage separator (7.6l)</v>
      </c>
      <c r="C143" s="366"/>
      <c r="D143" s="268" t="str">
        <f>'[2]Oil separator'!E144</f>
        <v>1-5/8</v>
      </c>
      <c r="E143" s="268"/>
      <c r="F143" s="134">
        <f>'[2]Oil separator'!M144</f>
        <v>806.439551308683</v>
      </c>
      <c r="G143" s="22"/>
      <c r="H143" s="391"/>
      <c r="I143" s="366"/>
      <c r="J143" s="366"/>
      <c r="K143" s="366"/>
      <c r="L143" s="366"/>
    </row>
    <row r="144" spans="1:12">
      <c r="A144" s="133" t="str">
        <f>'[2]Oil separator'!$A145</f>
        <v>AIR133</v>
      </c>
      <c r="B144" s="107" t="str">
        <f>'[2]Oil separator'!C145</f>
        <v>2 1/8" Oil storage separator (7.6l)</v>
      </c>
      <c r="C144" s="366"/>
      <c r="D144" s="268" t="str">
        <f>'[2]Oil separator'!E145</f>
        <v>2-1/8</v>
      </c>
      <c r="E144" s="268"/>
      <c r="F144" s="134">
        <f>'[2]Oil separator'!M145</f>
        <v>899.094308267553</v>
      </c>
      <c r="G144" s="22"/>
      <c r="H144" s="391"/>
      <c r="I144" s="366"/>
      <c r="J144" s="366"/>
      <c r="K144" s="366"/>
      <c r="L144" s="366"/>
    </row>
    <row r="145" spans="1:12">
      <c r="A145" s="133" t="str">
        <f>'[2]Oil separator'!$A146</f>
        <v>AIR134</v>
      </c>
      <c r="B145" s="107" t="str">
        <f>'[2]Oil separator'!C146</f>
        <v>2 1/8" Oil storage separator (9.2l)</v>
      </c>
      <c r="C145" s="366"/>
      <c r="D145" s="268" t="str">
        <f>'[2]Oil separator'!E146</f>
        <v>2-1/8</v>
      </c>
      <c r="E145" s="268"/>
      <c r="F145" s="134">
        <f>'[2]Oil separator'!M146</f>
        <v>1181.34815122559</v>
      </c>
      <c r="G145" s="22"/>
      <c r="H145" s="391"/>
      <c r="I145" s="366"/>
      <c r="J145" s="366"/>
      <c r="K145" s="366"/>
      <c r="L145" s="366"/>
    </row>
  </sheetData>
  <mergeCells count="44">
    <mergeCell ref="C9:C23"/>
    <mergeCell ref="C24:C32"/>
    <mergeCell ref="C33:C36"/>
    <mergeCell ref="C37:C41"/>
    <mergeCell ref="C42:C55"/>
    <mergeCell ref="C56:C59"/>
    <mergeCell ref="C60:C65"/>
    <mergeCell ref="C66:C70"/>
    <mergeCell ref="C71:C74"/>
    <mergeCell ref="C80:C84"/>
    <mergeCell ref="C85:C88"/>
    <mergeCell ref="C95:C96"/>
    <mergeCell ref="C109:C110"/>
    <mergeCell ref="C112:C113"/>
    <mergeCell ref="C128:C136"/>
    <mergeCell ref="E56:E59"/>
    <mergeCell ref="E60:E65"/>
    <mergeCell ref="G9:G23"/>
    <mergeCell ref="G24:G32"/>
    <mergeCell ref="G33:G36"/>
    <mergeCell ref="G37:G41"/>
    <mergeCell ref="G42:G55"/>
    <mergeCell ref="G56:G59"/>
    <mergeCell ref="G60:G65"/>
    <mergeCell ref="G66:G70"/>
    <mergeCell ref="G71:G73"/>
    <mergeCell ref="G75:G76"/>
    <mergeCell ref="G77:G78"/>
    <mergeCell ref="G80:G84"/>
    <mergeCell ref="G85:G88"/>
    <mergeCell ref="G90:G93"/>
    <mergeCell ref="G95:G96"/>
    <mergeCell ref="G97:G100"/>
    <mergeCell ref="G101:G104"/>
    <mergeCell ref="G105:G106"/>
    <mergeCell ref="G107:G108"/>
    <mergeCell ref="G109:G110"/>
    <mergeCell ref="G112:G113"/>
    <mergeCell ref="G114:G115"/>
    <mergeCell ref="G117:G120"/>
    <mergeCell ref="G121:G122"/>
    <mergeCell ref="G125:G126"/>
    <mergeCell ref="G128:G136"/>
    <mergeCell ref="G138:G145"/>
  </mergeCells>
  <pageMargins left="0.7" right="0.7" top="0.75" bottom="0.75" header="0.3" footer="0.3"/>
  <pageSetup paperSize="9" orientation="portrait" horizontalDpi="180" verticalDpi="180"/>
  <headerFooter/>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G368"/>
  <sheetViews>
    <sheetView zoomScale="115" zoomScaleNormal="115" workbookViewId="0">
      <pane xSplit="2" ySplit="3" topLeftCell="F182" activePane="bottomRight" state="frozen"/>
      <selection/>
      <selection pane="topRight"/>
      <selection pane="bottomLeft"/>
      <selection pane="bottomRight" activeCell="A2" sqref="A2"/>
    </sheetView>
  </sheetViews>
  <sheetFormatPr defaultColWidth="9" defaultRowHeight="12" outlineLevelCol="6"/>
  <cols>
    <col min="1" max="1" width="16.1428571428571" style="291" customWidth="1"/>
    <col min="2" max="2" width="32" style="292" customWidth="1"/>
    <col min="3" max="3" width="20.5714285714286" style="291" customWidth="1"/>
    <col min="4" max="4" width="25.2857142857143" style="291" customWidth="1"/>
    <col min="5" max="5" width="12.7142857142857" style="291" customWidth="1"/>
    <col min="6" max="6" width="20.8571428571429" style="291" customWidth="1"/>
    <col min="7" max="7" width="36.2857142857143" style="291" customWidth="1"/>
    <col min="8" max="16373" width="9.14285714285714" style="291"/>
    <col min="16374" max="16384" width="9" style="291"/>
  </cols>
  <sheetData>
    <row r="1" customFormat="1" ht="15" spans="1:7">
      <c r="A1" t="str">
        <f>'Oil separator'!A1</f>
        <v>DATE :28.7.26</v>
      </c>
    </row>
    <row r="2" customFormat="1" ht="15"/>
    <row r="3" ht="33.75" customHeight="1" spans="1:7">
      <c r="A3" s="266" t="str">
        <f>[2]HUB!A8</f>
        <v>ITEM CODE</v>
      </c>
      <c r="B3" s="266" t="str">
        <f>[2]HUB!B8</f>
        <v>PRODUCT</v>
      </c>
      <c r="C3" s="293" t="str">
        <f>[2]HUB!C8</f>
        <v>Spec.</v>
      </c>
      <c r="D3" s="266" t="str">
        <f>[2]HUB!D8</f>
        <v>DESCRIPTION</v>
      </c>
      <c r="E3" s="266" t="s">
        <v>807</v>
      </c>
      <c r="F3" s="294" t="str">
        <f>[2]HUB!J$8</f>
        <v>(RM) </v>
      </c>
      <c r="G3" s="295" t="str">
        <f>[1]HUB!$M$8</f>
        <v>Picture</v>
      </c>
    </row>
    <row r="4" ht="21.6" customHeight="1" spans="1:7">
      <c r="A4" s="296" t="str">
        <f>[2]HUB!$A9</f>
        <v>HUB001</v>
      </c>
      <c r="B4" s="271" t="str">
        <f>[2]HUB!$B9</f>
        <v>AH-D-04</v>
      </c>
      <c r="C4" s="269" t="str">
        <f>[2]HUB!$C9</f>
        <v>1/4"</v>
      </c>
      <c r="D4" s="297" t="s">
        <v>927</v>
      </c>
      <c r="E4" s="281"/>
      <c r="F4" s="298">
        <f>[2]HUB!J9</f>
        <v>31.8354166666667</v>
      </c>
      <c r="G4" s="299"/>
    </row>
    <row r="5" ht="21.6" customHeight="1" spans="1:7">
      <c r="A5" s="296" t="str">
        <f>[2]HUB!$A10</f>
        <v>HUB002</v>
      </c>
      <c r="B5" s="271" t="str">
        <f>[2]HUB!$B10</f>
        <v>AH-D-06</v>
      </c>
      <c r="C5" s="269" t="str">
        <f>[2]HUB!$C10</f>
        <v>3/8"</v>
      </c>
      <c r="D5" s="297"/>
      <c r="E5" s="281"/>
      <c r="F5" s="298">
        <f>[2]HUB!$J10</f>
        <v>48.1833333333333</v>
      </c>
      <c r="G5" s="299"/>
    </row>
    <row r="6" ht="21.6" customHeight="1" spans="1:7">
      <c r="A6" s="296" t="str">
        <f>[2]HUB!$A11</f>
        <v>HUB003</v>
      </c>
      <c r="B6" s="271" t="str">
        <f>[2]HUB!$B11</f>
        <v>AH-D-08</v>
      </c>
      <c r="C6" s="269" t="str">
        <f>[2]HUB!$C11</f>
        <v>1/2"</v>
      </c>
      <c r="D6" s="297"/>
      <c r="E6" s="281"/>
      <c r="F6" s="298">
        <f>[2]HUB!$J11</f>
        <v>71.4145833333333</v>
      </c>
      <c r="G6" s="299"/>
    </row>
    <row r="7" ht="21.6" customHeight="1" spans="1:7">
      <c r="A7" s="296" t="str">
        <f>[2]HUB!$A12</f>
        <v>HUB004</v>
      </c>
      <c r="B7" s="271" t="str">
        <f>[2]HUB!$B12</f>
        <v>AH-D-10</v>
      </c>
      <c r="C7" s="269" t="str">
        <f>[2]HUB!$C12</f>
        <v>5/8"</v>
      </c>
      <c r="D7" s="297"/>
      <c r="E7" s="281"/>
      <c r="F7" s="298">
        <f>[2]HUB!$J12</f>
        <v>90.34375</v>
      </c>
      <c r="G7" s="299"/>
    </row>
    <row r="8" ht="21.6" customHeight="1" spans="1:7">
      <c r="A8" s="296" t="str">
        <f>[2]HUB!$A13</f>
        <v>HUB005</v>
      </c>
      <c r="B8" s="271" t="str">
        <f>[2]HUB!$B13</f>
        <v>AH-D-12</v>
      </c>
      <c r="C8" s="269" t="str">
        <f>[2]HUB!$C13</f>
        <v>3/4"</v>
      </c>
      <c r="D8" s="297"/>
      <c r="E8" s="281"/>
      <c r="F8" s="298" t="str">
        <f>[2]HUB!$J13</f>
        <v>~</v>
      </c>
      <c r="G8" s="299"/>
    </row>
    <row r="9" spans="1:7">
      <c r="A9" s="296" t="str">
        <f>[2]HUB!$A14</f>
        <v>HUB005.12</v>
      </c>
      <c r="B9" s="271" t="str">
        <f>[2]HUB!$B14</f>
        <v>3/4" (HS) TWO WAY VALVE</v>
      </c>
      <c r="C9" s="269" t="str">
        <f>[2]HUB!$C14</f>
        <v>3/4"</v>
      </c>
      <c r="D9" s="300"/>
      <c r="E9" s="281"/>
      <c r="F9" s="298">
        <f>[2]HUB!$J14</f>
        <v>113.636363636364</v>
      </c>
      <c r="G9" s="299"/>
    </row>
    <row r="10" spans="1:7">
      <c r="A10" s="296" t="str">
        <f>[2]HUB!$A15</f>
        <v>HUB005.13</v>
      </c>
      <c r="B10" s="271" t="str">
        <f>[2]HUB!$B15</f>
        <v>1" (HS) TWO WAY VALVE</v>
      </c>
      <c r="C10" s="269" t="str">
        <f>[2]HUB!$C15</f>
        <v>1"</v>
      </c>
      <c r="D10" s="300"/>
      <c r="E10" s="281"/>
      <c r="F10" s="298" t="str">
        <f>[2]HUB!$J15</f>
        <v>~</v>
      </c>
      <c r="G10" s="299"/>
    </row>
    <row r="11" spans="1:7">
      <c r="A11" s="296" t="str">
        <f>[2]HUB!$A16</f>
        <v>HUB005.14</v>
      </c>
      <c r="B11" s="271" t="str">
        <f>[2]HUB!$B16</f>
        <v>1/2" (HS) THREE WAY VALVE</v>
      </c>
      <c r="C11" s="269" t="str">
        <f>[2]HUB!$C16</f>
        <v>1/2"</v>
      </c>
      <c r="D11" s="301" t="s">
        <v>928</v>
      </c>
      <c r="E11" s="281"/>
      <c r="F11" s="298" t="str">
        <f>[2]HUB!$J16</f>
        <v>~</v>
      </c>
      <c r="G11" s="299"/>
    </row>
    <row r="12" spans="1:7">
      <c r="A12" s="296" t="str">
        <f>[2]HUB!$A17</f>
        <v>HUB005.15</v>
      </c>
      <c r="B12" s="271" t="str">
        <f>[2]HUB!$B17</f>
        <v>3/4" (HS) THREE WAY VALVE</v>
      </c>
      <c r="C12" s="269" t="str">
        <f>[2]HUB!$C17</f>
        <v>3/4"</v>
      </c>
      <c r="D12" s="300"/>
      <c r="E12" s="281"/>
      <c r="F12" s="298">
        <f>[2]HUB!$J17</f>
        <v>129.166666666667</v>
      </c>
      <c r="G12" s="299"/>
    </row>
    <row r="13" ht="21.6" customHeight="1" spans="1:7">
      <c r="A13" s="296" t="str">
        <f>[2]HUB!$A18</f>
        <v>HUB005.16</v>
      </c>
      <c r="B13" s="271" t="str">
        <f>[2]HUB!$B18</f>
        <v>1" (HS) THREE WAY VALVE</v>
      </c>
      <c r="C13" s="269" t="str">
        <f>[2]HUB!$C18</f>
        <v>1"</v>
      </c>
      <c r="D13" s="300"/>
      <c r="E13" s="281"/>
      <c r="F13" s="298" t="str">
        <f>[2]HUB!$J18</f>
        <v>~</v>
      </c>
      <c r="G13" s="299"/>
    </row>
    <row r="14" ht="21.6" customHeight="1" spans="1:7">
      <c r="A14" s="296" t="str">
        <f>[2]HUB!$A19</f>
        <v>HUB005.17</v>
      </c>
      <c r="B14" s="271" t="str">
        <f>[2]HUB!$B19</f>
        <v>DF/F-02-215 (2 way valve)</v>
      </c>
      <c r="C14" s="269" t="str">
        <f>[2]HUB!$C19</f>
        <v>1/2"</v>
      </c>
      <c r="D14" s="301" t="s">
        <v>929</v>
      </c>
      <c r="E14" s="281"/>
      <c r="F14" s="298">
        <f>[2]HUB!$J19</f>
        <v>108.585858585859</v>
      </c>
      <c r="G14" s="299"/>
    </row>
    <row r="15" ht="21.6" customHeight="1" spans="1:7">
      <c r="A15" s="296" t="str">
        <f>[2]HUB!$A20</f>
        <v>HUB005.18</v>
      </c>
      <c r="B15" s="271" t="str">
        <f>[2]HUB!$B20</f>
        <v>DF/F-02-220 (2 way valve)</v>
      </c>
      <c r="C15" s="269" t="str">
        <f>[2]HUB!$C20</f>
        <v>3/4"</v>
      </c>
      <c r="D15" s="300"/>
      <c r="E15" s="281"/>
      <c r="F15" s="298">
        <f>[2]HUB!$J20</f>
        <v>108.585858585859</v>
      </c>
      <c r="G15" s="299"/>
    </row>
    <row r="16" ht="21.6" customHeight="1" spans="1:7">
      <c r="A16" s="296" t="str">
        <f>[2]HUB!$A21</f>
        <v>HUB005.19</v>
      </c>
      <c r="B16" s="271" t="str">
        <f>[2]HUB!$B21</f>
        <v>DF/F-03-220 (3 way valve)</v>
      </c>
      <c r="C16" s="269" t="str">
        <f>[2]HUB!$C21</f>
        <v>1/2"</v>
      </c>
      <c r="D16" s="301" t="s">
        <v>930</v>
      </c>
      <c r="E16" s="281"/>
      <c r="F16" s="298">
        <f>[2]HUB!$J21</f>
        <v>132.575757575758</v>
      </c>
      <c r="G16" s="299"/>
    </row>
    <row r="17" ht="21.6" customHeight="1" spans="1:7">
      <c r="A17" s="296" t="str">
        <f>[2]HUB!$A22</f>
        <v>HUB005.20</v>
      </c>
      <c r="B17" s="271" t="str">
        <f>[2]HUB!$B22</f>
        <v>DF/F-03-220 (3 way valve)</v>
      </c>
      <c r="C17" s="269" t="str">
        <f>[2]HUB!$C22</f>
        <v>3/4"</v>
      </c>
      <c r="D17" s="300"/>
      <c r="E17" s="281"/>
      <c r="F17" s="298">
        <f>[2]HUB!$J22</f>
        <v>132.575757575758</v>
      </c>
      <c r="G17" s="299"/>
    </row>
    <row r="18" ht="21.6" customHeight="1" spans="1:7">
      <c r="A18" s="296" t="str">
        <f>[2]HUB!$A23</f>
        <v>HUB005.21</v>
      </c>
      <c r="B18" s="271" t="str">
        <f>[2]HUB!$B23</f>
        <v>SNYCOM MOTOR 230V</v>
      </c>
      <c r="C18" s="269">
        <f>[2]HUB!$C23</f>
        <v>0</v>
      </c>
      <c r="D18" s="297" t="s">
        <v>931</v>
      </c>
      <c r="E18" s="281"/>
      <c r="F18" s="298">
        <f>[2]HUB!$J23</f>
        <v>54.858934169279</v>
      </c>
      <c r="G18" s="299"/>
    </row>
    <row r="19" ht="21.6" customHeight="1" spans="1:7">
      <c r="A19" s="296" t="str">
        <f>[2]HUB!$A24</f>
        <v>HUB005.25</v>
      </c>
      <c r="B19" s="271" t="str">
        <f>[2]HUB!$B24</f>
        <v>DQF-B-215</v>
      </c>
      <c r="C19" s="269" t="str">
        <f>[2]HUB!$C24</f>
        <v>1/2"</v>
      </c>
      <c r="D19" s="297" t="s">
        <v>932</v>
      </c>
      <c r="E19" s="281"/>
      <c r="F19" s="298" t="str">
        <f>[2]HUB!$J24</f>
        <v>~</v>
      </c>
      <c r="G19" s="302"/>
    </row>
    <row r="20" ht="21.6" customHeight="1" spans="1:7">
      <c r="A20" s="296" t="str">
        <f>[2]HUB!$A25</f>
        <v>HUB005.26</v>
      </c>
      <c r="B20" s="271" t="str">
        <f>[2]HUB!$B25</f>
        <v>DQF-B-220</v>
      </c>
      <c r="C20" s="269" t="str">
        <f>[2]HUB!$C25</f>
        <v>3/4"</v>
      </c>
      <c r="D20" s="297"/>
      <c r="E20" s="281"/>
      <c r="F20" s="298" t="str">
        <f>[2]HUB!$J25</f>
        <v>~</v>
      </c>
      <c r="G20" s="303"/>
    </row>
    <row r="21" ht="21.6" customHeight="1" spans="1:7">
      <c r="A21" s="296" t="str">
        <f>[2]HUB!$A26</f>
        <v>HUB005.27</v>
      </c>
      <c r="B21" s="271" t="str">
        <f>[2]HUB!$B26</f>
        <v>DQF-B-225</v>
      </c>
      <c r="C21" s="269" t="str">
        <f>[2]HUB!$C26</f>
        <v>1"</v>
      </c>
      <c r="D21" s="297"/>
      <c r="E21" s="281"/>
      <c r="F21" s="298">
        <f>[2]HUB!$J26</f>
        <v>196.969696969697</v>
      </c>
      <c r="G21" s="303"/>
    </row>
    <row r="22" ht="21.6" customHeight="1" spans="1:7">
      <c r="A22" s="296" t="str">
        <f>[2]HUB!$A27</f>
        <v>HUB005.28</v>
      </c>
      <c r="B22" s="271" t="str">
        <f>[2]HUB!$B27</f>
        <v>DQF-B-232</v>
      </c>
      <c r="C22" s="269" t="str">
        <f>[2]HUB!$C27</f>
        <v>1 1/4"</v>
      </c>
      <c r="D22" s="297"/>
      <c r="E22" s="281"/>
      <c r="F22" s="298">
        <f>[2]HUB!$J27</f>
        <v>258.838383838384</v>
      </c>
      <c r="G22" s="303"/>
    </row>
    <row r="23" ht="21.6" customHeight="1" spans="1:7">
      <c r="A23" s="296" t="str">
        <f>[2]HUB!$A28</f>
        <v>HUB005.29</v>
      </c>
      <c r="B23" s="271" t="str">
        <f>[2]HUB!$B28</f>
        <v>DQF-B-240</v>
      </c>
      <c r="C23" s="269" t="str">
        <f>[2]HUB!$C28</f>
        <v>1 1/2"</v>
      </c>
      <c r="D23" s="297"/>
      <c r="E23" s="281"/>
      <c r="F23" s="298">
        <f>[2]HUB!$J28</f>
        <v>347.222222222222</v>
      </c>
      <c r="G23" s="303"/>
    </row>
    <row r="24" ht="21.6" customHeight="1" spans="1:7">
      <c r="A24" s="296" t="str">
        <f>[2]HUB!$A29</f>
        <v>HUB005.30</v>
      </c>
      <c r="B24" s="271" t="str">
        <f>[2]HUB!$B29</f>
        <v>DQF-D-232</v>
      </c>
      <c r="C24" s="269" t="str">
        <f>[2]HUB!$C29</f>
        <v>1 1/4"</v>
      </c>
      <c r="D24" s="297"/>
      <c r="E24" s="281"/>
      <c r="F24" s="298">
        <f>[2]HUB!$J29</f>
        <v>527.777777777778</v>
      </c>
      <c r="G24" s="303"/>
    </row>
    <row r="25" ht="21.6" customHeight="1" spans="1:7">
      <c r="A25" s="296" t="str">
        <f>[2]HUB!$A30</f>
        <v>HUB005.31</v>
      </c>
      <c r="B25" s="271" t="str">
        <f>[2]HUB!$B30</f>
        <v>DQF-D-240</v>
      </c>
      <c r="C25" s="269" t="str">
        <f>[2]HUB!$C30</f>
        <v>1 1/2"</v>
      </c>
      <c r="D25" s="297"/>
      <c r="E25" s="281"/>
      <c r="F25" s="298">
        <f>[2]HUB!$J30</f>
        <v>621.212121212121</v>
      </c>
      <c r="G25" s="303"/>
    </row>
    <row r="26" ht="21.6" customHeight="1" spans="1:7">
      <c r="A26" s="296" t="str">
        <f>[2]HUB!$A31</f>
        <v>HUB005.32</v>
      </c>
      <c r="B26" s="271" t="str">
        <f>[2]HUB!$B31</f>
        <v>DQF-D-250</v>
      </c>
      <c r="C26" s="269" t="str">
        <f>[2]HUB!$C31</f>
        <v>2"</v>
      </c>
      <c r="D26" s="297"/>
      <c r="E26" s="281"/>
      <c r="F26" s="298">
        <f>[2]HUB!$J31</f>
        <v>756.944444444444</v>
      </c>
      <c r="G26" s="304"/>
    </row>
    <row r="27" ht="21.6" customHeight="1" spans="1:7">
      <c r="A27" s="296" t="str">
        <f>[2]HUB!$A32</f>
        <v>HUB005.33</v>
      </c>
      <c r="B27" s="271" t="str">
        <f>[2]HUB!$B32</f>
        <v>DQF-B-315</v>
      </c>
      <c r="C27" s="269" t="str">
        <f>[2]HUB!$C32</f>
        <v>1/2"</v>
      </c>
      <c r="D27" s="297" t="s">
        <v>933</v>
      </c>
      <c r="E27" s="281"/>
      <c r="F27" s="298" t="str">
        <f>[2]HUB!$J32</f>
        <v>~</v>
      </c>
      <c r="G27" s="302"/>
    </row>
    <row r="28" ht="21.6" customHeight="1" spans="1:7">
      <c r="A28" s="296" t="str">
        <f>[2]HUB!$A33</f>
        <v>HUB005.34</v>
      </c>
      <c r="B28" s="271" t="str">
        <f>[2]HUB!$B33</f>
        <v>DQF-B-320</v>
      </c>
      <c r="C28" s="269" t="str">
        <f>[2]HUB!$C33</f>
        <v>3/4"</v>
      </c>
      <c r="D28" s="297"/>
      <c r="E28" s="281"/>
      <c r="F28" s="298" t="str">
        <f>[2]HUB!$J33</f>
        <v>~</v>
      </c>
      <c r="G28" s="303"/>
    </row>
    <row r="29" ht="21.6" customHeight="1" spans="1:7">
      <c r="A29" s="296" t="str">
        <f>[2]HUB!$A34</f>
        <v>HUB005.35</v>
      </c>
      <c r="B29" s="271" t="str">
        <f>[2]HUB!$B34</f>
        <v>DQF-B-325</v>
      </c>
      <c r="C29" s="269" t="str">
        <f>[2]HUB!$C34</f>
        <v>1"</v>
      </c>
      <c r="D29" s="297"/>
      <c r="E29" s="281"/>
      <c r="F29" s="298">
        <f>[2]HUB!$J34</f>
        <v>222.222222222222</v>
      </c>
      <c r="G29" s="303"/>
    </row>
    <row r="30" ht="21.6" customHeight="1" spans="1:7">
      <c r="A30" s="296" t="str">
        <f>[2]HUB!$A35</f>
        <v>HUB005.36</v>
      </c>
      <c r="B30" s="271" t="str">
        <f>[2]HUB!$B35</f>
        <v>DQF-B-332</v>
      </c>
      <c r="C30" s="269" t="str">
        <f>[2]HUB!$C35</f>
        <v>1 1/4"</v>
      </c>
      <c r="D30" s="297"/>
      <c r="E30" s="281"/>
      <c r="F30" s="298">
        <f>[2]HUB!$J35</f>
        <v>277.777777777778</v>
      </c>
      <c r="G30" s="303"/>
    </row>
    <row r="31" ht="21.6" customHeight="1" spans="1:7">
      <c r="A31" s="296" t="str">
        <f>[2]HUB!$A36</f>
        <v>HUB005.37</v>
      </c>
      <c r="B31" s="271" t="str">
        <f>[2]HUB!$B36</f>
        <v>DQF-B-340</v>
      </c>
      <c r="C31" s="269" t="str">
        <f>[2]HUB!$C36</f>
        <v>1 1/2"</v>
      </c>
      <c r="D31" s="297"/>
      <c r="E31" s="281"/>
      <c r="F31" s="298">
        <f>[2]HUB!$J36</f>
        <v>378.787878787879</v>
      </c>
      <c r="G31" s="303"/>
    </row>
    <row r="32" ht="21.6" customHeight="1" spans="1:7">
      <c r="A32" s="296" t="str">
        <f>[2]HUB!$A37</f>
        <v>HUB005.38</v>
      </c>
      <c r="B32" s="271" t="str">
        <f>[2]HUB!$B37</f>
        <v>DQF-D-332</v>
      </c>
      <c r="C32" s="269" t="str">
        <f>[2]HUB!$C37</f>
        <v>1 1/4"</v>
      </c>
      <c r="D32" s="297"/>
      <c r="E32" s="281"/>
      <c r="F32" s="298">
        <f>[2]HUB!$J37</f>
        <v>555.555555555556</v>
      </c>
      <c r="G32" s="303"/>
    </row>
    <row r="33" ht="21.6" customHeight="1" spans="1:7">
      <c r="A33" s="296" t="str">
        <f>[2]HUB!$A38</f>
        <v>HUB005.39</v>
      </c>
      <c r="B33" s="271" t="str">
        <f>[2]HUB!$B38</f>
        <v>DQF-D-340</v>
      </c>
      <c r="C33" s="269" t="str">
        <f>[2]HUB!$C38</f>
        <v>1 1/2"</v>
      </c>
      <c r="D33" s="297"/>
      <c r="E33" s="281"/>
      <c r="F33" s="298">
        <f>[2]HUB!$J38</f>
        <v>656.565656565657</v>
      </c>
      <c r="G33" s="303"/>
    </row>
    <row r="34" ht="21.6" customHeight="1" spans="1:7">
      <c r="A34" s="296" t="str">
        <f>[2]HUB!$A39</f>
        <v>HUB005.40</v>
      </c>
      <c r="B34" s="271" t="str">
        <f>[2]HUB!$B39</f>
        <v>DQF-D-350</v>
      </c>
      <c r="C34" s="269" t="str">
        <f>[2]HUB!$C39</f>
        <v>2"</v>
      </c>
      <c r="D34" s="297"/>
      <c r="E34" s="281"/>
      <c r="F34" s="298">
        <f>[2]HUB!$J39</f>
        <v>820.707070707071</v>
      </c>
      <c r="G34" s="304"/>
    </row>
    <row r="35" ht="21.6" customHeight="1" spans="1:7">
      <c r="A35" s="296" t="str">
        <f>[2]HUB!$A40</f>
        <v>HUB005.41</v>
      </c>
      <c r="B35" s="271" t="str">
        <f>[2]HUB!$B40</f>
        <v>DQF-B (small motor)</v>
      </c>
      <c r="C35" s="269">
        <f>[2]HUB!$C40</f>
        <v>0</v>
      </c>
      <c r="D35" s="301"/>
      <c r="E35" s="281"/>
      <c r="F35" s="298">
        <f>[2]HUB!$J40</f>
        <v>83.3333333333333</v>
      </c>
      <c r="G35" s="302"/>
    </row>
    <row r="36" ht="21.6" customHeight="1" spans="1:7">
      <c r="A36" s="296" t="str">
        <f>[2]HUB!$A41</f>
        <v>HUB005.42</v>
      </c>
      <c r="B36" s="271" t="str">
        <f>[2]HUB!$B41</f>
        <v>DQF-DK (big motor)</v>
      </c>
      <c r="C36" s="269">
        <f>[2]HUB!$C41</f>
        <v>0</v>
      </c>
      <c r="D36" s="305"/>
      <c r="E36" s="281"/>
      <c r="F36" s="298">
        <f>[2]HUB!$J41</f>
        <v>361.111111111111</v>
      </c>
      <c r="G36" s="304"/>
    </row>
    <row r="37" ht="21.6" customHeight="1" spans="1:7">
      <c r="A37" s="296" t="str">
        <f>[2]HUB!$A42</f>
        <v>HUB006</v>
      </c>
      <c r="B37" s="271" t="str">
        <f>[2]HUB!$B42</f>
        <v>V 01 (V01-V06) MT22,MT28</v>
      </c>
      <c r="C37" s="269" t="str">
        <f>[2]HUB!$C42</f>
        <v>3/8"</v>
      </c>
      <c r="D37" s="306" t="s">
        <v>934</v>
      </c>
      <c r="E37" s="98"/>
      <c r="F37" s="298">
        <f>[2]HUB!$J42</f>
        <v>32.265625</v>
      </c>
      <c r="G37" s="302"/>
    </row>
    <row r="38" ht="21.6" customHeight="1" spans="1:7">
      <c r="A38" s="296" t="str">
        <f>[2]HUB!$A43</f>
        <v>HUB007</v>
      </c>
      <c r="B38" s="271" t="str">
        <f>[2]HUB!$B43</f>
        <v>V 02 (V02 -V04) MT80~MT125</v>
      </c>
      <c r="C38" s="269" t="str">
        <f>[2]HUB!$C43</f>
        <v>1 1/8"</v>
      </c>
      <c r="D38" s="307"/>
      <c r="E38" s="98"/>
      <c r="F38" s="298">
        <f>[2]HUB!$J43</f>
        <v>93.2118055555555</v>
      </c>
      <c r="G38" s="303"/>
    </row>
    <row r="39" ht="21.6" customHeight="1" spans="1:7">
      <c r="A39" s="296" t="str">
        <f>[2]HUB!$A44</f>
        <v>HUB008</v>
      </c>
      <c r="B39" s="271" t="str">
        <f>[2]HUB!$B44</f>
        <v>V 03 (1 3/8")</v>
      </c>
      <c r="C39" s="269" t="str">
        <f>[2]HUB!$C44</f>
        <v>1 3/8"</v>
      </c>
      <c r="D39" s="307"/>
      <c r="E39" s="98"/>
      <c r="F39" s="298">
        <f>[2]HUB!$J44</f>
        <v>96.796875</v>
      </c>
      <c r="G39" s="303"/>
    </row>
    <row r="40" ht="21.6" customHeight="1" spans="1:7">
      <c r="A40" s="296" t="str">
        <f>[2]HUB!$A45</f>
        <v>HUB009</v>
      </c>
      <c r="B40" s="271" t="str">
        <f>[2]HUB!$B45</f>
        <v>V 04 (V04 -V07) MT44~MT80</v>
      </c>
      <c r="C40" s="269" t="str">
        <f>[2]HUB!$C45</f>
        <v>3/4"</v>
      </c>
      <c r="D40" s="307"/>
      <c r="E40" s="98"/>
      <c r="F40" s="298">
        <f>[2]HUB!$J45</f>
        <v>59.1536458333333</v>
      </c>
      <c r="G40" s="303"/>
    </row>
    <row r="41" ht="21.6" customHeight="1" spans="1:7">
      <c r="A41" s="296" t="str">
        <f>[2]HUB!$A46</f>
        <v>HUB010</v>
      </c>
      <c r="B41" s="271" t="str">
        <f>[2]HUB!$B46</f>
        <v>V 05 (V05-V02) MT 100~MT160</v>
      </c>
      <c r="C41" s="269" t="str">
        <f>[2]HUB!$C46</f>
        <v>7/8"</v>
      </c>
      <c r="D41" s="307"/>
      <c r="E41" s="98"/>
      <c r="F41" s="298">
        <f>[2]HUB!$J46</f>
        <v>59.1536458333333</v>
      </c>
      <c r="G41" s="303"/>
    </row>
    <row r="42" ht="21.6" customHeight="1" spans="1:7">
      <c r="A42" s="296" t="str">
        <f>[2]HUB!$A47</f>
        <v>HUB011</v>
      </c>
      <c r="B42" s="271" t="str">
        <f>[2]HUB!$B47</f>
        <v>V 06 (V06-V09) MT32~MT40</v>
      </c>
      <c r="C42" s="269" t="str">
        <f>[2]HUB!$C47</f>
        <v>1/2"</v>
      </c>
      <c r="D42" s="307"/>
      <c r="E42" s="98"/>
      <c r="F42" s="298">
        <f>[2]HUB!$J47</f>
        <v>32.265625</v>
      </c>
      <c r="G42" s="303"/>
    </row>
    <row r="43" ht="21.6" customHeight="1" spans="1:7">
      <c r="A43" s="296" t="str">
        <f>[2]HUB!$A48</f>
        <v>HUB012</v>
      </c>
      <c r="B43" s="271" t="str">
        <f>[2]HUB!$B48</f>
        <v>V 07 (V04 -V07) MT44~MT72</v>
      </c>
      <c r="C43" s="269" t="str">
        <f>[2]HUB!$C48</f>
        <v>7/8"</v>
      </c>
      <c r="D43" s="307"/>
      <c r="E43" s="98"/>
      <c r="F43" s="298">
        <f>[2]HUB!$J48</f>
        <v>60.9461805555556</v>
      </c>
      <c r="G43" s="303"/>
    </row>
    <row r="44" ht="21.6" customHeight="1" spans="1:7">
      <c r="A44" s="296" t="str">
        <f>[2]HUB!$A49</f>
        <v>HUB013</v>
      </c>
      <c r="B44" s="271" t="str">
        <f>[2]HUB!$B49</f>
        <v>V 08 (RECEIVER TANK) </v>
      </c>
      <c r="C44" s="269" t="str">
        <f>[2]HUB!$C49</f>
        <v>5/8"</v>
      </c>
      <c r="D44" s="307"/>
      <c r="E44" s="98"/>
      <c r="F44" s="298">
        <f>[2]HUB!$J49</f>
        <v>34.0581597222222</v>
      </c>
      <c r="G44" s="303"/>
    </row>
    <row r="45" ht="21.6" customHeight="1" spans="1:7">
      <c r="A45" s="296" t="str">
        <f>[2]HUB!$A50</f>
        <v>HUB014</v>
      </c>
      <c r="B45" s="271" t="str">
        <f>[2]HUB!$B50</f>
        <v>V 09 (V06-V09) MT32~MT40</v>
      </c>
      <c r="C45" s="269" t="str">
        <f>[2]HUB!$C50</f>
        <v>5/8"</v>
      </c>
      <c r="D45" s="307"/>
      <c r="E45" s="98"/>
      <c r="F45" s="298">
        <f>[2]HUB!$J50</f>
        <v>34.0581597222222</v>
      </c>
      <c r="G45" s="303"/>
    </row>
    <row r="46" ht="21.6" customHeight="1" spans="1:7">
      <c r="A46" s="296" t="str">
        <f>[2]HUB!$A51</f>
        <v>HUB014.1</v>
      </c>
      <c r="B46" s="271" t="str">
        <f>[2]HUB!$B51</f>
        <v>V 38 (1 5/8") </v>
      </c>
      <c r="C46" s="269" t="str">
        <f>[2]HUB!$C51</f>
        <v>1 5/8"</v>
      </c>
      <c r="D46" s="307"/>
      <c r="E46" s="98"/>
      <c r="F46" s="298">
        <f>[2]HUB!$J51</f>
        <v>156.7335</v>
      </c>
      <c r="G46" s="303"/>
    </row>
    <row r="47" ht="21.6" customHeight="1" spans="1:7">
      <c r="A47" s="296" t="str">
        <f>[2]HUB!$A52</f>
        <v>HUB014.2</v>
      </c>
      <c r="B47" s="271" t="str">
        <f>[2]HUB!$B52</f>
        <v>V 39 (2 1/8") VALVE</v>
      </c>
      <c r="C47" s="269" t="str">
        <f>[2]HUB!$C52</f>
        <v>2 1/8"</v>
      </c>
      <c r="D47" s="308"/>
      <c r="E47" s="98"/>
      <c r="F47" s="298">
        <f>[2]HUB!$J52</f>
        <v>233.86125</v>
      </c>
      <c r="G47" s="304"/>
    </row>
    <row r="48" ht="21.6" customHeight="1" spans="1:7">
      <c r="A48" s="296" t="str">
        <f>[2]HUB!$A53</f>
        <v>HUB015</v>
      </c>
      <c r="B48" s="271" t="str">
        <f>[2]HUB!$B53</f>
        <v>FW1 Rotalock Connection For V01/V06/V08</v>
      </c>
      <c r="C48" s="269" t="str">
        <f>[2]HUB!$C53</f>
        <v>22mm(d) x 32mmlgth</v>
      </c>
      <c r="D48" s="309" t="s">
        <v>935</v>
      </c>
      <c r="E48" s="98"/>
      <c r="F48" s="298">
        <f>[2]HUB!$J53</f>
        <v>5.1625</v>
      </c>
      <c r="G48" s="302"/>
    </row>
    <row r="49" ht="21.6" customHeight="1" spans="1:7">
      <c r="A49" s="296" t="str">
        <f>[2]HUB!$A54</f>
        <v>HUB016</v>
      </c>
      <c r="B49" s="271" t="str">
        <f>[2]HUB!$B54</f>
        <v>FW2 Rotalock Connection For V04/V05/V09</v>
      </c>
      <c r="C49" s="269" t="str">
        <f>[2]HUB!$C54</f>
        <v>28mm(d) x 32mmlgth</v>
      </c>
      <c r="D49" s="310"/>
      <c r="E49" s="98"/>
      <c r="F49" s="298" t="str">
        <f>[2]HUB!$J54</f>
        <v>~</v>
      </c>
      <c r="G49" s="303"/>
    </row>
    <row r="50" ht="21.6" customHeight="1" spans="1:7">
      <c r="A50" s="296" t="str">
        <f>[2]HUB!$A55</f>
        <v>HUB017</v>
      </c>
      <c r="B50" s="271" t="str">
        <f>[2]HUB!$B55</f>
        <v>FW3 Rotalock Connection For V02/V03/V07</v>
      </c>
      <c r="C50" s="269" t="str">
        <f>[2]HUB!$C55</f>
        <v>41mm(d) x 32mmlgth</v>
      </c>
      <c r="D50" s="310"/>
      <c r="E50" s="98"/>
      <c r="F50" s="298" t="str">
        <f>[2]HUB!$J55</f>
        <v>~</v>
      </c>
      <c r="G50" s="303"/>
    </row>
    <row r="51" ht="21.6" customHeight="1" spans="1:7">
      <c r="A51" s="296" t="str">
        <f>[2]HUB!$A56</f>
        <v>HUB018</v>
      </c>
      <c r="B51" s="271" t="str">
        <f>[2]HUB!$B56</f>
        <v>FW4(90MM)Rotalock Connection For V04/V05/V09</v>
      </c>
      <c r="C51" s="269" t="str">
        <f>[2]HUB!$C56</f>
        <v>28mm(d) x 90mmlgth</v>
      </c>
      <c r="D51" s="310"/>
      <c r="E51" s="98"/>
      <c r="F51" s="298" t="str">
        <f>[2]HUB!$J56</f>
        <v>~</v>
      </c>
      <c r="G51" s="303"/>
    </row>
    <row r="52" ht="21.6" customHeight="1" spans="1:7">
      <c r="A52" s="296" t="str">
        <f>[2]HUB!$A57</f>
        <v>HUB019</v>
      </c>
      <c r="B52" s="271" t="str">
        <f>[2]HUB!$B57</f>
        <v>FW5(90MM) Rotalock Connection For V02/V03/V07</v>
      </c>
      <c r="C52" s="269" t="str">
        <f>[2]HUB!$C57</f>
        <v>41mm(d) x 90mmlgth</v>
      </c>
      <c r="D52" s="310"/>
      <c r="E52" s="98"/>
      <c r="F52" s="298" t="str">
        <f>[2]HUB!$J57</f>
        <v>~</v>
      </c>
      <c r="G52" s="303"/>
    </row>
    <row r="53" ht="21.6" customHeight="1" spans="1:7">
      <c r="A53" s="296" t="str">
        <f>[2]HUB!$A58</f>
        <v>HUB019.1</v>
      </c>
      <c r="B53" s="271" t="str">
        <f>[2]HUB!$B58</f>
        <v>PW1 Connection,1 1/4" 16mm</v>
      </c>
      <c r="C53" s="269">
        <f>[2]HUB!$C58</f>
        <v>0</v>
      </c>
      <c r="D53" s="310"/>
      <c r="E53" s="98"/>
      <c r="F53" s="298">
        <f>[2]HUB!$J58</f>
        <v>7.57166666666667</v>
      </c>
      <c r="G53" s="303"/>
    </row>
    <row r="54" ht="21.6" customHeight="1" spans="1:7">
      <c r="A54" s="296" t="str">
        <f>[2]HUB!$A59</f>
        <v>HUB019.2</v>
      </c>
      <c r="B54" s="271" t="str">
        <f>[2]HUB!$B59</f>
        <v>PW2 Connection, 1 1/4" 22mm </v>
      </c>
      <c r="C54" s="269">
        <f>[2]HUB!$C59</f>
        <v>0</v>
      </c>
      <c r="D54" s="310"/>
      <c r="E54" s="98"/>
      <c r="F54" s="298">
        <f>[2]HUB!$J59</f>
        <v>12.0458333333333</v>
      </c>
      <c r="G54" s="303"/>
    </row>
    <row r="55" ht="21.6" customHeight="1" spans="1:7">
      <c r="A55" s="296" t="str">
        <f>[2]HUB!$A60</f>
        <v>HUB019.3</v>
      </c>
      <c r="B55" s="271" t="str">
        <f>[2]HUB!$B60</f>
        <v>PW3 Connection 1 3/4" 26mm</v>
      </c>
      <c r="C55" s="269">
        <f>[2]HUB!$C60</f>
        <v>0</v>
      </c>
      <c r="D55" s="310"/>
      <c r="E55" s="98"/>
      <c r="F55" s="298">
        <f>[2]HUB!$J60</f>
        <v>15.0572916666667</v>
      </c>
      <c r="G55" s="303"/>
    </row>
    <row r="56" ht="21.6" customHeight="1" spans="1:7">
      <c r="A56" s="296" t="str">
        <f>[2]HUB!$A61</f>
        <v>HUB019.4</v>
      </c>
      <c r="B56" s="271" t="str">
        <f>[2]HUB!$B61</f>
        <v>PW3-1 Connection 1 3/4" 28mm</v>
      </c>
      <c r="C56" s="269">
        <f>[2]HUB!$C61</f>
        <v>0</v>
      </c>
      <c r="D56" s="311"/>
      <c r="E56" s="98"/>
      <c r="F56" s="298">
        <f>[2]HUB!$J61</f>
        <v>15.0572916666667</v>
      </c>
      <c r="G56" s="304"/>
    </row>
    <row r="57" ht="21.6" customHeight="1" spans="1:7">
      <c r="A57" s="296" t="str">
        <f>[2]HUB!$A62</f>
        <v>HUB020</v>
      </c>
      <c r="B57" s="271" t="str">
        <f>[2]HUB!$B62</f>
        <v>SA-602</v>
      </c>
      <c r="C57" s="269" t="str">
        <f>[2]HUB!$C62</f>
        <v>1/4"</v>
      </c>
      <c r="D57" s="301" t="s">
        <v>936</v>
      </c>
      <c r="E57" s="281"/>
      <c r="F57" s="298">
        <f>[2]HUB!$J62</f>
        <v>20.1515151515152</v>
      </c>
      <c r="G57" s="302"/>
    </row>
    <row r="58" ht="21.6" customHeight="1" spans="1:7">
      <c r="A58" s="296" t="str">
        <f>[2]HUB!$A63</f>
        <v>HUB021</v>
      </c>
      <c r="B58" s="271" t="str">
        <f>[2]HUB!$B63</f>
        <v>SA-603</v>
      </c>
      <c r="C58" s="269" t="str">
        <f>[2]HUB!$C63</f>
        <v>3/8"</v>
      </c>
      <c r="D58" s="300"/>
      <c r="E58" s="281"/>
      <c r="F58" s="298">
        <f>[2]HUB!$J63</f>
        <v>26.2121212121212</v>
      </c>
      <c r="G58" s="303"/>
    </row>
    <row r="59" ht="21.6" customHeight="1" spans="1:7">
      <c r="A59" s="296" t="str">
        <f>[2]HUB!$A64</f>
        <v>HUB022</v>
      </c>
      <c r="B59" s="271" t="str">
        <f>[2]HUB!$B64</f>
        <v>SA-604</v>
      </c>
      <c r="C59" s="269" t="str">
        <f>[2]HUB!$C64</f>
        <v>1/2"</v>
      </c>
      <c r="D59" s="300"/>
      <c r="E59" s="281"/>
      <c r="F59" s="298">
        <f>[2]HUB!$J64</f>
        <v>32.5757575757576</v>
      </c>
      <c r="G59" s="303"/>
    </row>
    <row r="60" ht="21.6" customHeight="1" spans="1:7">
      <c r="A60" s="296" t="str">
        <f>[2]HUB!$A65</f>
        <v>HUB023</v>
      </c>
      <c r="B60" s="271" t="str">
        <f>[2]HUB!$B65</f>
        <v>SA-605</v>
      </c>
      <c r="C60" s="269" t="str">
        <f>[2]HUB!$C65</f>
        <v>5/8"</v>
      </c>
      <c r="D60" s="300"/>
      <c r="E60" s="281"/>
      <c r="F60" s="298">
        <f>[2]HUB!$J65</f>
        <v>48.4848484848485</v>
      </c>
      <c r="G60" s="303"/>
    </row>
    <row r="61" ht="21.6" customHeight="1" spans="1:7">
      <c r="A61" s="296" t="str">
        <f>[2]HUB!$A66</f>
        <v>HUB024</v>
      </c>
      <c r="B61" s="271" t="str">
        <f>[2]HUB!$B66</f>
        <v>SA-606</v>
      </c>
      <c r="C61" s="269" t="str">
        <f>[2]HUB!$C66</f>
        <v>3/4"</v>
      </c>
      <c r="D61" s="300"/>
      <c r="E61" s="281"/>
      <c r="F61" s="298">
        <f>[2]HUB!$J66</f>
        <v>65.9090909090909</v>
      </c>
      <c r="G61" s="303"/>
    </row>
    <row r="62" ht="21.6" customHeight="1" spans="1:7">
      <c r="A62" s="296" t="str">
        <f>[2]HUB!$A67</f>
        <v>HUB025</v>
      </c>
      <c r="B62" s="271" t="str">
        <f>[2]HUB!$B67</f>
        <v>SA-607 welding</v>
      </c>
      <c r="C62" s="269" t="str">
        <f>[2]HUB!$C67</f>
        <v>7/8"</v>
      </c>
      <c r="D62" s="305"/>
      <c r="E62" s="281"/>
      <c r="F62" s="298">
        <f>[2]HUB!$J67</f>
        <v>110.606060606061</v>
      </c>
      <c r="G62" s="304"/>
    </row>
    <row r="63" ht="21.6" customHeight="1" spans="1:7">
      <c r="A63" s="296" t="str">
        <f>[2]HUB!$A68</f>
        <v>HUB025.1</v>
      </c>
      <c r="B63" s="271" t="str">
        <f>[2]HUB!$B68</f>
        <v>2 HOLE  DISTRIBUTOR</v>
      </c>
      <c r="C63" s="269" t="str">
        <f>[2]HUB!$C68</f>
        <v>5/8" * 1/4"</v>
      </c>
      <c r="D63" s="297" t="s">
        <v>937</v>
      </c>
      <c r="E63" s="281"/>
      <c r="F63" s="298">
        <f>[2]HUB!$J68</f>
        <v>18.5185185185185</v>
      </c>
      <c r="G63" s="302"/>
    </row>
    <row r="64" ht="21.6" customHeight="1" spans="1:7">
      <c r="A64" s="296" t="str">
        <f>[2]HUB!$A69</f>
        <v>HUB025.2</v>
      </c>
      <c r="B64" s="271" t="str">
        <f>[2]HUB!$B69</f>
        <v>3 HOLE  DISTRIBUTOR</v>
      </c>
      <c r="C64" s="269" t="str">
        <f>[2]HUB!$C69</f>
        <v>5/8" * 1/4"</v>
      </c>
      <c r="D64" s="297"/>
      <c r="E64" s="281"/>
      <c r="F64" s="298">
        <f>[2]HUB!$J69</f>
        <v>18.5185185185185</v>
      </c>
      <c r="G64" s="303"/>
    </row>
    <row r="65" ht="21.6" customHeight="1" spans="1:7">
      <c r="A65" s="296" t="str">
        <f>[2]HUB!$A70</f>
        <v>HUB025.3</v>
      </c>
      <c r="B65" s="271" t="str">
        <f>[2]HUB!$B70</f>
        <v>4 HOLE  DISTRIBUTOR</v>
      </c>
      <c r="C65" s="269" t="str">
        <f>[2]HUB!$C70</f>
        <v>5/8" * 1/4"</v>
      </c>
      <c r="D65" s="297"/>
      <c r="E65" s="281"/>
      <c r="F65" s="298">
        <f>[2]HUB!$J70</f>
        <v>18.5185185185185</v>
      </c>
      <c r="G65" s="303"/>
    </row>
    <row r="66" ht="21.6" customHeight="1" spans="1:7">
      <c r="A66" s="296" t="str">
        <f>[2]HUB!$A71</f>
        <v>HUB025.4</v>
      </c>
      <c r="B66" s="271" t="str">
        <f>[2]HUB!$B71</f>
        <v>5 HOLE  DISTRIBUTOR</v>
      </c>
      <c r="C66" s="269" t="str">
        <f>[2]HUB!$C71</f>
        <v>5/8" * 1/4"</v>
      </c>
      <c r="D66" s="297"/>
      <c r="E66" s="281"/>
      <c r="F66" s="298">
        <f>[2]HUB!$J71</f>
        <v>18.5185185185185</v>
      </c>
      <c r="G66" s="303"/>
    </row>
    <row r="67" ht="21.6" customHeight="1" spans="1:7">
      <c r="A67" s="296" t="str">
        <f>[2]HUB!$A72</f>
        <v>HUB025.5</v>
      </c>
      <c r="B67" s="271" t="str">
        <f>[2]HUB!$B72</f>
        <v>6 HOLE  DISTRIBUTOR</v>
      </c>
      <c r="C67" s="269" t="str">
        <f>[2]HUB!$C72</f>
        <v>5/8" * 1/4"</v>
      </c>
      <c r="D67" s="297"/>
      <c r="E67" s="281"/>
      <c r="F67" s="298">
        <f>[2]HUB!$J72</f>
        <v>18.5185185185185</v>
      </c>
      <c r="G67" s="303"/>
    </row>
    <row r="68" ht="21.6" customHeight="1" spans="1:7">
      <c r="A68" s="296" t="str">
        <f>[2]HUB!$A73</f>
        <v>HUB025.6</v>
      </c>
      <c r="B68" s="271" t="str">
        <f>[2]HUB!$B73</f>
        <v>7 HOLE  DISTRIBUTOR</v>
      </c>
      <c r="C68" s="269" t="str">
        <f>[2]HUB!$C73</f>
        <v>5/8" * 1/4"</v>
      </c>
      <c r="D68" s="297"/>
      <c r="E68" s="281"/>
      <c r="F68" s="298">
        <f>[2]HUB!$J73</f>
        <v>18.5185185185185</v>
      </c>
      <c r="G68" s="303"/>
    </row>
    <row r="69" ht="21.6" customHeight="1" spans="1:7">
      <c r="A69" s="296" t="str">
        <f>[2]HUB!$A74</f>
        <v>HUB025.7</v>
      </c>
      <c r="B69" s="271" t="str">
        <f>[2]HUB!$B74</f>
        <v>8 HOLE  DISTRIBUTOR</v>
      </c>
      <c r="C69" s="269" t="str">
        <f>[2]HUB!$C74</f>
        <v>5/8" * 1/4"</v>
      </c>
      <c r="D69" s="297"/>
      <c r="E69" s="281"/>
      <c r="F69" s="298">
        <f>[2]HUB!$J74</f>
        <v>18.5185185185185</v>
      </c>
      <c r="G69" s="303"/>
    </row>
    <row r="70" ht="21.6" customHeight="1" spans="1:7">
      <c r="A70" s="296" t="str">
        <f>[2]HUB!$A75</f>
        <v>HUB025.8</v>
      </c>
      <c r="B70" s="271" t="str">
        <f>[2]HUB!$B75</f>
        <v>9 HOLE  DISTRIBUTOR</v>
      </c>
      <c r="C70" s="269" t="str">
        <f>[2]HUB!$C75</f>
        <v>5/8" * 1/4"</v>
      </c>
      <c r="D70" s="297"/>
      <c r="E70" s="281"/>
      <c r="F70" s="298">
        <f>[2]HUB!$J75</f>
        <v>18.5185185185185</v>
      </c>
      <c r="G70" s="303"/>
    </row>
    <row r="71" ht="21.6" customHeight="1" spans="1:7">
      <c r="A71" s="296" t="str">
        <f>[2]HUB!$A76</f>
        <v>HUB025.9</v>
      </c>
      <c r="B71" s="271" t="str">
        <f>[2]HUB!$B76</f>
        <v>10 HOLE  DISTRIBUTOR</v>
      </c>
      <c r="C71" s="269" t="str">
        <f>[2]HUB!$C76</f>
        <v>3/4" * 1/4"</v>
      </c>
      <c r="D71" s="297"/>
      <c r="E71" s="281"/>
      <c r="F71" s="298">
        <f>[2]HUB!$J76</f>
        <v>30.3030303030303</v>
      </c>
      <c r="G71" s="303"/>
    </row>
    <row r="72" ht="21.6" customHeight="1" spans="1:7">
      <c r="A72" s="296" t="str">
        <f>[2]HUB!$A77</f>
        <v>HUB025.10</v>
      </c>
      <c r="B72" s="271" t="str">
        <f>[2]HUB!$B77</f>
        <v>11 HOLE  DISTRIBUTOR</v>
      </c>
      <c r="C72" s="269" t="str">
        <f>[2]HUB!$C77</f>
        <v>3/4" * 1/4"</v>
      </c>
      <c r="D72" s="297"/>
      <c r="E72" s="281"/>
      <c r="F72" s="298">
        <f>[2]HUB!$J77</f>
        <v>30.3030303030303</v>
      </c>
      <c r="G72" s="303"/>
    </row>
    <row r="73" ht="21.6" customHeight="1" spans="1:7">
      <c r="A73" s="296" t="str">
        <f>[2]HUB!$A78</f>
        <v>HUB025.11</v>
      </c>
      <c r="B73" s="271" t="str">
        <f>[2]HUB!$B78</f>
        <v>12 HOLE  DISTRIBUTOR</v>
      </c>
      <c r="C73" s="269" t="str">
        <f>[2]HUB!$C78</f>
        <v>3/4" * 1/4"</v>
      </c>
      <c r="D73" s="297"/>
      <c r="E73" s="281"/>
      <c r="F73" s="298">
        <f>[2]HUB!$J78</f>
        <v>30.3030303030303</v>
      </c>
      <c r="G73" s="303"/>
    </row>
    <row r="74" ht="21.6" customHeight="1" spans="1:7">
      <c r="A74" s="296" t="str">
        <f>[2]HUB!$A79</f>
        <v>HUB025.12</v>
      </c>
      <c r="B74" s="271" t="str">
        <f>[2]HUB!$B79</f>
        <v>14 HOLE  DISTRIBUTOR</v>
      </c>
      <c r="C74" s="269" t="str">
        <f>[2]HUB!$C79</f>
        <v>3/4" * 1/4"</v>
      </c>
      <c r="D74" s="297"/>
      <c r="E74" s="281"/>
      <c r="F74" s="298">
        <f>[2]HUB!$J79</f>
        <v>58.9225589225589</v>
      </c>
      <c r="G74" s="303"/>
    </row>
    <row r="75" ht="21.6" customHeight="1" spans="1:7">
      <c r="A75" s="296" t="str">
        <f>[2]HUB!$A80</f>
        <v>HUB025.13</v>
      </c>
      <c r="B75" s="271" t="str">
        <f>[2]HUB!$B80</f>
        <v>16 HOLE  DISTRIBUTOR</v>
      </c>
      <c r="C75" s="269" t="str">
        <f>[2]HUB!$C80</f>
        <v>3/4" * 1/4"</v>
      </c>
      <c r="D75" s="297"/>
      <c r="E75" s="281"/>
      <c r="F75" s="298">
        <f>[2]HUB!$J80</f>
        <v>58.9225589225589</v>
      </c>
      <c r="G75" s="303"/>
    </row>
    <row r="76" ht="21.6" customHeight="1" spans="1:7">
      <c r="A76" s="296" t="str">
        <f>[2]HUB!$A81</f>
        <v>HUB025.14</v>
      </c>
      <c r="B76" s="271" t="str">
        <f>[2]HUB!$B81</f>
        <v>18 HOLE  DISTRIBUTOR</v>
      </c>
      <c r="C76" s="269" t="str">
        <f>[2]HUB!$C81</f>
        <v>3/4" * 1/4"</v>
      </c>
      <c r="D76" s="297"/>
      <c r="E76" s="281"/>
      <c r="F76" s="298">
        <f>[2]HUB!$J81</f>
        <v>58.9225589225589</v>
      </c>
      <c r="G76" s="303"/>
    </row>
    <row r="77" ht="21.6" customHeight="1" spans="1:7">
      <c r="A77" s="296" t="str">
        <f>[2]HUB!$A82</f>
        <v>HUB025.15</v>
      </c>
      <c r="B77" s="271" t="str">
        <f>[2]HUB!$B82</f>
        <v>20 HOLE  DISTRIBUTOR</v>
      </c>
      <c r="C77" s="269" t="str">
        <f>[2]HUB!$C82</f>
        <v>3/4" * 1/4"</v>
      </c>
      <c r="D77" s="297"/>
      <c r="E77" s="281"/>
      <c r="F77" s="298">
        <f>[2]HUB!$J82</f>
        <v>80.8080808080808</v>
      </c>
      <c r="G77" s="303"/>
    </row>
    <row r="78" ht="21.6" customHeight="1" spans="1:7">
      <c r="A78" s="296" t="str">
        <f>[2]HUB!$A83</f>
        <v>HUB025.16</v>
      </c>
      <c r="B78" s="271" t="str">
        <f>[2]HUB!$B83</f>
        <v>22 HOLE  DISTRIBUTOR</v>
      </c>
      <c r="C78" s="269" t="str">
        <f>[2]HUB!$C83</f>
        <v>7/8" * 1/4"</v>
      </c>
      <c r="D78" s="297"/>
      <c r="E78" s="281"/>
      <c r="F78" s="298">
        <f>[2]HUB!$J83</f>
        <v>80.8080808080808</v>
      </c>
      <c r="G78" s="303"/>
    </row>
    <row r="79" ht="21.6" customHeight="1" spans="1:7">
      <c r="A79" s="296" t="str">
        <f>[2]HUB!$A84</f>
        <v>HUB025.17</v>
      </c>
      <c r="B79" s="271" t="str">
        <f>[2]HUB!$B84</f>
        <v>24 HOLE  DISTRIBUTOR</v>
      </c>
      <c r="C79" s="269" t="str">
        <f>[2]HUB!$C84</f>
        <v>7/8" * 1/4"</v>
      </c>
      <c r="D79" s="297"/>
      <c r="E79" s="281"/>
      <c r="F79" s="298">
        <f>[2]HUB!$J84</f>
        <v>92.5925925925926</v>
      </c>
      <c r="G79" s="304"/>
    </row>
    <row r="80" ht="43.5" customHeight="1" spans="1:7">
      <c r="A80" s="296" t="str">
        <f>[2]HUB!$A85</f>
        <v>HUB026</v>
      </c>
      <c r="B80" s="271" t="str">
        <f>[2]HUB!$B85</f>
        <v>SU-04 (1/4" ACCESS VALVE 60mm)</v>
      </c>
      <c r="C80" s="269" t="str">
        <f>[2]HUB!$C85</f>
        <v>60mm</v>
      </c>
      <c r="D80" s="312" t="s">
        <v>938</v>
      </c>
      <c r="E80" s="313"/>
      <c r="F80" s="298">
        <f>[2]HUB!$J85</f>
        <v>5.23257918552036</v>
      </c>
      <c r="G80" s="302"/>
    </row>
    <row r="81" ht="43.5" customHeight="1" spans="1:7">
      <c r="A81" s="296" t="str">
        <f>[2]HUB!$A86</f>
        <v>HUB027.1</v>
      </c>
      <c r="B81" s="271" t="str">
        <f>[2]HUB!$B86</f>
        <v>SU-06 (3/8" ACCESS VALVE 100mm)</v>
      </c>
      <c r="C81" s="269" t="str">
        <f>[2]HUB!$C86</f>
        <v>100MM</v>
      </c>
      <c r="D81" s="312" t="s">
        <v>938</v>
      </c>
      <c r="E81" s="313"/>
      <c r="F81" s="298">
        <f>[2]HUB!$J86</f>
        <v>8.9078431372549</v>
      </c>
      <c r="G81" s="304"/>
    </row>
    <row r="82" ht="43.5" customHeight="1" spans="1:7">
      <c r="A82" s="296" t="str">
        <f>[2]HUB!$A87</f>
        <v>HUB027.2</v>
      </c>
      <c r="B82" s="132" t="str">
        <f>[2]HUB!$B87</f>
        <v>1/4" OR 5/16" VALVE CORE REMOVER (R22,R410A,R404A,R407C)</v>
      </c>
      <c r="C82" s="269"/>
      <c r="D82" s="314"/>
      <c r="E82" s="313"/>
      <c r="F82" s="298">
        <f>[2]HUB!$J87</f>
        <v>53.030303030303</v>
      </c>
      <c r="G82" s="303"/>
    </row>
    <row r="83" ht="21.6" customHeight="1" spans="1:7">
      <c r="A83" s="296" t="str">
        <f>[2]HUB!$A88</f>
        <v>HUB026.1</v>
      </c>
      <c r="B83" s="271" t="str">
        <f>[2]HUB!$B88</f>
        <v>1/4" flare nut caster</v>
      </c>
      <c r="C83" s="269">
        <f>[2]HUB!$C88</f>
        <v>0</v>
      </c>
      <c r="D83" s="301"/>
      <c r="E83" s="281"/>
      <c r="F83" s="298">
        <f>[2]HUB!$J88</f>
        <v>3.44166666666667</v>
      </c>
      <c r="G83" s="302"/>
    </row>
    <row r="84" ht="21.6" customHeight="1" spans="1:7">
      <c r="A84" s="296" t="str">
        <f>[2]HUB!$A89</f>
        <v>HUB026.2</v>
      </c>
      <c r="B84" s="271" t="str">
        <f>[2]HUB!$B89</f>
        <v>3/8" flare nut caster</v>
      </c>
      <c r="C84" s="269">
        <f>[2]HUB!$C89</f>
        <v>0</v>
      </c>
      <c r="D84" s="301"/>
      <c r="E84" s="281"/>
      <c r="F84" s="298">
        <f>[2]HUB!$J89</f>
        <v>6.88333333333333</v>
      </c>
      <c r="G84" s="303"/>
    </row>
    <row r="85" ht="37.5" customHeight="1" spans="1:7">
      <c r="A85" s="296" t="str">
        <f>[2]HUB!$A90</f>
        <v>HUB026.3</v>
      </c>
      <c r="B85" s="271" t="str">
        <f>[2]HUB!$B90</f>
        <v>1/2" flare nut caster</v>
      </c>
      <c r="C85" s="269">
        <f>[2]HUB!$C90</f>
        <v>0</v>
      </c>
      <c r="D85" s="301"/>
      <c r="E85" s="281"/>
      <c r="F85" s="298">
        <f>[2]HUB!$J90</f>
        <v>8.60416666666667</v>
      </c>
      <c r="G85" s="303"/>
    </row>
    <row r="86" spans="1:7">
      <c r="A86" s="296" t="str">
        <f>[2]HUB!$A91</f>
        <v>HUB026.4</v>
      </c>
      <c r="B86" s="271" t="str">
        <f>[2]HUB!$B91</f>
        <v>5/8" flare nut caster</v>
      </c>
      <c r="C86" s="269">
        <f>[2]HUB!$C91</f>
        <v>0</v>
      </c>
      <c r="D86" s="301"/>
      <c r="E86" s="281"/>
      <c r="F86" s="298">
        <f>[2]HUB!$J91</f>
        <v>11.1854166666667</v>
      </c>
      <c r="G86" s="303"/>
    </row>
    <row r="87" spans="1:7">
      <c r="A87" s="296" t="str">
        <f>[2]HUB!$A92</f>
        <v>HUB026.5</v>
      </c>
      <c r="B87" s="271" t="str">
        <f>[2]HUB!$B92</f>
        <v>3/4" flare nut caster</v>
      </c>
      <c r="C87" s="269">
        <f>[2]HUB!$C92</f>
        <v>0</v>
      </c>
      <c r="D87" s="301"/>
      <c r="E87" s="281"/>
      <c r="F87" s="298">
        <f>[2]HUB!$J92</f>
        <v>22.2384615384615</v>
      </c>
      <c r="G87" s="304"/>
    </row>
    <row r="88" ht="33.75" customHeight="1" spans="1:7">
      <c r="A88" s="296" t="str">
        <f>[2]HUB!$A93</f>
        <v>HUB026.6</v>
      </c>
      <c r="B88" s="271" t="str">
        <f>[2]HUB!$B93</f>
        <v>1/4" cap nut</v>
      </c>
      <c r="C88" s="269">
        <f>[2]HUB!$C93</f>
        <v>0</v>
      </c>
      <c r="D88" s="301"/>
      <c r="E88" s="281"/>
      <c r="F88" s="298">
        <f>[2]HUB!$J93</f>
        <v>3.75454545454545</v>
      </c>
      <c r="G88" s="299"/>
    </row>
    <row r="89" spans="1:7">
      <c r="A89" s="296" t="str">
        <f>[2]HUB!$A94</f>
        <v>HUB026.7</v>
      </c>
      <c r="B89" s="271" t="str">
        <f>[2]HUB!$B94</f>
        <v>1/8" NPT PLUG</v>
      </c>
      <c r="C89" s="269">
        <f>[2]HUB!$C94</f>
        <v>0</v>
      </c>
      <c r="D89" s="301"/>
      <c r="E89" s="281"/>
      <c r="F89" s="298">
        <f>[2]HUB!$J94</f>
        <v>1.9359375</v>
      </c>
      <c r="G89" s="302"/>
    </row>
    <row r="90" spans="1:7">
      <c r="A90" s="296" t="str">
        <f>[2]HUB!$A95</f>
        <v>HUB026.8</v>
      </c>
      <c r="B90" s="271" t="str">
        <f>[2]HUB!$B95</f>
        <v>1/4" NPT PLUG</v>
      </c>
      <c r="C90" s="269">
        <f>[2]HUB!$C95</f>
        <v>0</v>
      </c>
      <c r="D90" s="301"/>
      <c r="E90" s="281"/>
      <c r="F90" s="298">
        <f>[2]HUB!$J95</f>
        <v>3.2265625</v>
      </c>
      <c r="G90" s="303"/>
    </row>
    <row r="91" ht="42.75" customHeight="1" spans="1:7">
      <c r="A91" s="296" t="str">
        <f>[2]HUB!$A96</f>
        <v>HUB026.9</v>
      </c>
      <c r="B91" s="271" t="str">
        <f>[2]HUB!$B96</f>
        <v>3/8" NPT PLUG</v>
      </c>
      <c r="C91" s="269">
        <f>[2]HUB!$C96</f>
        <v>0</v>
      </c>
      <c r="D91" s="301"/>
      <c r="E91" s="281"/>
      <c r="F91" s="298">
        <f>[2]HUB!$J96</f>
        <v>5.8078125</v>
      </c>
      <c r="G91" s="303"/>
    </row>
    <row r="92" spans="1:7">
      <c r="A92" s="296" t="str">
        <f>[2]HUB!$A97</f>
        <v>HUB026.10</v>
      </c>
      <c r="B92" s="271" t="str">
        <f>[2]HUB!$B97</f>
        <v>1/2" NPT PLUG</v>
      </c>
      <c r="C92" s="269">
        <f>[2]HUB!$C97</f>
        <v>0</v>
      </c>
      <c r="D92" s="301"/>
      <c r="E92" s="281"/>
      <c r="F92" s="298">
        <f>[2]HUB!$J97</f>
        <v>9.98083333333333</v>
      </c>
      <c r="G92" s="303"/>
    </row>
    <row r="93" spans="1:7">
      <c r="A93" s="296" t="str">
        <f>[2]HUB!$A98</f>
        <v>HUB026.11</v>
      </c>
      <c r="B93" s="271" t="str">
        <f>[2]HUB!$B98</f>
        <v>3/4" NPT PLUG</v>
      </c>
      <c r="C93" s="269">
        <f>[2]HUB!$C98</f>
        <v>0</v>
      </c>
      <c r="D93" s="301"/>
      <c r="E93" s="281"/>
      <c r="F93" s="298">
        <f>[2]HUB!$J98</f>
        <v>12.6194444444444</v>
      </c>
      <c r="G93" s="303"/>
    </row>
    <row r="94" spans="1:7">
      <c r="A94" s="296" t="str">
        <f>[2]HUB!$A99</f>
        <v>HUB026.12</v>
      </c>
      <c r="B94" s="271" t="str">
        <f>[2]HUB!$B99</f>
        <v>1" NPT PLUG</v>
      </c>
      <c r="C94" s="269">
        <f>[2]HUB!$C99</f>
        <v>0</v>
      </c>
      <c r="D94" s="301"/>
      <c r="E94" s="281"/>
      <c r="F94" s="298">
        <f>[2]HUB!$J99</f>
        <v>19.0496603550077</v>
      </c>
      <c r="G94" s="304"/>
    </row>
    <row r="95" spans="1:7">
      <c r="A95" s="296" t="str">
        <f>[2]HUB!$A100</f>
        <v>HUB026.13</v>
      </c>
      <c r="B95" s="271" t="str">
        <f>[2]HUB!$B100</f>
        <v>1/4x1/8 NPT UNION</v>
      </c>
      <c r="C95" s="269">
        <f>[2]HUB!$C100</f>
        <v>0</v>
      </c>
      <c r="D95" s="312"/>
      <c r="E95" s="313"/>
      <c r="F95" s="298">
        <f>[2]HUB!$J100</f>
        <v>4.13</v>
      </c>
      <c r="G95" s="302"/>
    </row>
    <row r="96" spans="1:7">
      <c r="A96" s="296" t="str">
        <f>[2]HUB!$A101</f>
        <v>HUB026.14</v>
      </c>
      <c r="B96" s="271" t="str">
        <f>[2]HUB!$B101</f>
        <v>1/4x1/4 NPT UNION</v>
      </c>
      <c r="C96" s="269">
        <f>[2]HUB!$C101</f>
        <v>0</v>
      </c>
      <c r="D96" s="312"/>
      <c r="E96" s="313"/>
      <c r="F96" s="298">
        <f>[2]HUB!$J101</f>
        <v>5.1625</v>
      </c>
      <c r="G96" s="303"/>
    </row>
    <row r="97" spans="1:7">
      <c r="A97" s="296" t="str">
        <f>[2]HUB!$A102</f>
        <v>HUB026.15</v>
      </c>
      <c r="B97" s="271" t="str">
        <f>[2]HUB!$B102</f>
        <v>1/4x3/8 NPT UNION</v>
      </c>
      <c r="C97" s="269">
        <f>[2]HUB!$C102</f>
        <v>0</v>
      </c>
      <c r="D97" s="312"/>
      <c r="E97" s="313"/>
      <c r="F97" s="298">
        <f>[2]HUB!$J102</f>
        <v>6.91775</v>
      </c>
      <c r="G97" s="303"/>
    </row>
    <row r="98" spans="1:7">
      <c r="A98" s="296" t="str">
        <f>[2]HUB!$A103</f>
        <v>HUB026.16</v>
      </c>
      <c r="B98" s="271" t="str">
        <f>[2]HUB!$B103</f>
        <v>1/4x1/2 NPT UNION</v>
      </c>
      <c r="C98" s="269">
        <f>[2]HUB!$C103</f>
        <v>0</v>
      </c>
      <c r="D98" s="312"/>
      <c r="E98" s="313"/>
      <c r="F98" s="298">
        <f>[2]HUB!$J103</f>
        <v>10.9445</v>
      </c>
      <c r="G98" s="303"/>
    </row>
    <row r="99" spans="1:7">
      <c r="A99" s="296" t="str">
        <f>[2]HUB!$A104</f>
        <v>HUB026.17</v>
      </c>
      <c r="B99" s="271" t="str">
        <f>[2]HUB!$B104</f>
        <v>3/8x1/4 NPT UNION</v>
      </c>
      <c r="C99" s="269">
        <f>[2]HUB!$C104</f>
        <v>0</v>
      </c>
      <c r="D99" s="312"/>
      <c r="E99" s="313"/>
      <c r="F99" s="298">
        <f>[2]HUB!$J104</f>
        <v>10.9445</v>
      </c>
      <c r="G99" s="304"/>
    </row>
    <row r="100" ht="43.5" customHeight="1" spans="1:7">
      <c r="A100" s="296" t="str">
        <f>[2]HUB!$A105</f>
        <v>HUB026.18</v>
      </c>
      <c r="B100" s="271" t="str">
        <f>[2]HUB!$B105</f>
        <v>1/2 NPT X 3/8 FLARE FEMALE UNION</v>
      </c>
      <c r="C100" s="269">
        <f>[2]HUB!$C105</f>
        <v>0</v>
      </c>
      <c r="D100" s="312"/>
      <c r="E100" s="313"/>
      <c r="F100" s="298">
        <f>[2]HUB!$J105</f>
        <v>7.95025</v>
      </c>
      <c r="G100" s="299"/>
    </row>
    <row r="101" ht="42" customHeight="1" spans="1:7">
      <c r="A101" s="296" t="str">
        <f>[2]HUB!$A106</f>
        <v>HUB026.19</v>
      </c>
      <c r="B101" s="271" t="str">
        <f>[2]HUB!$B106</f>
        <v>3/8 x 1/4 NPT ELBOW (OS)</v>
      </c>
      <c r="C101" s="269">
        <f>[2]HUB!$C106</f>
        <v>0</v>
      </c>
      <c r="D101" s="312"/>
      <c r="E101" s="313"/>
      <c r="F101" s="298">
        <f>[2]HUB!$J106</f>
        <v>16.52</v>
      </c>
      <c r="G101" s="299"/>
    </row>
    <row r="102" ht="42" customHeight="1" spans="1:7">
      <c r="A102" s="296" t="str">
        <f>[2]HUB!$A107</f>
        <v>HUB026.20</v>
      </c>
      <c r="B102" s="271" t="str">
        <f>[2]HUB!$B107</f>
        <v>1/4 BRASS NUT (OS)</v>
      </c>
      <c r="C102" s="269">
        <f>[2]HUB!$C107</f>
        <v>0</v>
      </c>
      <c r="D102" s="312"/>
      <c r="E102" s="313"/>
      <c r="F102" s="298">
        <f>[2]HUB!$J107</f>
        <v>3.85274029651841</v>
      </c>
      <c r="G102" s="302"/>
    </row>
    <row r="103" ht="42.75" customHeight="1" spans="1:7">
      <c r="A103" s="296" t="str">
        <f>[2]HUB!$A108</f>
        <v>HUB026.21</v>
      </c>
      <c r="B103" s="271" t="str">
        <f>[2]HUB!$B108</f>
        <v>3/8 BRASS NUT (OS)</v>
      </c>
      <c r="C103" s="269">
        <f>[2]HUB!$C108</f>
        <v>0</v>
      </c>
      <c r="D103" s="312"/>
      <c r="E103" s="313"/>
      <c r="F103" s="298">
        <f>[2]HUB!$J108</f>
        <v>7.15508912210561</v>
      </c>
      <c r="G103" s="304"/>
    </row>
    <row r="104" ht="41.25" customHeight="1" spans="1:7">
      <c r="A104" s="296" t="str">
        <f>[2]HUB!$A109</f>
        <v>HUB026.22</v>
      </c>
      <c r="B104" s="271" t="str">
        <f>[2]HUB!$B109</f>
        <v>1/4 WELDING ACCESS VALVE</v>
      </c>
      <c r="C104" s="269">
        <f>[2]HUB!$C109</f>
        <v>0</v>
      </c>
      <c r="D104" s="312"/>
      <c r="E104" s="313"/>
      <c r="F104" s="298">
        <f>[2]HUB!$J109</f>
        <v>4.50545454545454</v>
      </c>
      <c r="G104" s="299"/>
    </row>
    <row r="105" ht="21.6" customHeight="1" spans="1:7">
      <c r="A105" s="296" t="str">
        <f>[2]HUB!$A110</f>
        <v>HUB027</v>
      </c>
      <c r="B105" s="271" t="str">
        <f>[2]HUB!$B110</f>
        <v>AH-627-04*02 (1/8npt x 1/4" union c/w core)</v>
      </c>
      <c r="C105" s="269" t="str">
        <f>[2]HUB!$C110</f>
        <v>1/4" Tube O.D. in, 1/8" Pipe Thd in.</v>
      </c>
      <c r="D105" s="315" t="s">
        <v>939</v>
      </c>
      <c r="E105" s="109"/>
      <c r="F105" s="298">
        <f>[2]HUB!$J110</f>
        <v>5.25636363636364</v>
      </c>
      <c r="G105" s="302"/>
    </row>
    <row r="106" ht="32.25" customHeight="1" spans="1:7">
      <c r="A106" s="296" t="str">
        <f>[2]HUB!$A111</f>
        <v>HUB028</v>
      </c>
      <c r="B106" s="271" t="str">
        <f>[2]HUB!$B111</f>
        <v>AH-627-04*04 (1/4npt x 1/4" union c/w core)</v>
      </c>
      <c r="C106" s="269" t="str">
        <f>[2]HUB!$C111</f>
        <v>1/4" Tube O.D. in, 1/4" Pipe Thd in.</v>
      </c>
      <c r="D106" s="315"/>
      <c r="E106" s="109"/>
      <c r="F106" s="298">
        <f>[2]HUB!$J111</f>
        <v>6.10113636363636</v>
      </c>
      <c r="G106" s="303"/>
    </row>
    <row r="107" ht="40.5" customHeight="1" spans="1:7">
      <c r="A107" s="296" t="str">
        <f>[2]HUB!$A112</f>
        <v>HUB028.1</v>
      </c>
      <c r="B107" s="271" t="str">
        <f>[2]HUB!$B112</f>
        <v>1/8npt x 1/4" npt fitting union c/w lock</v>
      </c>
      <c r="C107" s="269">
        <f>[2]HUB!$C112</f>
        <v>0</v>
      </c>
      <c r="D107" s="315"/>
      <c r="E107" s="109"/>
      <c r="F107" s="298">
        <f>[2]HUB!$J112</f>
        <v>25.599173553719</v>
      </c>
      <c r="G107" s="303"/>
    </row>
    <row r="108" ht="40.5" customHeight="1" spans="1:7">
      <c r="A108" s="296" t="str">
        <f>[2]HUB!$A113</f>
        <v>HUB028.2</v>
      </c>
      <c r="B108" s="271" t="str">
        <f>[2]HUB!$B113</f>
        <v>1/4npt x 1/4" npt fitting union c/w lock</v>
      </c>
      <c r="C108" s="269">
        <f>[2]HUB!$C113</f>
        <v>0</v>
      </c>
      <c r="D108" s="315"/>
      <c r="E108" s="109"/>
      <c r="F108" s="298"/>
      <c r="G108" s="303"/>
    </row>
    <row r="109" ht="30" customHeight="1" spans="1:7">
      <c r="A109" s="296" t="str">
        <f>[2]HUB!$A114</f>
        <v>HUB029</v>
      </c>
      <c r="B109" s="271" t="str">
        <f>[2]HUB!$B114</f>
        <v>UT-221</v>
      </c>
      <c r="C109" s="269" t="str">
        <f>[2]HUB!$C114</f>
        <v>1/8" NPT, 1/4" SAE, 1/4" SAE</v>
      </c>
      <c r="D109" s="297" t="s">
        <v>940</v>
      </c>
      <c r="E109" s="281"/>
      <c r="F109" s="298">
        <f>[2]HUB!$J114</f>
        <v>7.32136363636364</v>
      </c>
      <c r="G109" s="302"/>
    </row>
    <row r="110" ht="21.6" customHeight="1" spans="1:7">
      <c r="A110" s="296" t="str">
        <f>[2]HUB!$A115</f>
        <v>HUB030</v>
      </c>
      <c r="B110" s="271" t="str">
        <f>[2]HUB!$B115</f>
        <v>UT-222</v>
      </c>
      <c r="C110" s="269" t="str">
        <f>[2]HUB!$C115</f>
        <v>1/4" NPT, 1/4" SAE, 1/4" SAE</v>
      </c>
      <c r="D110" s="297"/>
      <c r="E110" s="281"/>
      <c r="F110" s="298">
        <f>[2]HUB!$J115</f>
        <v>7.50909090909091</v>
      </c>
      <c r="G110" s="304"/>
    </row>
    <row r="111" ht="21.6" customHeight="1" spans="1:7">
      <c r="A111" s="296" t="str">
        <f>[2]HUB!$A116</f>
        <v>HUB031</v>
      </c>
      <c r="B111" s="271" t="str">
        <f>[2]HUB!$B116</f>
        <v>RV-04×04</v>
      </c>
      <c r="C111" s="269" t="str">
        <f>[2]HUB!$C116</f>
        <v>1/4" NPT * 1/4" SAE</v>
      </c>
      <c r="D111" s="301" t="s">
        <v>941</v>
      </c>
      <c r="E111" s="281"/>
      <c r="F111" s="298">
        <f>[2]HUB!$J116</f>
        <v>35.6681818181818</v>
      </c>
      <c r="G111" s="302"/>
    </row>
    <row r="112" ht="21.6" customHeight="1" spans="1:7">
      <c r="A112" s="296" t="str">
        <f>[2]HUB!$A117</f>
        <v>HUB032</v>
      </c>
      <c r="B112" s="271" t="str">
        <f>[2]HUB!$B117</f>
        <v>RV-04×06</v>
      </c>
      <c r="C112" s="269" t="str">
        <f>[2]HUB!$C117</f>
        <v>1/4" NPT * 3/8" SAE</v>
      </c>
      <c r="D112" s="300"/>
      <c r="E112" s="281"/>
      <c r="F112" s="298">
        <f>[2]HUB!$J117</f>
        <v>36.6068181818182</v>
      </c>
      <c r="G112" s="303"/>
    </row>
    <row r="113" ht="21.6" customHeight="1" spans="1:7">
      <c r="A113" s="296" t="str">
        <f>[2]HUB!$A118</f>
        <v>HUB033</v>
      </c>
      <c r="B113" s="271" t="str">
        <f>[2]HUB!$B118</f>
        <v>RV-06×04</v>
      </c>
      <c r="C113" s="269" t="str">
        <f>[2]HUB!$C118</f>
        <v>3/8" NPT * 1/4" SAE</v>
      </c>
      <c r="D113" s="300"/>
      <c r="E113" s="281"/>
      <c r="F113" s="298">
        <f>[2]HUB!$J118</f>
        <v>36.6068181818182</v>
      </c>
      <c r="G113" s="303"/>
    </row>
    <row r="114" ht="24" customHeight="1" spans="1:7">
      <c r="A114" s="296" t="str">
        <f>[2]HUB!$A119</f>
        <v>HUB034</v>
      </c>
      <c r="B114" s="271" t="str">
        <f>[2]HUB!$B119</f>
        <v>RV-06×06</v>
      </c>
      <c r="C114" s="269" t="str">
        <f>[2]HUB!$C119</f>
        <v>3/8" NPT * 3/8" SAE</v>
      </c>
      <c r="D114" s="300"/>
      <c r="E114" s="281"/>
      <c r="F114" s="298">
        <f>[2]HUB!$J119</f>
        <v>42.2386363636364</v>
      </c>
      <c r="G114" s="303"/>
    </row>
    <row r="115" spans="1:7">
      <c r="A115" s="296" t="str">
        <f>[2]HUB!$A120</f>
        <v>HUB035</v>
      </c>
      <c r="B115" s="271" t="str">
        <f>[2]HUB!$B120</f>
        <v>RV-08×08</v>
      </c>
      <c r="C115" s="269" t="str">
        <f>[2]HUB!$C120</f>
        <v>1/2" NPT * 1/2" SAE</v>
      </c>
      <c r="D115" s="300"/>
      <c r="E115" s="281"/>
      <c r="F115" s="298">
        <f>[2]HUB!$J120</f>
        <v>42.2386363636364</v>
      </c>
      <c r="G115" s="303"/>
    </row>
    <row r="116" spans="1:7">
      <c r="A116" s="296" t="str">
        <f>[2]HUB!$A121</f>
        <v>HUB036</v>
      </c>
      <c r="B116" s="271" t="str">
        <f>[2]HUB!$B121</f>
        <v>RV-12×10</v>
      </c>
      <c r="C116" s="269" t="str">
        <f>[2]HUB!$C121</f>
        <v>3/4" NPT * 5/8" SAE</v>
      </c>
      <c r="D116" s="300"/>
      <c r="E116" s="281"/>
      <c r="F116" s="298">
        <f>[2]HUB!$J121</f>
        <v>84.4772727272727</v>
      </c>
      <c r="G116" s="303"/>
    </row>
    <row r="117" ht="24" customHeight="1" spans="1:7">
      <c r="A117" s="296" t="str">
        <f>[2]HUB!$A122</f>
        <v>HUB037</v>
      </c>
      <c r="B117" s="271" t="str">
        <f>[2]HUB!$B122</f>
        <v>RV-12×12</v>
      </c>
      <c r="C117" s="269" t="str">
        <f>[2]HUB!$C122</f>
        <v>3/4" NPT * 3/4" SAE</v>
      </c>
      <c r="D117" s="305"/>
      <c r="E117" s="281"/>
      <c r="F117" s="298">
        <f>[2]HUB!$J122</f>
        <v>86.3545454545454</v>
      </c>
      <c r="G117" s="304"/>
    </row>
    <row r="118" ht="35.25" customHeight="1" spans="1:7">
      <c r="A118" s="296" t="str">
        <f>[2]HUB!$A123</f>
        <v>HUB038</v>
      </c>
      <c r="B118" s="271" t="str">
        <f>[2]HUB!$B123</f>
        <v>AH-466</v>
      </c>
      <c r="C118" s="269" t="str">
        <f>[2]HUB!$C123</f>
        <v>1/4" SAE Without Gauge</v>
      </c>
      <c r="D118" s="301" t="s">
        <v>942</v>
      </c>
      <c r="E118" s="281"/>
      <c r="F118" s="298">
        <f>[2]HUB!$J123</f>
        <v>22.8010416666667</v>
      </c>
      <c r="G118" s="316"/>
    </row>
    <row r="119" ht="36.75" customHeight="1" spans="1:7">
      <c r="A119" s="296" t="str">
        <f>[2]HUB!$A124</f>
        <v>HUB039</v>
      </c>
      <c r="B119" s="271" t="str">
        <f>[2]HUB!$B124</f>
        <v>AH-467</v>
      </c>
      <c r="C119" s="269" t="str">
        <f>[2]HUB!$C124</f>
        <v>1/4" SAE Without Gauge</v>
      </c>
      <c r="D119" s="300"/>
      <c r="E119" s="281"/>
      <c r="F119" s="298">
        <f>[2]HUB!$J124</f>
        <v>23.23125</v>
      </c>
      <c r="G119" s="317"/>
    </row>
    <row r="120" ht="38.25" customHeight="1" spans="1:7">
      <c r="A120" s="296" t="str">
        <f>[2]HUB!$A125</f>
        <v>HUB040</v>
      </c>
      <c r="B120" s="271" t="str">
        <f>[2]HUB!$B125</f>
        <v>AH-468</v>
      </c>
      <c r="C120" s="269" t="str">
        <f>[2]HUB!$C125</f>
        <v>1/4" SAE Without Gauge</v>
      </c>
      <c r="D120" s="305"/>
      <c r="E120" s="281"/>
      <c r="F120" s="298" t="str">
        <f>[2]HUB!$J125</f>
        <v>~</v>
      </c>
      <c r="G120" s="317"/>
    </row>
    <row r="121" ht="30.75" customHeight="1" spans="1:7">
      <c r="A121" s="296" t="str">
        <f>[2]HUB!$A126</f>
        <v>HUB041</v>
      </c>
      <c r="B121" s="271" t="str">
        <f>[2]HUB!$B126</f>
        <v>RG-BS</v>
      </c>
      <c r="C121" s="269" t="str">
        <f>[2]HUB!$C126</f>
        <v>For R22, R134, R404</v>
      </c>
      <c r="D121" s="297" t="s">
        <v>943</v>
      </c>
      <c r="E121" s="281"/>
      <c r="F121" s="298">
        <f>[2]HUB!$J126</f>
        <v>21.5104166666667</v>
      </c>
      <c r="G121" s="317"/>
    </row>
    <row r="122" ht="21.6" customHeight="1" spans="1:7">
      <c r="A122" s="296" t="str">
        <f>[2]HUB!$A127</f>
        <v>HUB042</v>
      </c>
      <c r="B122" s="271" t="str">
        <f>[2]HUB!$B127</f>
        <v>RG-RS</v>
      </c>
      <c r="C122" s="269" t="str">
        <f>[2]HUB!$C127</f>
        <v>For R22, R134, R404</v>
      </c>
      <c r="D122" s="318" t="s">
        <v>944</v>
      </c>
      <c r="E122" s="319"/>
      <c r="F122" s="298">
        <f>[2]HUB!$J127</f>
        <v>24.0916666666667</v>
      </c>
      <c r="G122" s="268"/>
    </row>
    <row r="123" ht="21.6" customHeight="1" spans="1:7">
      <c r="A123" s="296" t="str">
        <f>[2]HUB!$A128</f>
        <v>HUB043</v>
      </c>
      <c r="B123" s="271" t="str">
        <f>[2]HUB!$B128</f>
        <v>RG-410a-500aY70</v>
      </c>
      <c r="C123" s="269" t="str">
        <f>[2]HUB!$C128</f>
        <v>For R410A</v>
      </c>
      <c r="D123" s="297" t="s">
        <v>943</v>
      </c>
      <c r="E123" s="281"/>
      <c r="F123" s="298">
        <f>[2]HUB!$J128</f>
        <v>21.5104166666667</v>
      </c>
      <c r="G123" s="275"/>
    </row>
    <row r="124" ht="21.6" customHeight="1" spans="1:7">
      <c r="A124" s="296" t="str">
        <f>[2]HUB!$A129</f>
        <v>HUB044</v>
      </c>
      <c r="B124" s="271" t="str">
        <f>[2]HUB!$B129</f>
        <v>RG-410a-800aY71</v>
      </c>
      <c r="C124" s="269" t="str">
        <f>[2]HUB!$C129</f>
        <v>For R410A</v>
      </c>
      <c r="D124" s="318" t="s">
        <v>944</v>
      </c>
      <c r="E124" s="319"/>
      <c r="F124" s="298">
        <f>[2]HUB!$J129</f>
        <v>21.5104166666667</v>
      </c>
      <c r="G124" s="275"/>
    </row>
    <row r="125" ht="41.25" customHeight="1" spans="1:7">
      <c r="A125" s="296" t="str">
        <f>[2]HUB!$A130</f>
        <v>HUB044.1</v>
      </c>
      <c r="B125" s="271" t="str">
        <f>[2]HUB!$B130</f>
        <v>RUBBER GAUGE COVER</v>
      </c>
      <c r="C125" s="269">
        <f>[2]HUB!$C130</f>
        <v>0</v>
      </c>
      <c r="D125" s="318"/>
      <c r="E125" s="319"/>
      <c r="F125" s="298">
        <f>[2]HUB!$J130</f>
        <v>4.30208333333333</v>
      </c>
      <c r="G125" s="275"/>
    </row>
    <row r="126" ht="58.5" customHeight="1" spans="1:7">
      <c r="A126" s="296" t="str">
        <f>[2]HUB!$A131</f>
        <v>HUB044.2</v>
      </c>
      <c r="B126" s="271" t="str">
        <f>[2]HUB!$B131</f>
        <v>VMG-2-R22-B VALUE MANIFOLD GAUGE SET</v>
      </c>
      <c r="C126" s="269">
        <f>[2]HUB!$C131</f>
        <v>0</v>
      </c>
      <c r="D126" s="318"/>
      <c r="E126" s="319"/>
      <c r="F126" s="298">
        <f>[2]HUB!$J131</f>
        <v>206.612126696833</v>
      </c>
      <c r="G126" s="275"/>
    </row>
    <row r="127" ht="82.5" customHeight="1" spans="1:7">
      <c r="A127" s="296" t="str">
        <f>[2]HUB!$A132</f>
        <v>HUB044.3</v>
      </c>
      <c r="B127" s="271" t="str">
        <f>[2]HUB!$B132</f>
        <v>VRM2-B-0101I VALUE DIGITAL MANIFOLD GAUGE SET</v>
      </c>
      <c r="C127" s="269" t="str">
        <f>[2]HUB!$C132</f>
        <v>ALL KIND REF GAS</v>
      </c>
      <c r="D127" s="318"/>
      <c r="E127" s="319"/>
      <c r="F127" s="298">
        <f>[2]HUB!$J132</f>
        <v>971.764705882353</v>
      </c>
      <c r="G127" s="275"/>
    </row>
    <row r="128" ht="79.5" customHeight="1" spans="1:7">
      <c r="A128" s="296" t="str">
        <f>[2]HUB!$A133</f>
        <v>HUB044.4</v>
      </c>
      <c r="B128" s="271" t="str">
        <f>[2]HUB!$B133</f>
        <v>VRM2-B-0401 VALUE MANIFOLD GAUGE SET</v>
      </c>
      <c r="C128" s="269">
        <f>[2]HUB!$C133</f>
        <v>0</v>
      </c>
      <c r="D128" s="318"/>
      <c r="E128" s="319"/>
      <c r="F128" s="298">
        <f>[2]HUB!$J133</f>
        <v>299.004524886878</v>
      </c>
      <c r="G128" s="275"/>
    </row>
    <row r="129" ht="99" customHeight="1" spans="1:7">
      <c r="A129" s="296" t="str">
        <f>[2]HUB!$A134</f>
        <v>HUB044.5</v>
      </c>
      <c r="B129" s="271" t="str">
        <f>[2]HUB!$B134</f>
        <v>VEF-1 VALUE ELECTRIC FLARING TOOL</v>
      </c>
      <c r="C129" s="269" t="str">
        <f>[2]HUB!$C134</f>
        <v>1/4 - 3/4</v>
      </c>
      <c r="D129" s="318"/>
      <c r="E129" s="319"/>
      <c r="F129" s="298">
        <f>[2]HUB!$J134</f>
        <v>1046.51583710407</v>
      </c>
      <c r="G129" s="275"/>
    </row>
    <row r="130" ht="58.5" customHeight="1" spans="1:7">
      <c r="A130" s="296" t="str">
        <f>[2]HUB!$A135</f>
        <v>HUB044.6</v>
      </c>
      <c r="B130" s="271" t="str">
        <f>[2]HUB!$B135</f>
        <v>VALUE DRAIN PUMP M1</v>
      </c>
      <c r="C130" s="269">
        <f>[2]HUB!$C135</f>
        <v>0</v>
      </c>
      <c r="D130" s="318"/>
      <c r="E130" s="319"/>
      <c r="F130" s="298">
        <f>[2]HUB!$J135</f>
        <v>194.352941176471</v>
      </c>
      <c r="G130" s="275"/>
    </row>
    <row r="131" ht="58.5" customHeight="1" spans="1:7">
      <c r="A131" s="296" t="str">
        <f>[2]HUB!$A136</f>
        <v>HUB044.7</v>
      </c>
      <c r="B131" s="271" t="str">
        <f>[2]HUB!$B136</f>
        <v>Electronic refrigerant scale VES-100B </v>
      </c>
      <c r="C131" s="269">
        <f>[2]HUB!$C136</f>
        <v>0</v>
      </c>
      <c r="D131" s="318"/>
      <c r="E131" s="319"/>
      <c r="F131" s="298">
        <f>[2]HUB!$J136</f>
        <v>844.68778280543</v>
      </c>
      <c r="G131" s="275"/>
    </row>
    <row r="132" ht="58.5" customHeight="1" spans="1:7">
      <c r="A132" s="296" t="str">
        <f>[2]HUB!$A137</f>
        <v>HUB044.8</v>
      </c>
      <c r="B132" s="271" t="str">
        <f>[2]HUB!$B137</f>
        <v>Electronic refrigerant scale VES-50B </v>
      </c>
      <c r="C132" s="269">
        <f>[2]HUB!$C137</f>
        <v>0</v>
      </c>
      <c r="D132" s="318"/>
      <c r="E132" s="319"/>
      <c r="F132" s="298">
        <f>[2]HUB!$J137</f>
        <v>760.069502262444</v>
      </c>
      <c r="G132" s="275"/>
    </row>
    <row r="133" ht="58.5" customHeight="1" spans="1:7">
      <c r="A133" s="296" t="str">
        <f>[2]HUB!$A138</f>
        <v>HUB044.9</v>
      </c>
      <c r="B133" s="271" t="str">
        <f>[2]HUB!$B138</f>
        <v>Vaccum gauge VMV-1</v>
      </c>
      <c r="C133" s="269">
        <f>[2]HUB!$C138</f>
        <v>0</v>
      </c>
      <c r="D133" s="318"/>
      <c r="E133" s="319"/>
      <c r="F133" s="298">
        <f>[2]HUB!$J138</f>
        <v>560.633484162896</v>
      </c>
      <c r="G133" s="275"/>
    </row>
    <row r="134" ht="58.5" customHeight="1" spans="1:7">
      <c r="A134" s="296" t="str">
        <f>[2]HUB!$A139</f>
        <v>HUB044.10</v>
      </c>
      <c r="B134" s="271" t="str">
        <f>[2]HUB!$B139</f>
        <v>Sound meter VMS-1</v>
      </c>
      <c r="C134" s="269">
        <f>[2]HUB!$C139</f>
        <v>0</v>
      </c>
      <c r="D134" s="318"/>
      <c r="E134" s="319"/>
      <c r="F134" s="298">
        <f>[2]HUB!$J139</f>
        <v>226.645429864253</v>
      </c>
      <c r="G134" s="275"/>
    </row>
    <row r="135" ht="39.75" customHeight="1" spans="1:7">
      <c r="A135" s="296" t="str">
        <f>[2]HUB!$A140</f>
        <v>HUB048</v>
      </c>
      <c r="B135" s="271" t="str">
        <f>[2]HUB!$B140</f>
        <v>REPAIR KIT (RUBBER)</v>
      </c>
      <c r="C135" s="269">
        <f>[2]HUB!$C140</f>
        <v>0</v>
      </c>
      <c r="D135" s="320"/>
      <c r="E135" s="321"/>
      <c r="F135" s="298">
        <f>[2]HUB!$J140</f>
        <v>6.68088235294118</v>
      </c>
      <c r="G135" s="302"/>
    </row>
    <row r="136" ht="37.5" customHeight="1" spans="1:7">
      <c r="A136" s="296" t="str">
        <f>[2]HUB!$A141</f>
        <v>HUB049</v>
      </c>
      <c r="B136" s="271" t="str">
        <f>[2]HUB!$B141</f>
        <v>AH-560G C/W hose 1.5m</v>
      </c>
      <c r="C136" s="269">
        <f>[2]HUB!$C141</f>
        <v>0</v>
      </c>
      <c r="D136" s="322" t="s">
        <v>945</v>
      </c>
      <c r="E136" s="98"/>
      <c r="F136" s="298">
        <f>[2]HUB!$J141</f>
        <v>179.402714932127</v>
      </c>
      <c r="G136" s="302"/>
    </row>
    <row r="137" spans="1:7">
      <c r="A137" s="296" t="str">
        <f>[2]HUB!$A142</f>
        <v>HUB049.01</v>
      </c>
      <c r="B137" s="271" t="str">
        <f>[2]HUB!$B142</f>
        <v>AH-336-RYB(R22,507)</v>
      </c>
      <c r="C137" s="269" t="str">
        <f>[2]HUB!$C142</f>
        <v>3-36" Set</v>
      </c>
      <c r="D137" s="301" t="s">
        <v>946</v>
      </c>
      <c r="E137" s="281"/>
      <c r="F137" s="298">
        <f>[2]HUB!$J142</f>
        <v>33.2019607843137</v>
      </c>
      <c r="G137" s="302"/>
    </row>
    <row r="138" spans="1:7">
      <c r="A138" s="296" t="str">
        <f>[2]HUB!$A143</f>
        <v>HUB050</v>
      </c>
      <c r="B138" s="271" t="str">
        <f>[2]HUB!$B143</f>
        <v>AH-360-RYB(R22,507)</v>
      </c>
      <c r="C138" s="269" t="str">
        <f>[2]HUB!$C143</f>
        <v>3-60" Set</v>
      </c>
      <c r="D138" s="300"/>
      <c r="E138" s="281"/>
      <c r="F138" s="298">
        <f>[2]HUB!$J143</f>
        <v>76.9313725490196</v>
      </c>
      <c r="G138" s="303"/>
    </row>
    <row r="139" spans="1:7">
      <c r="A139" s="296" t="str">
        <f>[2]HUB!$A144</f>
        <v>HUB051</v>
      </c>
      <c r="B139" s="271" t="str">
        <f>[2]HUB!$B144</f>
        <v>AH-372-RYB(R22,507)</v>
      </c>
      <c r="C139" s="269" t="str">
        <f>[2]HUB!$C144</f>
        <v>3-72" Set</v>
      </c>
      <c r="D139" s="300"/>
      <c r="E139" s="281"/>
      <c r="F139" s="298">
        <f>[2]HUB!$J144</f>
        <v>83.4098039215686</v>
      </c>
      <c r="G139" s="303"/>
    </row>
    <row r="140" spans="1:7">
      <c r="A140" s="296" t="str">
        <f>[2]HUB!$A145</f>
        <v>HUB052</v>
      </c>
      <c r="B140" s="271" t="str">
        <f>[2]HUB!$B145</f>
        <v>AH-396-RYB(R22,507)</v>
      </c>
      <c r="C140" s="269" t="str">
        <f>[2]HUB!$C145</f>
        <v>3-96" Set</v>
      </c>
      <c r="D140" s="305"/>
      <c r="E140" s="281"/>
      <c r="F140" s="298">
        <f>[2]HUB!$J145</f>
        <v>97.1764705882353</v>
      </c>
      <c r="G140" s="303"/>
    </row>
    <row r="141" spans="1:7">
      <c r="A141" s="296" t="str">
        <f>[2]HUB!$A146</f>
        <v>HUB053</v>
      </c>
      <c r="B141" s="271" t="str">
        <f>[2]HUB!$B146</f>
        <v>AHA-20ft-RYB(R22,507) per lgth</v>
      </c>
      <c r="C141" s="269" t="str">
        <f>[2]HUB!$C146</f>
        <v>3-20FT Set</v>
      </c>
      <c r="D141" s="300"/>
      <c r="E141" s="281"/>
      <c r="F141" s="298">
        <f>[2]HUB!$J146</f>
        <v>369.270588235294</v>
      </c>
      <c r="G141" s="303"/>
    </row>
    <row r="142" ht="21.6" customHeight="1" spans="1:7">
      <c r="A142" s="296" t="str">
        <f>[2]HUB!$A147</f>
        <v>HUB058</v>
      </c>
      <c r="B142" s="271" t="str">
        <f>[2]HUB!$B147</f>
        <v>R-04*05 (R134A)</v>
      </c>
      <c r="C142" s="269" t="str">
        <f>[2]HUB!$C147</f>
        <v>1/4" SAE(F) * 5/16"</v>
      </c>
      <c r="D142" s="301" t="s">
        <v>947</v>
      </c>
      <c r="E142" s="281"/>
      <c r="F142" s="298">
        <f>[2]HUB!$J147</f>
        <v>4.69318181818182</v>
      </c>
      <c r="G142" s="317"/>
    </row>
    <row r="143" ht="21.6" customHeight="1" spans="1:7">
      <c r="A143" s="296" t="str">
        <f>[2]HUB!$A150</f>
        <v>HUB46.1</v>
      </c>
      <c r="B143" s="271" t="str">
        <f>[2]HUB!$B150</f>
        <v>SN1-04</v>
      </c>
      <c r="C143" s="269" t="str">
        <f>[2]HUB!$C150</f>
        <v>1/4"</v>
      </c>
      <c r="D143" s="323" t="s">
        <v>948</v>
      </c>
      <c r="E143" s="109"/>
      <c r="F143" s="298">
        <f>[2]HUB!$J150</f>
        <v>2.15886363636364</v>
      </c>
      <c r="G143" s="302"/>
    </row>
    <row r="144" ht="21.6" customHeight="1" spans="1:7">
      <c r="A144" s="296" t="str">
        <f>[2]HUB!$A151</f>
        <v>HUB46.2</v>
      </c>
      <c r="B144" s="271" t="str">
        <f>[2]HUB!$B151</f>
        <v>SN1-05</v>
      </c>
      <c r="C144" s="269" t="str">
        <f>[2]HUB!$C151</f>
        <v>5/16"</v>
      </c>
      <c r="D144" s="324"/>
      <c r="E144" s="109"/>
      <c r="F144" s="298">
        <f>[2]HUB!$J151</f>
        <v>2.90977272727273</v>
      </c>
      <c r="G144" s="303"/>
    </row>
    <row r="145" ht="21.6" customHeight="1" spans="1:7">
      <c r="A145" s="296" t="str">
        <f>[2]HUB!$A152</f>
        <v>HUB46.3</v>
      </c>
      <c r="B145" s="271" t="str">
        <f>[2]HUB!$B152</f>
        <v>SN1-06</v>
      </c>
      <c r="C145" s="269" t="str">
        <f>[2]HUB!$C152</f>
        <v>3/8"</v>
      </c>
      <c r="D145" s="324"/>
      <c r="E145" s="109"/>
      <c r="F145" s="298">
        <f>[2]HUB!$J152</f>
        <v>4.78704545454545</v>
      </c>
      <c r="G145" s="303"/>
    </row>
    <row r="146" ht="21.6" customHeight="1" spans="1:7">
      <c r="A146" s="296" t="str">
        <f>[2]HUB!$A153</f>
        <v>HUB46.4</v>
      </c>
      <c r="B146" s="271" t="str">
        <f>[2]HUB!$B153</f>
        <v>SN1-08</v>
      </c>
      <c r="C146" s="269" t="str">
        <f>[2]HUB!$C153</f>
        <v>1/2"</v>
      </c>
      <c r="D146" s="324"/>
      <c r="E146" s="109"/>
      <c r="F146" s="298">
        <f>[2]HUB!$J153</f>
        <v>7.69681818181818</v>
      </c>
      <c r="G146" s="303"/>
    </row>
    <row r="147" ht="21.6" customHeight="1" spans="1:7">
      <c r="A147" s="296" t="str">
        <f>[2]HUB!$A154</f>
        <v>HUB46.5</v>
      </c>
      <c r="B147" s="271" t="str">
        <f>[2]HUB!$B154</f>
        <v>SN1-10</v>
      </c>
      <c r="C147" s="269" t="str">
        <f>[2]HUB!$C154</f>
        <v>5/8"</v>
      </c>
      <c r="D147" s="324"/>
      <c r="E147" s="109"/>
      <c r="F147" s="298">
        <f>[2]HUB!$J154</f>
        <v>9.76181818181818</v>
      </c>
      <c r="G147" s="303"/>
    </row>
    <row r="148" ht="21.6" customHeight="1" spans="1:7">
      <c r="A148" s="296" t="str">
        <f>[2]HUB!$A155</f>
        <v>HUB46.6</v>
      </c>
      <c r="B148" s="271" t="str">
        <f>[2]HUB!$B155</f>
        <v>SN1-12</v>
      </c>
      <c r="C148" s="269" t="str">
        <f>[2]HUB!$C155</f>
        <v>3/4"</v>
      </c>
      <c r="D148" s="325"/>
      <c r="E148" s="109"/>
      <c r="F148" s="298">
        <f>[2]HUB!$J155</f>
        <v>17.4774090909091</v>
      </c>
      <c r="G148" s="304"/>
    </row>
    <row r="149" ht="21.6" customHeight="1" spans="1:7">
      <c r="A149" s="296" t="str">
        <f>[2]HUB!$A156</f>
        <v>HUB46.7</v>
      </c>
      <c r="B149" s="271" t="str">
        <f>[2]HUB!$B156</f>
        <v>SN2-04</v>
      </c>
      <c r="C149" s="269" t="str">
        <f>[2]HUB!$C156</f>
        <v>1/4"</v>
      </c>
      <c r="D149" s="301" t="s">
        <v>949</v>
      </c>
      <c r="E149" s="281"/>
      <c r="F149" s="298">
        <f>[2]HUB!$J156</f>
        <v>2.14009090909091</v>
      </c>
      <c r="G149" s="302"/>
    </row>
    <row r="150" ht="21.6" customHeight="1" spans="1:7">
      <c r="A150" s="296" t="str">
        <f>[2]HUB!$A157</f>
        <v>HUB46.8</v>
      </c>
      <c r="B150" s="271" t="str">
        <f>[2]HUB!$B157</f>
        <v>SN2-05</v>
      </c>
      <c r="C150" s="269" t="str">
        <f>[2]HUB!$C157</f>
        <v>5/16"</v>
      </c>
      <c r="D150" s="300"/>
      <c r="E150" s="281"/>
      <c r="F150" s="298">
        <f>[2]HUB!$J157</f>
        <v>2.29027272727273</v>
      </c>
      <c r="G150" s="303"/>
    </row>
    <row r="151" ht="21.6" customHeight="1" spans="1:7">
      <c r="A151" s="296" t="str">
        <f>[2]HUB!$A158</f>
        <v>HUB46.9</v>
      </c>
      <c r="B151" s="271" t="str">
        <f>[2]HUB!$B158</f>
        <v>SN2-06</v>
      </c>
      <c r="C151" s="269" t="str">
        <f>[2]HUB!$C158</f>
        <v>3/8"</v>
      </c>
      <c r="D151" s="300"/>
      <c r="E151" s="281"/>
      <c r="F151" s="298">
        <f>[2]HUB!$J158</f>
        <v>4.14877272727273</v>
      </c>
      <c r="G151" s="303"/>
    </row>
    <row r="152" ht="21.6" customHeight="1" spans="1:7">
      <c r="A152" s="296" t="str">
        <f>[2]HUB!$A159</f>
        <v>HUB46.10</v>
      </c>
      <c r="B152" s="271" t="str">
        <f>[2]HUB!$B159</f>
        <v>SN2-08</v>
      </c>
      <c r="C152" s="269" t="str">
        <f>[2]HUB!$C159</f>
        <v>1/2"</v>
      </c>
      <c r="D152" s="300"/>
      <c r="E152" s="281"/>
      <c r="F152" s="298">
        <f>[2]HUB!$J159</f>
        <v>5.80077272727273</v>
      </c>
      <c r="G152" s="303"/>
    </row>
    <row r="153" ht="21.6" customHeight="1" spans="1:7">
      <c r="A153" s="296" t="str">
        <f>[2]HUB!$A160</f>
        <v>HUB46.11</v>
      </c>
      <c r="B153" s="271" t="str">
        <f>[2]HUB!$B160</f>
        <v>SN2-10</v>
      </c>
      <c r="C153" s="269" t="str">
        <f>[2]HUB!$C160</f>
        <v>5/8"</v>
      </c>
      <c r="D153" s="300"/>
      <c r="E153" s="281"/>
      <c r="F153" s="298">
        <f>[2]HUB!$J160</f>
        <v>7.07731818181818</v>
      </c>
      <c r="G153" s="303"/>
    </row>
    <row r="154" ht="21.6" customHeight="1" spans="1:7">
      <c r="A154" s="296" t="str">
        <f>[2]HUB!$A161</f>
        <v>HUB46.12</v>
      </c>
      <c r="B154" s="271" t="str">
        <f>[2]HUB!$B161</f>
        <v>SN2-12</v>
      </c>
      <c r="C154" s="269" t="str">
        <f>[2]HUB!$C161</f>
        <v>3/4"</v>
      </c>
      <c r="D154" s="305"/>
      <c r="E154" s="281"/>
      <c r="F154" s="298">
        <f>[2]HUB!$J161</f>
        <v>12.4463181818182</v>
      </c>
      <c r="G154" s="304"/>
    </row>
    <row r="155" ht="21.6" customHeight="1" spans="1:7">
      <c r="A155" s="296" t="str">
        <f>[2]HUB!$A162</f>
        <v>HUB46.13</v>
      </c>
      <c r="B155" s="271" t="str">
        <f>[2]HUB!$B162</f>
        <v>CN3-04</v>
      </c>
      <c r="C155" s="269" t="str">
        <f>[2]HUB!$C162</f>
        <v>1/4"</v>
      </c>
      <c r="D155" s="323" t="s">
        <v>950</v>
      </c>
      <c r="E155" s="109"/>
      <c r="F155" s="298">
        <f>[2]HUB!$J162</f>
        <v>2.25272727272727</v>
      </c>
      <c r="G155" s="302"/>
    </row>
    <row r="156" ht="21.6" customHeight="1" spans="1:7">
      <c r="A156" s="296" t="str">
        <f>[2]HUB!$A163</f>
        <v>HUB46.14</v>
      </c>
      <c r="B156" s="271" t="str">
        <f>[2]HUB!$B163</f>
        <v>CN3-05</v>
      </c>
      <c r="C156" s="269" t="str">
        <f>[2]HUB!$C163</f>
        <v>5/16"</v>
      </c>
      <c r="D156" s="324"/>
      <c r="E156" s="109"/>
      <c r="F156" s="298">
        <f>[2]HUB!$J163</f>
        <v>2.478</v>
      </c>
      <c r="G156" s="303"/>
    </row>
    <row r="157" ht="21.6" customHeight="1" spans="1:7">
      <c r="A157" s="296" t="str">
        <f>[2]HUB!$A164</f>
        <v>HUB46.15</v>
      </c>
      <c r="B157" s="271" t="str">
        <f>[2]HUB!$B164</f>
        <v>CN3-06</v>
      </c>
      <c r="C157" s="269" t="str">
        <f>[2]HUB!$C164</f>
        <v>3/8"</v>
      </c>
      <c r="D157" s="324"/>
      <c r="E157" s="109"/>
      <c r="F157" s="298">
        <f>[2]HUB!$J164</f>
        <v>4.24263636363636</v>
      </c>
      <c r="G157" s="303"/>
    </row>
    <row r="158" ht="21.6" customHeight="1" spans="1:7">
      <c r="A158" s="296" t="str">
        <f>[2]HUB!$A165</f>
        <v>HUB46.16</v>
      </c>
      <c r="B158" s="271" t="str">
        <f>[2]HUB!$B165</f>
        <v>CN3-08</v>
      </c>
      <c r="C158" s="269" t="str">
        <f>[2]HUB!$C165</f>
        <v>1/2"</v>
      </c>
      <c r="D158" s="324"/>
      <c r="E158" s="109"/>
      <c r="F158" s="298">
        <f>[2]HUB!$J165</f>
        <v>6.195</v>
      </c>
      <c r="G158" s="303"/>
    </row>
    <row r="159" ht="21.6" customHeight="1" spans="1:7">
      <c r="A159" s="296" t="str">
        <f>[2]HUB!$A166</f>
        <v>HUB46.17</v>
      </c>
      <c r="B159" s="271" t="str">
        <f>[2]HUB!$B166</f>
        <v>CN3-10</v>
      </c>
      <c r="C159" s="269" t="str">
        <f>[2]HUB!$C166</f>
        <v>5/8"</v>
      </c>
      <c r="D159" s="324"/>
      <c r="E159" s="109"/>
      <c r="F159" s="298">
        <f>[2]HUB!$J166</f>
        <v>7.67804545454545</v>
      </c>
      <c r="G159" s="303"/>
    </row>
    <row r="160" ht="21.6" customHeight="1" spans="1:7">
      <c r="A160" s="296" t="str">
        <f>[2]HUB!$A167</f>
        <v>HUB46.18</v>
      </c>
      <c r="B160" s="271" t="str">
        <f>[2]HUB!$B167</f>
        <v>CN3-12</v>
      </c>
      <c r="C160" s="269" t="str">
        <f>[2]HUB!$C167</f>
        <v>3/4"</v>
      </c>
      <c r="D160" s="325"/>
      <c r="E160" s="109"/>
      <c r="F160" s="298">
        <f>[2]HUB!$J167</f>
        <v>13.6102272727273</v>
      </c>
      <c r="G160" s="304"/>
    </row>
    <row r="161" ht="21.6" customHeight="1" spans="1:7">
      <c r="A161" s="296" t="str">
        <f>[2]HUB!$A168</f>
        <v>HUB062</v>
      </c>
      <c r="B161" s="271" t="str">
        <f>[2]HUB!$B168</f>
        <v>AH-900MM</v>
      </c>
      <c r="C161" s="269" t="str">
        <f>[2]HUB!$C168</f>
        <v>1/4"</v>
      </c>
      <c r="D161" s="301" t="s">
        <v>951</v>
      </c>
      <c r="E161" s="281"/>
      <c r="F161" s="298">
        <f>[2]HUB!$J168</f>
        <v>11.9134615384615</v>
      </c>
      <c r="G161" s="302"/>
    </row>
    <row r="162" ht="21.6" customHeight="1" spans="1:7">
      <c r="A162" s="296" t="str">
        <f>[2]HUB!$A169</f>
        <v>HUB063</v>
      </c>
      <c r="B162" s="271" t="str">
        <f>[2]HUB!$B169</f>
        <v>AH-1200MM</v>
      </c>
      <c r="C162" s="269" t="str">
        <f>[2]HUB!$C169</f>
        <v>1/4"</v>
      </c>
      <c r="D162" s="305"/>
      <c r="E162" s="281"/>
      <c r="F162" s="298">
        <f>[2]HUB!$J169</f>
        <v>15.4875</v>
      </c>
      <c r="G162" s="304"/>
    </row>
    <row r="163" ht="21.6" customHeight="1" spans="1:7">
      <c r="A163" s="296" t="str">
        <f>[2]HUB!$A170</f>
        <v>HUB45.3</v>
      </c>
      <c r="B163" s="271" t="str">
        <f>[2]HUB!$B170</f>
        <v>N-04</v>
      </c>
      <c r="C163" s="269" t="str">
        <f>[2]HUB!$C170</f>
        <v>1/4"</v>
      </c>
      <c r="D163" s="301" t="s">
        <v>952</v>
      </c>
      <c r="E163" s="281"/>
      <c r="F163" s="298">
        <f>[2]HUB!$J170</f>
        <v>2.065</v>
      </c>
      <c r="G163" s="302"/>
    </row>
    <row r="164" ht="21.6" customHeight="1" spans="1:7">
      <c r="A164" s="296" t="str">
        <f>[2]HUB!$A171</f>
        <v>HUB45.4</v>
      </c>
      <c r="B164" s="271" t="str">
        <f>[2]HUB!$B171</f>
        <v>N-06</v>
      </c>
      <c r="C164" s="269" t="str">
        <f>[2]HUB!$C171</f>
        <v>3/8"</v>
      </c>
      <c r="D164" s="300"/>
      <c r="E164" s="281"/>
      <c r="F164" s="298">
        <f>[2]HUB!$J171</f>
        <v>3.75454545454545</v>
      </c>
      <c r="G164" s="303"/>
    </row>
    <row r="165" ht="21.6" customHeight="1" spans="1:7">
      <c r="A165" s="296" t="str">
        <f>[2]HUB!$A172</f>
        <v>HUB45.5</v>
      </c>
      <c r="B165" s="271" t="str">
        <f>[2]HUB!$B172</f>
        <v>N-08</v>
      </c>
      <c r="C165" s="269" t="str">
        <f>[2]HUB!$C172</f>
        <v>1/2"</v>
      </c>
      <c r="D165" s="300"/>
      <c r="E165" s="281"/>
      <c r="F165" s="298">
        <f>[2]HUB!$J172</f>
        <v>4.97477272727273</v>
      </c>
      <c r="G165" s="303"/>
    </row>
    <row r="166" ht="21.6" customHeight="1" spans="1:7">
      <c r="A166" s="296" t="str">
        <f>[2]HUB!$A173</f>
        <v>HUB45.6</v>
      </c>
      <c r="B166" s="271" t="str">
        <f>[2]HUB!$B173</f>
        <v>N-10</v>
      </c>
      <c r="C166" s="269" t="str">
        <f>[2]HUB!$C173</f>
        <v>5/8"</v>
      </c>
      <c r="D166" s="300"/>
      <c r="E166" s="281"/>
      <c r="F166" s="298">
        <f>[2]HUB!$J173</f>
        <v>6.00727272727273</v>
      </c>
      <c r="G166" s="303"/>
    </row>
    <row r="167" ht="21.6" customHeight="1" spans="1:7">
      <c r="A167" s="296" t="str">
        <f>[2]HUB!$A174</f>
        <v>HUB45.7</v>
      </c>
      <c r="B167" s="271" t="str">
        <f>[2]HUB!$B174</f>
        <v>N-12</v>
      </c>
      <c r="C167" s="269" t="str">
        <f>[2]HUB!$C174</f>
        <v>3/4"</v>
      </c>
      <c r="D167" s="300"/>
      <c r="E167" s="281"/>
      <c r="F167" s="298">
        <f>[2]HUB!$J174</f>
        <v>10.325</v>
      </c>
      <c r="G167" s="303"/>
    </row>
    <row r="168" ht="21.6" customHeight="1" spans="1:7">
      <c r="A168" s="296" t="str">
        <f>[2]HUB!$A175</f>
        <v>HUB45.8</v>
      </c>
      <c r="B168" s="271" t="str">
        <f>[2]HUB!$B175</f>
        <v>N-14</v>
      </c>
      <c r="C168" s="269" t="str">
        <f>[2]HUB!$C175</f>
        <v>7/8"</v>
      </c>
      <c r="D168" s="305"/>
      <c r="E168" s="281"/>
      <c r="F168" s="298">
        <f>[2]HUB!$J175</f>
        <v>16.4261363636364</v>
      </c>
      <c r="G168" s="304"/>
    </row>
    <row r="169" ht="21.6" customHeight="1" spans="1:7">
      <c r="A169" s="296" t="str">
        <f>[2]HUB!$A176</f>
        <v>HUB45.9</v>
      </c>
      <c r="B169" s="271" t="str">
        <f>[2]HUB!$B176</f>
        <v>U-04</v>
      </c>
      <c r="C169" s="269" t="str">
        <f>[2]HUB!$C176</f>
        <v>1/4"</v>
      </c>
      <c r="D169" s="323" t="s">
        <v>953</v>
      </c>
      <c r="E169" s="109"/>
      <c r="F169" s="298">
        <f>[2]HUB!$J176</f>
        <v>2.34659090909091</v>
      </c>
      <c r="G169" s="302"/>
    </row>
    <row r="170" ht="21.6" customHeight="1" spans="1:7">
      <c r="A170" s="296" t="str">
        <f>[2]HUB!$A177</f>
        <v>HUB45.10</v>
      </c>
      <c r="B170" s="271" t="str">
        <f>[2]HUB!$B177</f>
        <v>U-05</v>
      </c>
      <c r="C170" s="269" t="str">
        <f>[2]HUB!$C177</f>
        <v>5/16"</v>
      </c>
      <c r="D170" s="324"/>
      <c r="E170" s="109"/>
      <c r="F170" s="298">
        <f>[2]HUB!$J177</f>
        <v>5.72568181818182</v>
      </c>
      <c r="G170" s="303"/>
    </row>
    <row r="171" ht="21.6" customHeight="1" spans="1:7">
      <c r="A171" s="296" t="str">
        <f>[2]HUB!$A178</f>
        <v>HUB45.11</v>
      </c>
      <c r="B171" s="271" t="str">
        <f>[2]HUB!$B178</f>
        <v>U-06</v>
      </c>
      <c r="C171" s="269" t="str">
        <f>[2]HUB!$C178</f>
        <v>3/8"</v>
      </c>
      <c r="D171" s="324"/>
      <c r="E171" s="109"/>
      <c r="F171" s="298">
        <f>[2]HUB!$J178</f>
        <v>9.38636363636363</v>
      </c>
      <c r="G171" s="303"/>
    </row>
    <row r="172" ht="21.6" customHeight="1" spans="1:7">
      <c r="A172" s="296" t="str">
        <f>[2]HUB!$A179</f>
        <v>HUB45.12</v>
      </c>
      <c r="B172" s="271" t="str">
        <f>[2]HUB!$B179</f>
        <v>U-08</v>
      </c>
      <c r="C172" s="269" t="str">
        <f>[2]HUB!$C179</f>
        <v>1/2"</v>
      </c>
      <c r="D172" s="324"/>
      <c r="E172" s="109"/>
      <c r="F172" s="298">
        <f>[2]HUB!$J179</f>
        <v>14.0795454545455</v>
      </c>
      <c r="G172" s="303"/>
    </row>
    <row r="173" ht="21.6" customHeight="1" spans="1:7">
      <c r="A173" s="296" t="str">
        <f>[2]HUB!$A180</f>
        <v>HUB45.13</v>
      </c>
      <c r="B173" s="271" t="str">
        <f>[2]HUB!$B180</f>
        <v>U-10</v>
      </c>
      <c r="C173" s="269" t="str">
        <f>[2]HUB!$C180</f>
        <v>5/8"</v>
      </c>
      <c r="D173" s="324"/>
      <c r="E173" s="109"/>
      <c r="F173" s="298">
        <f>[2]HUB!$J180</f>
        <v>14.0795454545455</v>
      </c>
      <c r="G173" s="303"/>
    </row>
    <row r="174" ht="21.6" customHeight="1" spans="1:7">
      <c r="A174" s="296" t="str">
        <f>[2]HUB!$A181</f>
        <v>HUB45.14</v>
      </c>
      <c r="B174" s="271" t="str">
        <f>[2]HUB!$B181</f>
        <v>U-12</v>
      </c>
      <c r="C174" s="269" t="str">
        <f>[2]HUB!$C181</f>
        <v>3/4"</v>
      </c>
      <c r="D174" s="325"/>
      <c r="E174" s="109"/>
      <c r="F174" s="298">
        <f>[2]HUB!$J181</f>
        <v>32.8522727272727</v>
      </c>
      <c r="G174" s="304"/>
    </row>
    <row r="175" ht="21.6" customHeight="1" spans="1:7">
      <c r="A175" s="296" t="str">
        <f>[2]HUB!$A182</f>
        <v>HUB45.15</v>
      </c>
      <c r="B175" s="271" t="str">
        <f>[2]HUB!$B182</f>
        <v>SV-04x04</v>
      </c>
      <c r="C175" s="269" t="str">
        <f>[2]HUB!$C182</f>
        <v>1/4" SAE</v>
      </c>
      <c r="D175" s="326" t="s">
        <v>954</v>
      </c>
      <c r="E175" s="327"/>
      <c r="F175" s="298">
        <f>[2]HUB!$J182</f>
        <v>39.4227272727273</v>
      </c>
      <c r="G175" s="302"/>
    </row>
    <row r="176" ht="21.6" customHeight="1" spans="1:7">
      <c r="A176" s="296" t="str">
        <f>[2]HUB!$A183</f>
        <v>HUB45.16</v>
      </c>
      <c r="B176" s="271" t="str">
        <f>[2]HUB!$B183</f>
        <v>SV-06x06</v>
      </c>
      <c r="C176" s="269" t="str">
        <f>[2]HUB!$C183</f>
        <v>3/8" SAE</v>
      </c>
      <c r="D176" s="326" t="s">
        <v>954</v>
      </c>
      <c r="E176" s="327"/>
      <c r="F176" s="298">
        <f>[2]HUB!$J183</f>
        <v>45.5238636363636</v>
      </c>
      <c r="G176" s="303"/>
    </row>
    <row r="177" ht="21.6" customHeight="1" spans="1:7">
      <c r="A177" s="296" t="str">
        <f>[2]HUB!$A184</f>
        <v>HUB45.17</v>
      </c>
      <c r="B177" s="271" t="str">
        <f>[2]HUB!$B184</f>
        <v>SV-08x08</v>
      </c>
      <c r="C177" s="269" t="str">
        <f>[2]HUB!$C184</f>
        <v>1/2" SAE</v>
      </c>
      <c r="D177" s="326" t="s">
        <v>954</v>
      </c>
      <c r="E177" s="327"/>
      <c r="F177" s="298">
        <f>[2]HUB!$J184</f>
        <v>48.8090909090909</v>
      </c>
      <c r="G177" s="303"/>
    </row>
    <row r="178" ht="21.6" customHeight="1" spans="1:7">
      <c r="A178" s="296" t="str">
        <f>[2]HUB!$A185</f>
        <v>HUB45.18</v>
      </c>
      <c r="B178" s="271" t="str">
        <f>[2]HUB!$B185</f>
        <v>SV-10x10</v>
      </c>
      <c r="C178" s="269" t="str">
        <f>[2]HUB!$C185</f>
        <v>5/8" SAE</v>
      </c>
      <c r="D178" s="326" t="s">
        <v>954</v>
      </c>
      <c r="E178" s="327"/>
      <c r="F178" s="298">
        <f>[2]HUB!$J185</f>
        <v>51.625</v>
      </c>
      <c r="G178" s="303"/>
    </row>
    <row r="179" ht="21.6" customHeight="1" spans="1:7">
      <c r="A179" s="296" t="str">
        <f>[2]HUB!$A186</f>
        <v>HUB45.19</v>
      </c>
      <c r="B179" s="271" t="str">
        <f>[2]HUB!$B186</f>
        <v>SV-12x12</v>
      </c>
      <c r="C179" s="269" t="str">
        <f>[2]HUB!$C186</f>
        <v>3/4" SAE</v>
      </c>
      <c r="D179" s="326" t="s">
        <v>954</v>
      </c>
      <c r="E179" s="327"/>
      <c r="F179" s="298">
        <f>[2]HUB!$J186</f>
        <v>66.6431818181818</v>
      </c>
      <c r="G179" s="303"/>
    </row>
    <row r="180" ht="21.6" customHeight="1" spans="1:7">
      <c r="A180" s="296" t="str">
        <f>[2]HUB!$A187</f>
        <v>HUB45.20</v>
      </c>
      <c r="B180" s="271" t="str">
        <f>[2]HUB!$B187</f>
        <v>SV-14x14</v>
      </c>
      <c r="C180" s="269" t="str">
        <f>[2]HUB!$C187</f>
        <v>7/8"welding</v>
      </c>
      <c r="D180" s="326" t="s">
        <v>954</v>
      </c>
      <c r="E180" s="327"/>
      <c r="F180" s="298">
        <f>[2]HUB!$J187</f>
        <v>85.4159090909091</v>
      </c>
      <c r="G180" s="304"/>
    </row>
    <row r="181" ht="57.75" customHeight="1" spans="1:7">
      <c r="A181" s="296" t="str">
        <f>[2]HUB!$A188</f>
        <v>HUB064</v>
      </c>
      <c r="B181" s="271" t="str">
        <f>[2]HUB!$B188</f>
        <v>AH-632 HUB</v>
      </c>
      <c r="C181" s="269" t="str">
        <f>[2]HUB!$C188</f>
        <v>A/C 220V</v>
      </c>
      <c r="D181" s="318" t="s">
        <v>955</v>
      </c>
      <c r="E181" s="281"/>
      <c r="F181" s="298">
        <f>[2]HUB!$J188</f>
        <v>76.9313725490196</v>
      </c>
      <c r="G181" s="302"/>
    </row>
    <row r="182" ht="57.75" customHeight="1" spans="1:7">
      <c r="A182" s="296" t="str">
        <f>[2]HUB!$A189</f>
        <v>HUB064.1</v>
      </c>
      <c r="B182" s="271" t="str">
        <f>[2]HUB!$B189</f>
        <v>WA-632 CHINA</v>
      </c>
      <c r="C182" s="269" t="str">
        <f>[2]HUB!$C189</f>
        <v>A/C 220V</v>
      </c>
      <c r="D182" s="318" t="s">
        <v>955</v>
      </c>
      <c r="E182" s="281"/>
      <c r="F182" s="298">
        <f>[2]HUB!$J189</f>
        <v>51.8554529249716</v>
      </c>
      <c r="G182" s="304"/>
    </row>
    <row r="183" ht="57.75" customHeight="1" spans="1:7">
      <c r="A183" s="296" t="str">
        <f>[2]HUB!$A190</f>
        <v>HUB064.2</v>
      </c>
      <c r="B183" s="107" t="str">
        <f>[2]HUB!$B190</f>
        <v>SK-11 CHINA</v>
      </c>
      <c r="C183" s="269">
        <f>[2]HUB!$C190</f>
        <v>0</v>
      </c>
      <c r="D183" s="318" t="s">
        <v>955</v>
      </c>
      <c r="E183" s="281"/>
      <c r="F183" s="298">
        <f>[2]HUB!$J190</f>
        <v>62.226543509966</v>
      </c>
      <c r="G183" s="303"/>
    </row>
    <row r="184" ht="45" customHeight="1" spans="1:7">
      <c r="A184" s="296" t="str">
        <f>[2]HUB!$A191</f>
        <v>HUB065</v>
      </c>
      <c r="B184" s="271" t="str">
        <f>[2]HUB!$B191</f>
        <v>AH-634</v>
      </c>
      <c r="C184" s="269" t="str">
        <f>[2]HUB!$C191</f>
        <v>A/C 220V</v>
      </c>
      <c r="D184" s="318" t="s">
        <v>955</v>
      </c>
      <c r="E184" s="319"/>
      <c r="F184" s="298">
        <f>[2]HUB!$J191</f>
        <v>688.333333333333</v>
      </c>
      <c r="G184" s="302"/>
    </row>
    <row r="185" ht="45" customHeight="1" spans="1:7">
      <c r="A185" s="296" t="str">
        <f>[2]HUB!$A192</f>
        <v>HUB065.1</v>
      </c>
      <c r="B185" s="271" t="str">
        <f>[2]HUB!$B192</f>
        <v>WA-634 Square type big</v>
      </c>
      <c r="C185" s="269" t="str">
        <f>[2]HUB!$C192</f>
        <v>A/C 220V</v>
      </c>
      <c r="D185" s="318" t="s">
        <v>955</v>
      </c>
      <c r="E185" s="319"/>
      <c r="F185" s="298">
        <f>[2]HUB!$J192</f>
        <v>149.502616295785</v>
      </c>
      <c r="G185" s="304"/>
    </row>
    <row r="186" ht="57" customHeight="1" spans="1:7">
      <c r="A186" s="296" t="str">
        <f>[2]HUB!$A193</f>
        <v>HUB066</v>
      </c>
      <c r="B186" s="107" t="str">
        <f>[2]HUB!$B193</f>
        <v>AH-1238S</v>
      </c>
      <c r="C186" s="269">
        <f>[2]HUB!$C193</f>
        <v>0</v>
      </c>
      <c r="D186" s="297" t="s">
        <v>956</v>
      </c>
      <c r="E186" s="281"/>
      <c r="F186" s="298">
        <f>[2]HUB!$J193</f>
        <v>194.352941176471</v>
      </c>
      <c r="G186" s="317"/>
    </row>
    <row r="187" ht="38.25" customHeight="1" spans="1:7">
      <c r="A187" s="296" t="str">
        <f>[2]HUB!$A194</f>
        <v>HUB067</v>
      </c>
      <c r="B187" s="107" t="str">
        <f>[2]HUB!$B194</f>
        <v>AH-1238N</v>
      </c>
      <c r="C187" s="269">
        <f>[2]HUB!$C194</f>
        <v>0</v>
      </c>
      <c r="D187" s="297" t="s">
        <v>957</v>
      </c>
      <c r="E187" s="281"/>
      <c r="F187" s="298">
        <f>[2]HUB!$J194</f>
        <v>170.058823529412</v>
      </c>
      <c r="G187" s="317"/>
    </row>
    <row r="188" ht="51.75" customHeight="1" spans="1:7">
      <c r="A188" s="296" t="str">
        <f>[2]HUB!$A195</f>
        <v>HUB067.1</v>
      </c>
      <c r="B188" s="107" t="str">
        <f>[2]HUB!$B195</f>
        <v>AH-1230S</v>
      </c>
      <c r="C188" s="269">
        <f>[2]HUB!$C195</f>
        <v>0</v>
      </c>
      <c r="D188" s="328" t="s">
        <v>958</v>
      </c>
      <c r="E188" s="329"/>
      <c r="F188" s="298">
        <f>[2]HUB!$J195</f>
        <v>204.880392156863</v>
      </c>
      <c r="G188" s="316"/>
    </row>
    <row r="189" ht="46.5" customHeight="1" spans="1:7">
      <c r="A189" s="296" t="str">
        <f>[2]HUB!$A196</f>
        <v>HUB067.2</v>
      </c>
      <c r="B189" s="107" t="str">
        <f>[2]HUB!$B196</f>
        <v>AH-1230N</v>
      </c>
      <c r="C189" s="269">
        <f>[2]HUB!$C196</f>
        <v>0</v>
      </c>
      <c r="D189" s="328" t="s">
        <v>959</v>
      </c>
      <c r="E189" s="329"/>
      <c r="F189" s="298">
        <f>[2]HUB!$J196</f>
        <v>188.68431372549</v>
      </c>
      <c r="G189" s="316"/>
    </row>
    <row r="190" ht="46.5" customHeight="1" spans="1:7">
      <c r="A190" s="296" t="str">
        <f>[2]HUB!$A197</f>
        <v>HUB067.3</v>
      </c>
      <c r="B190" s="271" t="str">
        <f>[2]HUB!$B197</f>
        <v>HS-1140</v>
      </c>
      <c r="C190" s="269">
        <f>[2]HUB!$C197</f>
        <v>0</v>
      </c>
      <c r="D190" s="328" t="s">
        <v>959</v>
      </c>
      <c r="E190" s="329"/>
      <c r="F190" s="298">
        <f>[2]HUB!$J197</f>
        <v>124.777183600713</v>
      </c>
      <c r="G190" s="316"/>
    </row>
    <row r="191" ht="46.5" customHeight="1" spans="1:7">
      <c r="A191" s="296" t="str">
        <f>[2]HUB!$A198</f>
        <v>HUB068</v>
      </c>
      <c r="B191" s="271" t="str">
        <f>[2]HUB!$B198</f>
        <v>AH-838</v>
      </c>
      <c r="C191" s="269" t="str">
        <f>[2]HUB!$C198</f>
        <v>AH-838A
AH-838B
AH-838C
AH-838D</v>
      </c>
      <c r="D191" s="297" t="s">
        <v>960</v>
      </c>
      <c r="E191" s="281"/>
      <c r="F191" s="298">
        <f>[2]HUB!$J198</f>
        <v>273.713725490196</v>
      </c>
      <c r="G191" s="317"/>
    </row>
    <row r="192" ht="46.5" customHeight="1" spans="1:7">
      <c r="A192" s="296" t="str">
        <f>[2]HUB!$A199</f>
        <v>HUB069</v>
      </c>
      <c r="B192" s="271" t="str">
        <f>[2]HUB!$B199</f>
        <v>AH-1178</v>
      </c>
      <c r="C192" s="269" t="str">
        <f>[2]HUB!$C199</f>
        <v>Safety Latches &amp; Inside Release Handles</v>
      </c>
      <c r="D192" s="297" t="s">
        <v>961</v>
      </c>
      <c r="E192" s="281"/>
      <c r="F192" s="298">
        <f>[2]HUB!$J199</f>
        <v>141.71568627451</v>
      </c>
      <c r="G192" s="302"/>
    </row>
    <row r="193" ht="46.5" customHeight="1" spans="1:7">
      <c r="A193" s="296" t="str">
        <f>[2]HUB!$A200</f>
        <v>HUB069.1</v>
      </c>
      <c r="B193" s="271" t="str">
        <f>[2]HUB!$B200</f>
        <v>HS-1178A</v>
      </c>
      <c r="C193" s="269" t="str">
        <f>[2]HUB!$C200</f>
        <v>Safety Latches &amp; Inside Release Handles</v>
      </c>
      <c r="D193" s="297" t="s">
        <v>962</v>
      </c>
      <c r="E193" s="281"/>
      <c r="F193" s="298">
        <f>[2]HUB!$J200</f>
        <v>89.4506562955761</v>
      </c>
      <c r="G193" s="302"/>
    </row>
    <row r="194" ht="46.5" customHeight="1" spans="1:7">
      <c r="A194" s="296" t="str">
        <f>[2]HUB!$A201</f>
        <v>HUB069.10</v>
      </c>
      <c r="B194" s="271" t="str">
        <f>[2]HUB!$B201</f>
        <v>HS-1178S (short thickness)</v>
      </c>
      <c r="C194" s="269" t="str">
        <f>[2]HUB!$C201</f>
        <v>Safety Latches &amp; Inside Release Handles</v>
      </c>
      <c r="D194" s="297" t="s">
        <v>963</v>
      </c>
      <c r="E194" s="281"/>
      <c r="F194" s="298">
        <f>[2]HUB!$J201</f>
        <v>83.9904528837729</v>
      </c>
      <c r="G194" s="302"/>
    </row>
    <row r="195" ht="88.5" customHeight="1" spans="1:7">
      <c r="A195" s="296" t="str">
        <f>[2]HUB!$A202</f>
        <v>HUB069.2</v>
      </c>
      <c r="B195" s="271" t="str">
        <f>[2]HUB!$B202</f>
        <v>HS-1178B DOUBLE HANDLE</v>
      </c>
      <c r="C195" s="269" t="str">
        <f>[2]HUB!$C202</f>
        <v>Safety Latches &amp; Inside Release Handles 45-70mm</v>
      </c>
      <c r="D195" s="297"/>
      <c r="E195" s="281"/>
      <c r="F195" s="298">
        <f>[2]HUB!$J202</f>
        <v>269.360269360269</v>
      </c>
      <c r="G195" s="302"/>
    </row>
    <row r="196" ht="46.5" customHeight="1" spans="1:7">
      <c r="A196" s="296" t="str">
        <f>[2]HUB!$A203</f>
        <v>HUB070</v>
      </c>
      <c r="B196" s="271" t="str">
        <f>[2]HUB!$B203</f>
        <v>AH-1460</v>
      </c>
      <c r="C196" s="269">
        <f>[2]HUB!$C203</f>
        <v>0</v>
      </c>
      <c r="D196" s="297" t="s">
        <v>964</v>
      </c>
      <c r="E196" s="281"/>
      <c r="F196" s="298" t="str">
        <f>[2]HUB!$J203</f>
        <v>~</v>
      </c>
      <c r="G196" s="302"/>
    </row>
    <row r="197" ht="46.5" customHeight="1" spans="1:7">
      <c r="A197" s="296" t="str">
        <f>[2]HUB!$A204</f>
        <v>HUB070.1</v>
      </c>
      <c r="B197" s="271" t="str">
        <f>[2]HUB!$B204</f>
        <v>HS-1460C</v>
      </c>
      <c r="C197" s="269">
        <f>[2]HUB!$C204</f>
        <v>0</v>
      </c>
      <c r="D197" s="297" t="s">
        <v>965</v>
      </c>
      <c r="E197" s="281"/>
      <c r="F197" s="298">
        <f>[2]HUB!$J204</f>
        <v>80.8080808080808</v>
      </c>
      <c r="G197" s="303"/>
    </row>
    <row r="198" ht="46.5" customHeight="1" spans="1:7">
      <c r="A198" s="296" t="str">
        <f>[2]HUB!$A205</f>
        <v>HUB071</v>
      </c>
      <c r="B198" s="271" t="str">
        <f>[2]HUB!$B205</f>
        <v>AH-1179</v>
      </c>
      <c r="C198" s="269" t="str">
        <f>[2]HUB!$C205</f>
        <v>Safety Latches &amp; Inside Release Handles</v>
      </c>
      <c r="D198" s="297" t="s">
        <v>966</v>
      </c>
      <c r="E198" s="281"/>
      <c r="F198" s="298">
        <f>[2]HUB!$J205</f>
        <v>242.941176470588</v>
      </c>
      <c r="G198" s="299"/>
    </row>
    <row r="199" ht="46.5" customHeight="1" spans="1:7">
      <c r="A199" s="296" t="str">
        <f>[2]HUB!$A206</f>
        <v>HUB071.1</v>
      </c>
      <c r="B199" s="271" t="str">
        <f>[2]HUB!$B206</f>
        <v>HS-1179</v>
      </c>
      <c r="C199" s="269" t="str">
        <f>[2]HUB!$C206</f>
        <v>Safety Latches &amp; Inside Release Handles</v>
      </c>
      <c r="D199" s="297" t="s">
        <v>967</v>
      </c>
      <c r="E199" s="281"/>
      <c r="F199" s="298">
        <f>[2]HUB!$J206</f>
        <v>237.67082590612</v>
      </c>
      <c r="G199" s="299"/>
    </row>
    <row r="200" ht="46.5" customHeight="1" spans="1:7">
      <c r="A200" s="296" t="str">
        <f>[2]HUB!$A207</f>
        <v>HUB072</v>
      </c>
      <c r="B200" s="271" t="str">
        <f>[2]HUB!$B207</f>
        <v>AH-1450</v>
      </c>
      <c r="C200" s="269">
        <f>[2]HUB!$C207</f>
        <v>0</v>
      </c>
      <c r="D200" s="297" t="s">
        <v>968</v>
      </c>
      <c r="E200" s="281"/>
      <c r="F200" s="298">
        <f>[2]HUB!$J207</f>
        <v>224.31568627451</v>
      </c>
      <c r="G200" s="299"/>
    </row>
    <row r="201" ht="46.5" customHeight="1" spans="1:7">
      <c r="A201" s="296" t="str">
        <f>[2]HUB!$A208</f>
        <v>HUB073</v>
      </c>
      <c r="B201" s="271" t="str">
        <f>[2]HUB!$B208</f>
        <v>AH-1470</v>
      </c>
      <c r="C201" s="269"/>
      <c r="D201" s="297" t="s">
        <v>969</v>
      </c>
      <c r="E201" s="281"/>
      <c r="F201" s="298">
        <f>[2]HUB!$J208</f>
        <v>242.941176470588</v>
      </c>
      <c r="G201" s="299"/>
    </row>
    <row r="202" ht="46.5" customHeight="1" spans="1:7">
      <c r="A202" s="296" t="str">
        <f>[2]HUB!$A209</f>
        <v>HUB073.1</v>
      </c>
      <c r="B202" s="271" t="str">
        <f>[2]HUB!$B209</f>
        <v>HS-1470 (70mm)</v>
      </c>
      <c r="C202" s="269">
        <f>[2]HUB!$C209</f>
        <v>0</v>
      </c>
      <c r="D202" s="297" t="s">
        <v>970</v>
      </c>
      <c r="E202" s="281"/>
      <c r="F202" s="298">
        <f>[2]HUB!$J209</f>
        <v>124.453087019932</v>
      </c>
      <c r="G202" s="299"/>
    </row>
    <row r="203" ht="46.5" customHeight="1" spans="1:7">
      <c r="A203" s="296" t="str">
        <f>[2]HUB!$A210</f>
        <v>HUB074</v>
      </c>
      <c r="B203" s="271" t="str">
        <f>[2]HUB!$B210</f>
        <v>AH-1600</v>
      </c>
      <c r="C203" s="269">
        <f>[2]HUB!$C210</f>
        <v>0</v>
      </c>
      <c r="D203" s="312" t="s">
        <v>960</v>
      </c>
      <c r="E203" s="313"/>
      <c r="F203" s="298">
        <f>[2]HUB!$J210</f>
        <v>154.598930481283</v>
      </c>
      <c r="G203" s="299"/>
    </row>
    <row r="204" ht="46.5" customHeight="1" spans="1:7">
      <c r="A204" s="296" t="str">
        <f>[2]HUB!$A211</f>
        <v>HUB075</v>
      </c>
      <c r="B204" s="271" t="str">
        <f>[2]HUB!$B211</f>
        <v>AH-1132</v>
      </c>
      <c r="C204" s="269">
        <f>[2]HUB!$C211</f>
        <v>0</v>
      </c>
      <c r="D204" s="330" t="s">
        <v>971</v>
      </c>
      <c r="E204" s="331"/>
      <c r="F204" s="298">
        <f>[2]HUB!$J211</f>
        <v>49.4716577540107</v>
      </c>
      <c r="G204" s="299"/>
    </row>
    <row r="205" ht="46.5" customHeight="1" spans="1:7">
      <c r="A205" s="296" t="str">
        <f>[2]HUB!$A212</f>
        <v>HUB076</v>
      </c>
      <c r="B205" s="271" t="str">
        <f>[2]HUB!$B212</f>
        <v>AH-1334</v>
      </c>
      <c r="C205" s="269">
        <f>[2]HUB!$C212</f>
        <v>0</v>
      </c>
      <c r="D205" s="332" t="s">
        <v>972</v>
      </c>
      <c r="E205" s="331"/>
      <c r="F205" s="298">
        <f>[2]HUB!$J212</f>
        <v>48.5882352941176</v>
      </c>
      <c r="G205" s="299"/>
    </row>
    <row r="206" ht="70.5" customHeight="1" spans="1:7">
      <c r="A206" s="296" t="str">
        <f>[2]HUB!$A213</f>
        <v>HUB076.1</v>
      </c>
      <c r="B206" s="271" t="str">
        <f>[2]HUB!$B213</f>
        <v>HK-4001,4100</v>
      </c>
      <c r="C206" s="269">
        <f>[2]HUB!$C213</f>
        <v>0</v>
      </c>
      <c r="D206" s="332" t="s">
        <v>973</v>
      </c>
      <c r="E206" s="331"/>
      <c r="F206" s="298">
        <f>[2]HUB!$J213</f>
        <v>207.421811699887</v>
      </c>
      <c r="G206" s="299"/>
    </row>
    <row r="207" ht="60" customHeight="1" spans="1:7">
      <c r="A207" s="296" t="str">
        <f>[2]HUB!$A214</f>
        <v>HUB076.2</v>
      </c>
      <c r="B207" s="271" t="str">
        <f>[2]HUB!$B214</f>
        <v>HS-1191 HINGES (PER PAIR)</v>
      </c>
      <c r="C207" s="269">
        <f>[2]HUB!$C214</f>
        <v>0</v>
      </c>
      <c r="D207" s="312" t="s">
        <v>974</v>
      </c>
      <c r="E207" s="313"/>
      <c r="F207" s="298">
        <f>[2]HUB!$J214</f>
        <v>90.7470426187004</v>
      </c>
      <c r="G207" s="299"/>
    </row>
    <row r="208" ht="60" customHeight="1" spans="1:7">
      <c r="A208" s="296" t="str">
        <f>[2]HUB!$A215</f>
        <v>HUB076.3</v>
      </c>
      <c r="B208" s="271" t="str">
        <f>[2]HUB!$B215</f>
        <v>HS-1128 HINGES (PER PAIR) black</v>
      </c>
      <c r="C208" s="269">
        <f>[2]HUB!$C215</f>
        <v>0</v>
      </c>
      <c r="D208" s="312"/>
      <c r="E208" s="313"/>
      <c r="F208" s="298">
        <f>[2]HUB!$J215</f>
        <v>119.267541727435</v>
      </c>
      <c r="G208" s="299"/>
    </row>
    <row r="209" ht="60" customHeight="1" spans="1:7">
      <c r="A209" s="296" t="str">
        <f>[2]HUB!$A216</f>
        <v>HUB076.4</v>
      </c>
      <c r="B209" s="271" t="str">
        <f>[2]HUB!$B216</f>
        <v>HS-1199 HANDLE</v>
      </c>
      <c r="C209" s="269">
        <f>[2]HUB!$C216</f>
        <v>0</v>
      </c>
      <c r="D209" s="312"/>
      <c r="E209" s="313"/>
      <c r="F209" s="298">
        <f>[2]HUB!$J216</f>
        <v>162.048290390536</v>
      </c>
      <c r="G209" s="299"/>
    </row>
    <row r="210" ht="55.5" customHeight="1" spans="1:7">
      <c r="A210" s="296" t="str">
        <f>[2]HUB!$A217</f>
        <v>HUB077</v>
      </c>
      <c r="B210" s="271" t="str">
        <f>[2]HUB!$B217</f>
        <v>AH-1800</v>
      </c>
      <c r="C210" s="269" t="str">
        <f>[2]HUB!$C217</f>
        <v>ITALY DESIGN</v>
      </c>
      <c r="D210" s="312" t="s">
        <v>960</v>
      </c>
      <c r="E210" s="313"/>
      <c r="F210" s="298">
        <f>[2]HUB!$J217</f>
        <v>185.51871657754</v>
      </c>
      <c r="G210" s="299"/>
    </row>
    <row r="211" ht="69" customHeight="1" spans="1:7">
      <c r="A211" s="296" t="str">
        <f>[2]HUB!$A218</f>
        <v>HUB078</v>
      </c>
      <c r="B211" s="271" t="str">
        <f>[2]HUB!$B218</f>
        <v>HS-1139 HINGES (PER PAIR)s/steel</v>
      </c>
      <c r="C211" s="269" t="str">
        <f>[2]HUB!$C218</f>
        <v>ITALY DESIGN</v>
      </c>
      <c r="D211" s="333" t="s">
        <v>975</v>
      </c>
      <c r="E211" s="334"/>
      <c r="F211" s="298">
        <f>[2]HUB!$J218</f>
        <v>220.385674931129</v>
      </c>
      <c r="G211" s="299"/>
    </row>
    <row r="212" ht="89.25" customHeight="1" spans="1:7">
      <c r="A212" s="296" t="str">
        <f>[2]HUB!$A219</f>
        <v>HUB078.1</v>
      </c>
      <c r="B212" s="271" t="str">
        <f>[2]HUB!$B219</f>
        <v>HS-01 CONTENA LOCK ACC</v>
      </c>
      <c r="C212" s="269">
        <f>[2]HUB!$C219</f>
        <v>0</v>
      </c>
      <c r="D212" s="333"/>
      <c r="E212" s="334"/>
      <c r="F212" s="298">
        <f>[2]HUB!$J219</f>
        <v>388.915896937287</v>
      </c>
      <c r="G212" s="299"/>
    </row>
    <row r="213" ht="56.25" customHeight="1" spans="1:7">
      <c r="A213" s="296" t="str">
        <f>[2]HUB!$A220</f>
        <v>HUB079</v>
      </c>
      <c r="B213" s="107" t="str">
        <f>[2]HUB!$B220</f>
        <v>AH-1161S Camlift hinges c/w spring</v>
      </c>
      <c r="C213" s="269">
        <f>[2]HUB!$C220</f>
        <v>0</v>
      </c>
      <c r="D213" s="312" t="s">
        <v>976</v>
      </c>
      <c r="E213" s="313"/>
      <c r="F213" s="298">
        <f>[2]HUB!$J220</f>
        <v>252.658823529412</v>
      </c>
      <c r="G213" s="299"/>
    </row>
    <row r="214" ht="63.75" customHeight="1" spans="1:7">
      <c r="A214" s="296" t="str">
        <f>[2]HUB!$A221</f>
        <v>HUB080</v>
      </c>
      <c r="B214" s="107" t="str">
        <f>[2]HUB!$B221</f>
        <v>AH-1161N non camlift hinges</v>
      </c>
      <c r="C214" s="269">
        <f>[2]HUB!$C221</f>
        <v>0</v>
      </c>
      <c r="D214" s="312" t="s">
        <v>977</v>
      </c>
      <c r="E214" s="313"/>
      <c r="F214" s="298">
        <f>[2]HUB!$J221</f>
        <v>220.855614973262</v>
      </c>
      <c r="G214" s="302"/>
    </row>
    <row r="215" ht="49.5" customHeight="1" spans="1:7">
      <c r="A215" s="296" t="str">
        <f>[2]HUB!$A222</f>
        <v>HUB081</v>
      </c>
      <c r="B215" s="107" t="str">
        <f>[2]HUB!$B222</f>
        <v>AH-1161NCL Camlift hinges</v>
      </c>
      <c r="C215" s="269">
        <f>[2]HUB!$C222</f>
        <v>0</v>
      </c>
      <c r="D215" s="312" t="s">
        <v>977</v>
      </c>
      <c r="E215" s="313"/>
      <c r="F215" s="298">
        <f>[2]HUB!$J222</f>
        <v>220.855614973262</v>
      </c>
      <c r="G215" s="304"/>
    </row>
    <row r="216" ht="30" customHeight="1" spans="1:7">
      <c r="A216" s="296" t="str">
        <f>[2]HUB!$A223</f>
        <v>HUB081.1</v>
      </c>
      <c r="B216" s="271" t="str">
        <f>[2]HUB!$B223</f>
        <v>AH-1162</v>
      </c>
      <c r="C216" s="269">
        <f>[2]HUB!$C223</f>
        <v>0</v>
      </c>
      <c r="D216" s="332" t="s">
        <v>978</v>
      </c>
      <c r="E216" s="331"/>
      <c r="F216" s="298">
        <f>[2]HUB!$J223</f>
        <v>124.169934640523</v>
      </c>
      <c r="G216" s="299"/>
    </row>
    <row r="217" ht="55.5" customHeight="1" spans="1:7">
      <c r="A217" s="296" t="str">
        <f>[2]HUB!$A224</f>
        <v>HUB081.2</v>
      </c>
      <c r="B217" s="271" t="str">
        <f>[2]HUB!$B224</f>
        <v>HS-608-1</v>
      </c>
      <c r="C217" s="269">
        <f>[2]HUB!$C224</f>
        <v>0</v>
      </c>
      <c r="D217" s="332" t="s">
        <v>979</v>
      </c>
      <c r="E217" s="331"/>
      <c r="F217" s="298">
        <f>[2]HUB!$J224</f>
        <v>63.973063973064</v>
      </c>
      <c r="G217" s="299"/>
    </row>
    <row r="218" ht="50.25" customHeight="1" spans="1:7">
      <c r="A218" s="296" t="str">
        <f>[2]HUB!$A225</f>
        <v>HUB081.3</v>
      </c>
      <c r="B218" s="271" t="str">
        <f>[2]HUB!$B225</f>
        <v>HS-608-2</v>
      </c>
      <c r="C218" s="269">
        <f>[2]HUB!$C225</f>
        <v>0</v>
      </c>
      <c r="D218" s="332" t="s">
        <v>979</v>
      </c>
      <c r="E218" s="331"/>
      <c r="F218" s="298">
        <f>[2]HUB!$J225</f>
        <v>63.973063973064</v>
      </c>
      <c r="G218" s="299"/>
    </row>
    <row r="219" ht="49.5" customHeight="1" spans="1:7">
      <c r="A219" s="296" t="str">
        <f>[2]HUB!$A226</f>
        <v>HUB081.4</v>
      </c>
      <c r="B219" s="271" t="str">
        <f>[2]HUB!$B226</f>
        <v>TM-3.2</v>
      </c>
      <c r="C219" s="269">
        <f>[2]HUB!$C226</f>
        <v>0</v>
      </c>
      <c r="D219" s="312" t="s">
        <v>980</v>
      </c>
      <c r="E219" s="313"/>
      <c r="F219" s="298">
        <f>[2]HUB!$J226</f>
        <v>12.4458874458874</v>
      </c>
      <c r="G219" s="317"/>
    </row>
    <row r="220" ht="55.5" customHeight="1" spans="1:7">
      <c r="A220" s="296" t="str">
        <f>[2]HUB!$A227</f>
        <v>HUB081.5</v>
      </c>
      <c r="B220" s="271" t="str">
        <f>[2]HUB!$B227</f>
        <v>TM-4.0H </v>
      </c>
      <c r="C220" s="269">
        <f>[2]HUB!$C227</f>
        <v>0</v>
      </c>
      <c r="D220" s="312" t="s">
        <v>981</v>
      </c>
      <c r="E220" s="281"/>
      <c r="F220" s="298">
        <f>[2]HUB!$J227</f>
        <v>16.017316017316</v>
      </c>
      <c r="G220" s="299"/>
    </row>
    <row r="221" ht="63.75" customHeight="1" spans="1:7">
      <c r="A221" s="296" t="str">
        <f>[2]HUB!$A228</f>
        <v>HUB081.6</v>
      </c>
      <c r="B221" s="271" t="str">
        <f>[2]HUB!$B228</f>
        <v>TM-4.0L</v>
      </c>
      <c r="C221" s="269">
        <f>[2]HUB!$C228</f>
        <v>0</v>
      </c>
      <c r="D221" s="312" t="s">
        <v>982</v>
      </c>
      <c r="E221" s="109"/>
      <c r="F221" s="298">
        <f>[2]HUB!$J228</f>
        <v>18.3982683982684</v>
      </c>
      <c r="G221" s="299"/>
    </row>
    <row r="222" ht="69" customHeight="1" spans="1:7">
      <c r="A222" s="296" t="str">
        <f>[2]HUB!$A229</f>
        <v>HUB081.7</v>
      </c>
      <c r="B222" s="271" t="str">
        <f>[2]HUB!$B229</f>
        <v>TM-5.0</v>
      </c>
      <c r="C222" s="269">
        <f>[2]HUB!$C229</f>
        <v>0</v>
      </c>
      <c r="D222" s="312" t="s">
        <v>983</v>
      </c>
      <c r="E222" s="109"/>
      <c r="F222" s="298">
        <f>[2]HUB!$J229</f>
        <v>16.8831168831169</v>
      </c>
      <c r="G222" s="317"/>
    </row>
    <row r="223" ht="63" customHeight="1" spans="1:7">
      <c r="A223" s="296" t="str">
        <f>[2]HUB!$A230</f>
        <v>HUB081.8</v>
      </c>
      <c r="B223" s="271" t="str">
        <f>[2]HUB!$B230</f>
        <v>TM-5.0XL</v>
      </c>
      <c r="C223" s="269">
        <f>[2]HUB!$C230</f>
        <v>0</v>
      </c>
      <c r="D223" s="312" t="s">
        <v>984</v>
      </c>
      <c r="E223" s="109"/>
      <c r="F223" s="298">
        <f>[2]HUB!$J230</f>
        <v>18.2900432900433</v>
      </c>
      <c r="G223" s="317"/>
    </row>
    <row r="224" ht="21.6" customHeight="1" spans="1:7">
      <c r="A224" s="296" t="e">
        <f>[2]HUB!#REF!</f>
        <v>#REF!</v>
      </c>
      <c r="B224" s="271" t="e">
        <f>[2]HUB!#REF!</f>
        <v>#REF!</v>
      </c>
      <c r="C224" s="269" t="e">
        <f>[2]HUB!#REF!</f>
        <v>#REF!</v>
      </c>
      <c r="D224" s="323" t="s">
        <v>985</v>
      </c>
      <c r="E224" s="109"/>
      <c r="F224" s="298" t="e">
        <f>[2]HUB!#REF!</f>
        <v>#REF!</v>
      </c>
      <c r="G224" s="302"/>
    </row>
    <row r="225" ht="34.5" customHeight="1" spans="1:7">
      <c r="A225" s="296" t="str">
        <f>[2]HUB!$A231</f>
        <v>HUB082</v>
      </c>
      <c r="B225" s="271" t="str">
        <f>[2]HUB!$B231</f>
        <v>AH-1500</v>
      </c>
      <c r="C225" s="269">
        <f>[2]HUB!$C231</f>
        <v>0</v>
      </c>
      <c r="D225" s="297" t="s">
        <v>986</v>
      </c>
      <c r="E225" s="281"/>
      <c r="F225" s="298">
        <f>[2]HUB!$J231</f>
        <v>39.235</v>
      </c>
      <c r="G225" s="299"/>
    </row>
    <row r="226" ht="33" customHeight="1" spans="1:7">
      <c r="A226" s="296" t="str">
        <f>[2]HUB!$A232</f>
        <v>HUB083</v>
      </c>
      <c r="B226" s="271" t="str">
        <f>[2]HUB!$B232</f>
        <v>AH-1332</v>
      </c>
      <c r="C226" s="269">
        <f>[2]HUB!$C232</f>
        <v>0</v>
      </c>
      <c r="D226" s="297" t="s">
        <v>987</v>
      </c>
      <c r="E226" s="281"/>
      <c r="F226" s="298">
        <f>[2]HUB!$J232</f>
        <v>30.975</v>
      </c>
      <c r="G226" s="299"/>
    </row>
    <row r="227" ht="39.75" customHeight="1" spans="1:7">
      <c r="A227" s="296" t="str">
        <f>[2]HUB!$A233</f>
        <v>HUB083.1</v>
      </c>
      <c r="B227" s="271" t="str">
        <f>[2]HUB!$B233</f>
        <v>AH-1336</v>
      </c>
      <c r="C227" s="269">
        <f>[2]HUB!$C233</f>
        <v>0</v>
      </c>
      <c r="D227" s="315" t="s">
        <v>987</v>
      </c>
      <c r="E227" s="281"/>
      <c r="F227" s="298">
        <f>[2]HUB!$J233</f>
        <v>30.975</v>
      </c>
      <c r="G227" s="299"/>
    </row>
    <row r="228" ht="34.5" customHeight="1" spans="1:7">
      <c r="A228" s="296" t="str">
        <f>[2]HUB!$A234</f>
        <v>HUB084</v>
      </c>
      <c r="B228" s="271" t="str">
        <f>[2]HUB!$B234</f>
        <v>AH-712</v>
      </c>
      <c r="C228" s="269">
        <f>[2]HUB!$C234</f>
        <v>0</v>
      </c>
      <c r="D228" s="297" t="s">
        <v>988</v>
      </c>
      <c r="E228" s="281"/>
      <c r="F228" s="298">
        <f>[2]HUB!$J234</f>
        <v>38.8705882352941</v>
      </c>
      <c r="G228" s="299"/>
    </row>
    <row r="229" ht="44.25" customHeight="1" spans="1:7">
      <c r="A229" s="296" t="str">
        <f>[2]HUB!$A235</f>
        <v>HUB085</v>
      </c>
      <c r="B229" s="271" t="str">
        <f>[2]HUB!$B235</f>
        <v>AH-711</v>
      </c>
      <c r="C229" s="269">
        <f>[2]HUB!$C235</f>
        <v>0</v>
      </c>
      <c r="D229" s="297" t="s">
        <v>989</v>
      </c>
      <c r="E229" s="281"/>
      <c r="F229" s="298">
        <f>[2]HUB!$J235</f>
        <v>41.1131221719457</v>
      </c>
      <c r="G229" s="299"/>
    </row>
    <row r="230" ht="34.5" customHeight="1" spans="1:7">
      <c r="A230" s="296" t="str">
        <f>[2]HUB!$A236</f>
        <v>HUB085.1</v>
      </c>
      <c r="B230" s="107" t="str">
        <f>[2]HUB!$B236</f>
        <v>AH-1300</v>
      </c>
      <c r="C230" s="269">
        <f>[2]HUB!$C236</f>
        <v>0</v>
      </c>
      <c r="D230" s="297" t="s">
        <v>989</v>
      </c>
      <c r="E230" s="281"/>
      <c r="F230" s="298">
        <f>[2]HUB!$J236</f>
        <v>39.7115384615385</v>
      </c>
      <c r="G230" s="317"/>
    </row>
    <row r="231" ht="35.25" customHeight="1" spans="1:7">
      <c r="A231" s="296" t="str">
        <f>[2]HUB!$A237</f>
        <v>HUB086</v>
      </c>
      <c r="B231" s="271" t="str">
        <f>[2]HUB!$B237</f>
        <v>AH-1200</v>
      </c>
      <c r="C231" s="269">
        <f>[2]HUB!$C237</f>
        <v>0</v>
      </c>
      <c r="D231" s="297" t="s">
        <v>990</v>
      </c>
      <c r="E231" s="281"/>
      <c r="F231" s="298">
        <f>[2]HUB!$J237</f>
        <v>68.8333333333333</v>
      </c>
      <c r="G231" s="317"/>
    </row>
    <row r="232" ht="21.6" customHeight="1" spans="1:7">
      <c r="A232" s="296" t="str">
        <f>[2]HUB!$A238</f>
        <v>HUB087</v>
      </c>
      <c r="B232" s="271" t="str">
        <f>[2]HUB!$B238</f>
        <v>AH-352</v>
      </c>
      <c r="C232" s="269">
        <f>[2]HUB!$C238</f>
        <v>0</v>
      </c>
      <c r="D232" s="297" t="s">
        <v>991</v>
      </c>
      <c r="E232" s="281"/>
      <c r="F232" s="298">
        <f>[2]HUB!$J238</f>
        <v>8.26</v>
      </c>
      <c r="G232" s="317"/>
    </row>
    <row r="233" ht="55.5" customHeight="1" spans="1:7">
      <c r="A233" s="296" t="str">
        <f>[2]HUB!$A239</f>
        <v>HUB088</v>
      </c>
      <c r="B233" s="271" t="str">
        <f>[2]HUB!$B239</f>
        <v>AH-351</v>
      </c>
      <c r="C233" s="269">
        <f>[2]HUB!$C239</f>
        <v>0</v>
      </c>
      <c r="D233" s="297" t="s">
        <v>992</v>
      </c>
      <c r="E233" s="281"/>
      <c r="F233" s="298">
        <f>[2]HUB!$J239</f>
        <v>13.93875</v>
      </c>
      <c r="G233" s="317"/>
    </row>
    <row r="234" ht="21.6" customHeight="1" spans="1:7">
      <c r="A234" s="296" t="str">
        <f>[2]HUB!$A240</f>
        <v>HUB089</v>
      </c>
      <c r="B234" s="271" t="str">
        <f>[2]HUB!$B240</f>
        <v>AH-102-04</v>
      </c>
      <c r="C234" s="269" t="str">
        <f>[2]HUB!$C240</f>
        <v>1/4"</v>
      </c>
      <c r="D234" s="301" t="s">
        <v>993</v>
      </c>
      <c r="E234" s="281"/>
      <c r="F234" s="298">
        <f>[2]HUB!$J240</f>
        <v>3.44166666666667</v>
      </c>
      <c r="G234" s="299"/>
    </row>
    <row r="235" ht="21.6" customHeight="1" spans="1:7">
      <c r="A235" s="296" t="str">
        <f>[2]HUB!$A241</f>
        <v>HUB090</v>
      </c>
      <c r="B235" s="271" t="str">
        <f>[2]HUB!$B241</f>
        <v>AH-102-05</v>
      </c>
      <c r="C235" s="269" t="str">
        <f>[2]HUB!$C241</f>
        <v>5/16"</v>
      </c>
      <c r="D235" s="300"/>
      <c r="E235" s="281"/>
      <c r="F235" s="298">
        <f>[2]HUB!$J241</f>
        <v>3.44166666666667</v>
      </c>
      <c r="G235" s="299"/>
    </row>
    <row r="236" ht="21.6" customHeight="1" spans="1:7">
      <c r="A236" s="296" t="str">
        <f>[2]HUB!$A242</f>
        <v>HUB091</v>
      </c>
      <c r="B236" s="271" t="str">
        <f>[2]HUB!$B242</f>
        <v>AH-102-06</v>
      </c>
      <c r="C236" s="269" t="str">
        <f>[2]HUB!$C242</f>
        <v>3/8"</v>
      </c>
      <c r="D236" s="300"/>
      <c r="E236" s="335"/>
      <c r="F236" s="298">
        <f>[2]HUB!$J242</f>
        <v>3.871875</v>
      </c>
      <c r="G236" s="299"/>
    </row>
    <row r="237" ht="21.6" customHeight="1" spans="1:7">
      <c r="A237" s="296" t="str">
        <f>[2]HUB!$A243</f>
        <v>HUB092</v>
      </c>
      <c r="B237" s="271" t="str">
        <f>[2]HUB!$B243</f>
        <v>AH-102-08</v>
      </c>
      <c r="C237" s="269" t="str">
        <f>[2]HUB!$C243</f>
        <v>1/2"</v>
      </c>
      <c r="D237" s="300"/>
      <c r="E237" s="335"/>
      <c r="F237" s="298">
        <f>[2]HUB!$J243</f>
        <v>4.30208333333333</v>
      </c>
      <c r="G237" s="299"/>
    </row>
    <row r="238" ht="21.6" customHeight="1" spans="1:7">
      <c r="A238" s="296" t="str">
        <f>[2]HUB!$A244</f>
        <v>HUB093</v>
      </c>
      <c r="B238" s="271" t="str">
        <f>[2]HUB!$B244</f>
        <v>AH-102-10</v>
      </c>
      <c r="C238" s="269" t="str">
        <f>[2]HUB!$C244</f>
        <v>5/8"</v>
      </c>
      <c r="D238" s="300"/>
      <c r="E238" s="335"/>
      <c r="F238" s="298">
        <f>[2]HUB!$J244</f>
        <v>6.53916666666667</v>
      </c>
      <c r="G238" s="299"/>
    </row>
    <row r="239" ht="21.6" customHeight="1" spans="1:7">
      <c r="A239" s="296" t="str">
        <f>[2]HUB!$A245</f>
        <v>HUB094</v>
      </c>
      <c r="B239" s="271" t="str">
        <f>[2]HUB!$B245</f>
        <v>AH-102-12</v>
      </c>
      <c r="C239" s="269" t="str">
        <f>[2]HUB!$C245</f>
        <v>3/4"</v>
      </c>
      <c r="D239" s="305"/>
      <c r="E239" s="335"/>
      <c r="F239" s="298">
        <f>[2]HUB!$J245</f>
        <v>7.91583333333333</v>
      </c>
      <c r="G239" s="299"/>
    </row>
    <row r="240" ht="21.6" customHeight="1" spans="1:7">
      <c r="A240" s="296" t="str">
        <f>[2]HUB!$A246</f>
        <v>HUB094.1</v>
      </c>
      <c r="B240" s="271" t="str">
        <f>[2]HUB!$B246</f>
        <v>Inner spring bender 3/8"</v>
      </c>
      <c r="C240" s="269" t="str">
        <f>[2]HUB!$C246</f>
        <v>3/8"</v>
      </c>
      <c r="D240" s="336" t="s">
        <v>994</v>
      </c>
      <c r="E240" s="281"/>
      <c r="F240" s="298">
        <f>[2]HUB!$J246</f>
        <v>9.95523415977962</v>
      </c>
      <c r="G240" s="299"/>
    </row>
    <row r="241" ht="21.6" customHeight="1" spans="1:7">
      <c r="A241" s="296" t="str">
        <f>[2]HUB!$A247</f>
        <v>HUB094.2</v>
      </c>
      <c r="B241" s="271" t="str">
        <f>[2]HUB!$B247</f>
        <v>Inner spring bender 1/2"</v>
      </c>
      <c r="C241" s="269" t="str">
        <f>[2]HUB!$C247</f>
        <v>1/2"</v>
      </c>
      <c r="D241" s="337"/>
      <c r="E241" s="281"/>
      <c r="F241" s="298">
        <f>[2]HUB!$J247</f>
        <v>11.3774104683196</v>
      </c>
      <c r="G241" s="299"/>
    </row>
    <row r="242" ht="21.6" customHeight="1" spans="1:7">
      <c r="A242" s="296" t="str">
        <f>[2]HUB!$A248</f>
        <v>HUB094.3</v>
      </c>
      <c r="B242" s="271" t="str">
        <f>[2]HUB!$B248</f>
        <v>Inner spring bender 5/8"</v>
      </c>
      <c r="C242" s="269" t="str">
        <f>[2]HUB!$C248</f>
        <v>5/8"</v>
      </c>
      <c r="D242" s="337"/>
      <c r="E242" s="281"/>
      <c r="F242" s="298">
        <f>[2]HUB!$J248</f>
        <v>14.2217630853994</v>
      </c>
      <c r="G242" s="299"/>
    </row>
    <row r="243" ht="21.6" customHeight="1" spans="1:7">
      <c r="A243" s="296" t="str">
        <f>[2]HUB!$A249</f>
        <v>HUB094.4</v>
      </c>
      <c r="B243" s="271" t="str">
        <f>[2]HUB!$B249</f>
        <v>Inner spring bender 3/4"</v>
      </c>
      <c r="C243" s="269" t="str">
        <f>[2]HUB!$C249</f>
        <v>3/4"</v>
      </c>
      <c r="D243" s="338"/>
      <c r="E243" s="281"/>
      <c r="F243" s="298">
        <f>[2]HUB!$J249</f>
        <v>17.0661157024794</v>
      </c>
      <c r="G243" s="299"/>
    </row>
    <row r="244" ht="21.6" customHeight="1" spans="1:7">
      <c r="A244" s="296" t="str">
        <f>[2]HUB!$A250</f>
        <v>HUB095</v>
      </c>
      <c r="B244" s="271" t="str">
        <f>[2]HUB!$B250</f>
        <v>AH-369</v>
      </c>
      <c r="C244" s="269">
        <f>[2]HUB!$C250</f>
        <v>0</v>
      </c>
      <c r="D244" s="297" t="s">
        <v>995</v>
      </c>
      <c r="E244" s="281"/>
      <c r="F244" s="298">
        <f>[2]HUB!$J250</f>
        <v>32.3921568627451</v>
      </c>
      <c r="G244" s="317"/>
    </row>
    <row r="245" ht="29.25" customHeight="1" spans="1:7">
      <c r="A245" s="296" t="str">
        <f>[2]HUB!$A251</f>
        <v>HUB096</v>
      </c>
      <c r="B245" s="271" t="str">
        <f>[2]HUB!$B251</f>
        <v>AH-368A-05-90</v>
      </c>
      <c r="C245" s="269">
        <f>[2]HUB!$C251</f>
        <v>0</v>
      </c>
      <c r="D245" s="301" t="s">
        <v>996</v>
      </c>
      <c r="E245" s="281"/>
      <c r="F245" s="298">
        <f>[2]HUB!$J251</f>
        <v>32.3921568627451</v>
      </c>
      <c r="G245" s="299"/>
    </row>
    <row r="246" ht="39.75" customHeight="1" spans="1:7">
      <c r="A246" s="296" t="str">
        <f>[2]HUB!$A252</f>
        <v>HUB097</v>
      </c>
      <c r="B246" s="271" t="str">
        <f>[2]HUB!$B252</f>
        <v>AH-368A-05-180</v>
      </c>
      <c r="C246" s="269">
        <f>[2]HUB!$C252</f>
        <v>0</v>
      </c>
      <c r="D246" s="305"/>
      <c r="E246" s="281"/>
      <c r="F246" s="298">
        <f>[2]HUB!$J252</f>
        <v>32.3921568627451</v>
      </c>
      <c r="G246" s="299"/>
    </row>
    <row r="247" ht="21.6" customHeight="1" spans="1:7">
      <c r="A247" s="296" t="str">
        <f>[2]HUB!$A253</f>
        <v>HUB098</v>
      </c>
      <c r="B247" s="271" t="str">
        <f>[2]HUB!$B253</f>
        <v>AH-364A-04</v>
      </c>
      <c r="C247" s="269" t="str">
        <f>[2]HUB!$C253</f>
        <v>1/4"</v>
      </c>
      <c r="D247" s="301" t="s">
        <v>997</v>
      </c>
      <c r="E247" s="281"/>
      <c r="F247" s="298">
        <f>[2]HUB!$J253</f>
        <v>40.4901960784314</v>
      </c>
      <c r="G247" s="299"/>
    </row>
    <row r="248" ht="21.6" customHeight="1" spans="1:7">
      <c r="A248" s="296" t="str">
        <f>[2]HUB!$A254</f>
        <v>HUB099</v>
      </c>
      <c r="B248" s="271" t="str">
        <f>[2]HUB!$B254</f>
        <v>AH-364A-05</v>
      </c>
      <c r="C248" s="269" t="str">
        <f>[2]HUB!$C254</f>
        <v>5/16"</v>
      </c>
      <c r="D248" s="300"/>
      <c r="E248" s="281"/>
      <c r="F248" s="298">
        <f>[2]HUB!$J254</f>
        <v>44.5392156862745</v>
      </c>
      <c r="G248" s="299"/>
    </row>
    <row r="249" ht="21.6" customHeight="1" spans="1:7">
      <c r="A249" s="296" t="str">
        <f>[2]HUB!$A255</f>
        <v>HUB100</v>
      </c>
      <c r="B249" s="271" t="str">
        <f>[2]HUB!$B255</f>
        <v>AH-364A-06</v>
      </c>
      <c r="C249" s="269" t="str">
        <f>[2]HUB!$C255</f>
        <v>3/8"</v>
      </c>
      <c r="D249" s="300"/>
      <c r="E249" s="281"/>
      <c r="F249" s="298">
        <f>[2]HUB!$J255</f>
        <v>82.6</v>
      </c>
      <c r="G249" s="299"/>
    </row>
    <row r="250" ht="21.6" customHeight="1" spans="1:7">
      <c r="A250" s="296" t="str">
        <f>[2]HUB!$A256</f>
        <v>HUB101</v>
      </c>
      <c r="B250" s="271" t="str">
        <f>[2]HUB!$B256</f>
        <v>AH-364A-08</v>
      </c>
      <c r="C250" s="269" t="str">
        <f>[2]HUB!$C256</f>
        <v>1/2"</v>
      </c>
      <c r="D250" s="300"/>
      <c r="E250" s="319"/>
      <c r="F250" s="298">
        <f>[2]HUB!$J256</f>
        <v>112.562745098039</v>
      </c>
      <c r="G250" s="299"/>
    </row>
    <row r="251" ht="21.6" customHeight="1" spans="1:7">
      <c r="A251" s="296" t="str">
        <f>[2]HUB!$A257</f>
        <v>HUB102</v>
      </c>
      <c r="B251" s="271" t="str">
        <f>[2]HUB!$B257</f>
        <v>AH-364A-10</v>
      </c>
      <c r="C251" s="269" t="str">
        <f>[2]HUB!$C257</f>
        <v>5/8"</v>
      </c>
      <c r="D251" s="300"/>
      <c r="E251" s="319"/>
      <c r="F251" s="298">
        <f>[2]HUB!$J257</f>
        <v>121.470588235294</v>
      </c>
      <c r="G251" s="299"/>
    </row>
    <row r="252" ht="21.6" customHeight="1" spans="1:7">
      <c r="A252" s="296" t="str">
        <f>[2]HUB!$A258</f>
        <v>HUB103</v>
      </c>
      <c r="B252" s="271" t="str">
        <f>[2]HUB!$B258</f>
        <v>AH-364A-12</v>
      </c>
      <c r="C252" s="269" t="str">
        <f>[2]HUB!$C258</f>
        <v>3/4"</v>
      </c>
      <c r="D252" s="300"/>
      <c r="E252" s="319"/>
      <c r="F252" s="298">
        <f>[2]HUB!$J258</f>
        <v>125.519607843137</v>
      </c>
      <c r="G252" s="299"/>
    </row>
    <row r="253" ht="21.6" customHeight="1" spans="1:7">
      <c r="A253" s="296" t="str">
        <f>[2]HUB!$A259</f>
        <v>HUB103.1</v>
      </c>
      <c r="B253" s="271" t="str">
        <f>[2]HUB!$B259</f>
        <v>AH-364A-14</v>
      </c>
      <c r="C253" s="269" t="str">
        <f>[2]HUB!$C259</f>
        <v>7/8"</v>
      </c>
      <c r="D253" s="305"/>
      <c r="E253" s="319"/>
      <c r="F253" s="298" t="str">
        <f>[2]HUB!$J259</f>
        <v>~</v>
      </c>
      <c r="G253" s="299"/>
    </row>
    <row r="254" ht="21.6" customHeight="1" spans="1:7">
      <c r="A254" s="296" t="str">
        <f>[2]HUB!$A260</f>
        <v>HUB103.2</v>
      </c>
      <c r="B254" s="271" t="str">
        <f>[2]HUB!$B260</f>
        <v>CT-364A-06 TUBE BENDER</v>
      </c>
      <c r="C254" s="269" t="str">
        <f>[2]HUB!$C260</f>
        <v>3/8"</v>
      </c>
      <c r="D254" s="339" t="s">
        <v>998</v>
      </c>
      <c r="E254" s="281"/>
      <c r="F254" s="298">
        <f>[2]HUB!$J260</f>
        <v>40.1555663587749</v>
      </c>
      <c r="G254" s="302"/>
    </row>
    <row r="255" ht="21.6" customHeight="1" spans="1:7">
      <c r="A255" s="296" t="str">
        <f>[2]HUB!$A261</f>
        <v>HUB103.3</v>
      </c>
      <c r="B255" s="271" t="str">
        <f>[2]HUB!$B261</f>
        <v>CT-364A-08 TUBE BENDER</v>
      </c>
      <c r="C255" s="269" t="str">
        <f>[2]HUB!$C261</f>
        <v>1/2"</v>
      </c>
      <c r="D255" s="340"/>
      <c r="E255" s="281"/>
      <c r="F255" s="298">
        <f>[2]HUB!$J261</f>
        <v>50.8637173877816</v>
      </c>
      <c r="G255" s="303"/>
    </row>
    <row r="256" ht="21.6" customHeight="1" spans="1:7">
      <c r="A256" s="296" t="str">
        <f>[2]HUB!$A262</f>
        <v>HUB103.31</v>
      </c>
      <c r="B256" s="271" t="str">
        <f>[2]HUB!$B262</f>
        <v>CT-364A-10 TUBE BENDER</v>
      </c>
      <c r="C256" s="269" t="str">
        <f>[2]HUB!$C262</f>
        <v>5/8"</v>
      </c>
      <c r="D256" s="340"/>
      <c r="E256" s="281"/>
      <c r="F256" s="298">
        <f>[2]HUB!$J262</f>
        <v>0</v>
      </c>
      <c r="G256" s="303"/>
    </row>
    <row r="257" ht="21.6" customHeight="1" spans="1:7">
      <c r="A257" s="296" t="str">
        <f>[2]HUB!$A263</f>
        <v>HUB103.4</v>
      </c>
      <c r="B257" s="271" t="str">
        <f>[2]HUB!$B263</f>
        <v>CT-364A-12 TUBE BENDER</v>
      </c>
      <c r="C257" s="269" t="str">
        <f>[2]HUB!$C263</f>
        <v>3/4"</v>
      </c>
      <c r="D257" s="340"/>
      <c r="E257" s="281"/>
      <c r="F257" s="298">
        <f>[2]HUB!$J263</f>
        <v>87.0037271106793</v>
      </c>
      <c r="G257" s="303"/>
    </row>
    <row r="258" ht="21.6" customHeight="1" spans="1:7">
      <c r="A258" s="296" t="str">
        <f>[2]HUB!$A264</f>
        <v>HUB103.5</v>
      </c>
      <c r="B258" s="271" t="str">
        <f>[2]HUB!$B264</f>
        <v>CT-364A-14 TUBE BENDER</v>
      </c>
      <c r="C258" s="269" t="str">
        <f>[2]HUB!$C264</f>
        <v>7/8"</v>
      </c>
      <c r="D258" s="341"/>
      <c r="E258" s="281"/>
      <c r="F258" s="298">
        <f>[2]HUB!$J264</f>
        <v>109.728431372549</v>
      </c>
      <c r="G258" s="304"/>
    </row>
    <row r="259" ht="33" customHeight="1" spans="1:7">
      <c r="A259" s="296" t="str">
        <f>[2]HUB!$A265</f>
        <v>HUB104</v>
      </c>
      <c r="B259" s="271" t="str">
        <f>[2]HUB!$B265</f>
        <v>AH-193</v>
      </c>
      <c r="C259" s="269">
        <f>[2]HUB!$C265</f>
        <v>0</v>
      </c>
      <c r="D259" s="297" t="s">
        <v>999</v>
      </c>
      <c r="E259" s="281"/>
      <c r="F259" s="298">
        <f>[2]HUB!$J265</f>
        <v>19.4352941176471</v>
      </c>
      <c r="G259" s="299"/>
    </row>
    <row r="260" ht="21.6" customHeight="1" spans="1:7">
      <c r="A260" s="296" t="str">
        <f>[2]HUB!$A266</f>
        <v>HUB105</v>
      </c>
      <c r="B260" s="271" t="str">
        <f>[2]HUB!$B266</f>
        <v>AH-94</v>
      </c>
      <c r="C260" s="269">
        <f>[2]HUB!$C266</f>
        <v>0</v>
      </c>
      <c r="D260" s="297" t="s">
        <v>1000</v>
      </c>
      <c r="E260" s="281"/>
      <c r="F260" s="298">
        <f>[2]HUB!$J266</f>
        <v>11.7421568627451</v>
      </c>
      <c r="G260" s="299"/>
    </row>
    <row r="261" ht="21.6" customHeight="1" spans="1:7">
      <c r="A261" s="296" t="str">
        <f>[2]HUB!$A267</f>
        <v>HUB106</v>
      </c>
      <c r="B261" s="271" t="str">
        <f>[2]HUB!$B267</f>
        <v>AH-95</v>
      </c>
      <c r="C261" s="269">
        <f>[2]HUB!$C267</f>
        <v>0</v>
      </c>
      <c r="D261" s="297" t="s">
        <v>1001</v>
      </c>
      <c r="E261" s="281"/>
      <c r="F261" s="298">
        <f>[2]HUB!$J267</f>
        <v>14.171568627451</v>
      </c>
      <c r="G261" s="299"/>
    </row>
    <row r="262" ht="21.6" customHeight="1" spans="1:7">
      <c r="A262" s="296" t="str">
        <f>[2]HUB!$A268</f>
        <v>HUB107</v>
      </c>
      <c r="B262" s="271" t="str">
        <f>[2]HUB!$B268</f>
        <v>AH-96</v>
      </c>
      <c r="C262" s="269">
        <f>[2]HUB!$C268</f>
        <v>0</v>
      </c>
      <c r="D262" s="297" t="s">
        <v>1002</v>
      </c>
      <c r="E262" s="281"/>
      <c r="F262" s="298">
        <f>[2]HUB!$J268</f>
        <v>21.8647058823529</v>
      </c>
      <c r="G262" s="317"/>
    </row>
    <row r="263" ht="54.75" customHeight="1" spans="1:7">
      <c r="A263" s="296" t="str">
        <f>[2]HUB!$A269</f>
        <v>HUB108</v>
      </c>
      <c r="B263" s="271" t="str">
        <f>[2]HUB!$B269</f>
        <v>AH-275</v>
      </c>
      <c r="C263" s="269">
        <f>[2]HUB!$C269</f>
        <v>0</v>
      </c>
      <c r="D263" s="297" t="s">
        <v>1003</v>
      </c>
      <c r="E263" s="281"/>
      <c r="F263" s="298">
        <f>[2]HUB!$J269</f>
        <v>89.078431372549</v>
      </c>
      <c r="G263" s="317"/>
    </row>
    <row r="264" ht="42" customHeight="1" spans="1:7">
      <c r="A264" s="296" t="str">
        <f>[2]HUB!$A270</f>
        <v>HUB109</v>
      </c>
      <c r="B264" s="271" t="str">
        <f>[2]HUB!$B270</f>
        <v>CT-278</v>
      </c>
      <c r="C264" s="269">
        <f>[2]HUB!$C270</f>
        <v>0</v>
      </c>
      <c r="D264" s="297" t="s">
        <v>1004</v>
      </c>
      <c r="E264" s="281"/>
      <c r="F264" s="298">
        <f>[2]HUB!$J270</f>
        <v>99.4890077243018</v>
      </c>
      <c r="G264" s="299"/>
    </row>
    <row r="265" ht="21.6" customHeight="1" spans="1:7">
      <c r="A265" s="296" t="str">
        <f>[2]HUB!$A271</f>
        <v>HUB110</v>
      </c>
      <c r="B265" s="271" t="str">
        <f>[2]HUB!$B271</f>
        <v>CT-806</v>
      </c>
      <c r="C265" s="269">
        <f>[2]HUB!$C271</f>
        <v>0</v>
      </c>
      <c r="D265" s="301" t="s">
        <v>1005</v>
      </c>
      <c r="E265" s="281"/>
      <c r="F265" s="298">
        <f>[2]HUB!$J271</f>
        <v>89.126559714795</v>
      </c>
      <c r="G265" s="299"/>
    </row>
    <row r="266" ht="45" customHeight="1" spans="1:7">
      <c r="A266" s="296" t="str">
        <f>[2]HUB!$A272</f>
        <v>HUB111</v>
      </c>
      <c r="B266" s="271" t="str">
        <f>[2]HUB!$B272</f>
        <v>CT-100A</v>
      </c>
      <c r="C266" s="269" t="str">
        <f>[2]HUB!$C272</f>
        <v>3/8" ~ 1-1/8"</v>
      </c>
      <c r="D266" s="297" t="s">
        <v>1006</v>
      </c>
      <c r="E266" s="173"/>
      <c r="F266" s="298">
        <f>[2]HUB!$J272</f>
        <v>438.913725490196</v>
      </c>
      <c r="G266" s="299"/>
    </row>
    <row r="267" ht="36.75" customHeight="1" spans="1:7">
      <c r="A267" s="296" t="str">
        <f>[2]HUB!$A273</f>
        <v>HUB111.1</v>
      </c>
      <c r="B267" s="271" t="str">
        <f>[2]HUB!$B273</f>
        <v>CT-100AL</v>
      </c>
      <c r="C267" s="269" t="str">
        <f>[2]HUB!$C273</f>
        <v>3/8~1-5/8</v>
      </c>
      <c r="D267" s="297" t="s">
        <v>1006</v>
      </c>
      <c r="E267" s="173"/>
      <c r="F267" s="298">
        <f>[2]HUB!$J273</f>
        <v>882.686274509804</v>
      </c>
      <c r="G267" s="299"/>
    </row>
    <row r="268" ht="49.5" customHeight="1" spans="1:7">
      <c r="A268" s="296" t="str">
        <f>[2]HUB!$A274</f>
        <v>HUB112</v>
      </c>
      <c r="B268" s="271" t="str">
        <f>[2]HUB!$B274</f>
        <v>CT-300A</v>
      </c>
      <c r="C268" s="269" t="str">
        <f>[2]HUB!$C274</f>
        <v>3/8~1-1/8</v>
      </c>
      <c r="D268" s="297" t="s">
        <v>1006</v>
      </c>
      <c r="E268" s="173"/>
      <c r="F268" s="298">
        <f>[2]HUB!$J274</f>
        <v>858.392156862745</v>
      </c>
      <c r="G268" s="317"/>
    </row>
    <row r="269" ht="63" customHeight="1" spans="1:7">
      <c r="A269" s="296" t="str">
        <f>[2]HUB!$A275</f>
        <v>HUB113</v>
      </c>
      <c r="B269" s="271" t="str">
        <f>[2]HUB!$B275</f>
        <v>CT-300AL</v>
      </c>
      <c r="C269" s="269" t="str">
        <f>[2]HUB!$C275</f>
        <v>3/8~1-5/8</v>
      </c>
      <c r="D269" s="297" t="s">
        <v>1006</v>
      </c>
      <c r="E269" s="173"/>
      <c r="F269" s="298">
        <f>[2]HUB!$J275</f>
        <v>1218.75490196078</v>
      </c>
      <c r="G269" s="317"/>
    </row>
    <row r="270" spans="1:7">
      <c r="A270" s="296" t="str">
        <f>[2]HUB!$A276</f>
        <v>HUB114</v>
      </c>
      <c r="B270" s="271" t="str">
        <f>[2]HUB!$B276</f>
        <v>100A-01</v>
      </c>
      <c r="C270" s="269" t="str">
        <f>[2]HUB!$C276</f>
        <v>3/8"</v>
      </c>
      <c r="D270" s="342" t="s">
        <v>1007</v>
      </c>
      <c r="E270" s="173"/>
      <c r="F270" s="298">
        <f>[2]HUB!$J276</f>
        <v>106.010695187166</v>
      </c>
      <c r="G270" s="299"/>
    </row>
    <row r="271" spans="1:7">
      <c r="A271" s="296" t="str">
        <f>[2]HUB!$A277</f>
        <v>HUB115</v>
      </c>
      <c r="B271" s="271" t="str">
        <f>[2]HUB!$B277</f>
        <v>100A-02</v>
      </c>
      <c r="C271" s="269" t="str">
        <f>[2]HUB!$C277</f>
        <v> 1/2" </v>
      </c>
      <c r="D271" s="343"/>
      <c r="E271" s="173"/>
      <c r="F271" s="298">
        <f>[2]HUB!$J277</f>
        <v>106.010695187166</v>
      </c>
      <c r="G271" s="299"/>
    </row>
    <row r="272" spans="1:7">
      <c r="A272" s="296" t="str">
        <f>[2]HUB!$A278</f>
        <v>HUB116</v>
      </c>
      <c r="B272" s="271" t="str">
        <f>[2]HUB!$B278</f>
        <v>100A-03</v>
      </c>
      <c r="C272" s="269" t="str">
        <f>[2]HUB!$C278</f>
        <v>5/8" </v>
      </c>
      <c r="D272" s="343"/>
      <c r="E272" s="173"/>
      <c r="F272" s="298">
        <f>[2]HUB!$J278</f>
        <v>106.010695187166</v>
      </c>
      <c r="G272" s="299"/>
    </row>
    <row r="273" spans="1:7">
      <c r="A273" s="296" t="str">
        <f>[2]HUB!$A279</f>
        <v>HUB117</v>
      </c>
      <c r="B273" s="271" t="str">
        <f>[2]HUB!$B279</f>
        <v>100A-04</v>
      </c>
      <c r="C273" s="269" t="str">
        <f>[2]HUB!$C279</f>
        <v>3/4" </v>
      </c>
      <c r="D273" s="343"/>
      <c r="E273" s="173"/>
      <c r="F273" s="298">
        <f>[2]HUB!$J279</f>
        <v>106.010695187166</v>
      </c>
      <c r="G273" s="299"/>
    </row>
    <row r="274" spans="1:7">
      <c r="A274" s="296" t="str">
        <f>[2]HUB!$A280</f>
        <v>HUB118</v>
      </c>
      <c r="B274" s="271" t="str">
        <f>[2]HUB!$B280</f>
        <v>100A-05</v>
      </c>
      <c r="C274" s="269" t="str">
        <f>[2]HUB!$C280</f>
        <v> 7/8" </v>
      </c>
      <c r="D274" s="343"/>
      <c r="E274" s="173"/>
      <c r="F274" s="298">
        <f>[2]HUB!$J280</f>
        <v>106.010695187166</v>
      </c>
      <c r="G274" s="299"/>
    </row>
    <row r="275" spans="1:7">
      <c r="A275" s="296" t="str">
        <f>[2]HUB!$A281</f>
        <v>HUB119</v>
      </c>
      <c r="B275" s="271" t="str">
        <f>[2]HUB!$B281</f>
        <v>100A-07</v>
      </c>
      <c r="C275" s="269" t="str">
        <f>[2]HUB!$C281</f>
        <v>1-1/8"</v>
      </c>
      <c r="D275" s="343"/>
      <c r="E275" s="281"/>
      <c r="F275" s="298">
        <f>[2]HUB!$J281</f>
        <v>176.68449197861</v>
      </c>
      <c r="G275" s="299"/>
    </row>
    <row r="276" spans="1:7">
      <c r="A276" s="296" t="str">
        <f>[2]HUB!$A282</f>
        <v>HUB120</v>
      </c>
      <c r="B276" s="271" t="str">
        <f>[2]HUB!$B282</f>
        <v>100A-09</v>
      </c>
      <c r="C276" s="269" t="str">
        <f>[2]HUB!$C282</f>
        <v>1 3/8"</v>
      </c>
      <c r="D276" s="343"/>
      <c r="E276" s="281"/>
      <c r="F276" s="298">
        <f>[2]HUB!$J282</f>
        <v>176.68449197861</v>
      </c>
      <c r="G276" s="299"/>
    </row>
    <row r="277" spans="1:7">
      <c r="A277" s="296" t="str">
        <f>[2]HUB!$A283</f>
        <v>HUB121</v>
      </c>
      <c r="B277" s="271" t="str">
        <f>[2]HUB!$B283</f>
        <v>100A-11</v>
      </c>
      <c r="C277" s="269" t="str">
        <f>[2]HUB!$C283</f>
        <v>1 5/8"</v>
      </c>
      <c r="D277" s="344"/>
      <c r="E277" s="281"/>
      <c r="F277" s="298">
        <f>[2]HUB!$J283</f>
        <v>176.68449197861</v>
      </c>
      <c r="G277" s="299"/>
    </row>
    <row r="278" ht="37.5" customHeight="1" spans="1:7">
      <c r="A278" s="296" t="str">
        <f>[2]HUB!$A284</f>
        <v>HUB121.1</v>
      </c>
      <c r="B278" s="271" t="str">
        <f>[2]HUB!$B284</f>
        <v>Hydraulic thimble</v>
      </c>
      <c r="C278" s="269">
        <f>[2]HUB!$C284</f>
        <v>0</v>
      </c>
      <c r="D278" s="344"/>
      <c r="E278" s="281"/>
      <c r="F278" s="298">
        <f>[2]HUB!$J284</f>
        <v>39.7540106951872</v>
      </c>
      <c r="G278" s="317"/>
    </row>
    <row r="279" ht="74.25" customHeight="1" spans="1:7">
      <c r="A279" s="296" t="str">
        <f>[2]HUB!$A285</f>
        <v>HUB122</v>
      </c>
      <c r="B279" s="271" t="str">
        <f>[2]HUB!$B285</f>
        <v>AH-E800AL</v>
      </c>
      <c r="C279" s="269" t="str">
        <f>[2]HUB!$C285</f>
        <v>1/4"~3/4"</v>
      </c>
      <c r="D279" s="297" t="s">
        <v>1008</v>
      </c>
      <c r="E279" s="281"/>
      <c r="F279" s="298">
        <f>[2]HUB!$J285</f>
        <v>911.963800904977</v>
      </c>
      <c r="G279" s="317"/>
    </row>
    <row r="280" spans="1:7">
      <c r="A280" s="296" t="str">
        <f>[2]HUB!$A286</f>
        <v>HUB123</v>
      </c>
      <c r="B280" s="271" t="str">
        <f>[2]HUB!$B286</f>
        <v>E800A-01</v>
      </c>
      <c r="C280" s="269" t="str">
        <f>[2]HUB!$C286</f>
        <v>1/4"</v>
      </c>
      <c r="D280" s="297" t="s">
        <v>1009</v>
      </c>
      <c r="E280" s="281"/>
      <c r="F280" s="298">
        <f>[2]HUB!$J286</f>
        <v>85.5152941176471</v>
      </c>
      <c r="G280" s="299"/>
    </row>
    <row r="281" spans="1:7">
      <c r="A281" s="296" t="str">
        <f>[2]HUB!$A287</f>
        <v>HUB124</v>
      </c>
      <c r="B281" s="271" t="str">
        <f>[2]HUB!$B287</f>
        <v>E800A-03</v>
      </c>
      <c r="C281" s="269" t="str">
        <f>[2]HUB!$C287</f>
        <v>3/8"</v>
      </c>
      <c r="D281" s="297"/>
      <c r="E281" s="281"/>
      <c r="F281" s="298">
        <f>[2]HUB!$J287</f>
        <v>85.5152941176471</v>
      </c>
      <c r="G281" s="299"/>
    </row>
    <row r="282" spans="1:7">
      <c r="A282" s="296" t="str">
        <f>[2]HUB!$A288</f>
        <v>HUB125</v>
      </c>
      <c r="B282" s="271" t="str">
        <f>[2]HUB!$B288</f>
        <v>E800A-04</v>
      </c>
      <c r="C282" s="269" t="str">
        <f>[2]HUB!$C288</f>
        <v>1/2"</v>
      </c>
      <c r="D282" s="297"/>
      <c r="E282" s="281"/>
      <c r="F282" s="298">
        <f>[2]HUB!$J288</f>
        <v>85.5152941176471</v>
      </c>
      <c r="G282" s="299"/>
    </row>
    <row r="283" spans="1:7">
      <c r="A283" s="296" t="str">
        <f>[2]HUB!$A289</f>
        <v>HUB126</v>
      </c>
      <c r="B283" s="271" t="str">
        <f>[2]HUB!$B289</f>
        <v>E800A-05</v>
      </c>
      <c r="C283" s="269" t="str">
        <f>[2]HUB!$C289</f>
        <v>5/8"</v>
      </c>
      <c r="D283" s="297"/>
      <c r="E283" s="281"/>
      <c r="F283" s="298">
        <f>[2]HUB!$J289</f>
        <v>85.5152941176471</v>
      </c>
      <c r="G283" s="299"/>
    </row>
    <row r="284" spans="1:7">
      <c r="A284" s="296" t="str">
        <f>[2]HUB!$A290</f>
        <v>HUB127</v>
      </c>
      <c r="B284" s="271" t="str">
        <f>[2]HUB!$B290</f>
        <v>E800A-06</v>
      </c>
      <c r="C284" s="269" t="str">
        <f>[2]HUB!$C290</f>
        <v>3/4"</v>
      </c>
      <c r="D284" s="297"/>
      <c r="E284" s="281"/>
      <c r="F284" s="298">
        <f>[2]HUB!$J290</f>
        <v>85.5152941176471</v>
      </c>
      <c r="G284" s="299"/>
    </row>
    <row r="285" ht="69" customHeight="1" spans="1:7">
      <c r="A285" s="296" t="str">
        <f>[2]HUB!$A291</f>
        <v>HUB127.1</v>
      </c>
      <c r="B285" s="271" t="str">
        <f>[2]HUB!$B291</f>
        <v>WK-T800 Tee-Extractor Sets (3/8"-1 1/4")</v>
      </c>
      <c r="C285" s="269" t="str">
        <f>[2]HUB!$C291</f>
        <v>Tee-Extractor Sets (3/8"-1 1/4")</v>
      </c>
      <c r="D285" s="297"/>
      <c r="E285" s="281"/>
      <c r="F285" s="298">
        <f>[2]HUB!$J291</f>
        <v>1797.76470588235</v>
      </c>
      <c r="G285" s="299"/>
    </row>
    <row r="286" ht="21.6" customHeight="1" spans="1:7">
      <c r="A286" s="296" t="str">
        <f>[2]HUB!$A292</f>
        <v>HUB128</v>
      </c>
      <c r="B286" s="271" t="str">
        <f>[2]HUB!$B292</f>
        <v>AH-127/128 CUTTER WHEEL</v>
      </c>
      <c r="C286" s="269">
        <f>[2]HUB!$C292</f>
        <v>0</v>
      </c>
      <c r="D286" s="297" t="s">
        <v>1010</v>
      </c>
      <c r="E286" s="281"/>
      <c r="F286" s="298">
        <f>[2]HUB!$J292</f>
        <v>2.86805555555556</v>
      </c>
      <c r="G286" s="275"/>
    </row>
    <row r="287" ht="21.6" customHeight="1" spans="1:7">
      <c r="A287" s="296" t="str">
        <f>[2]HUB!$A293</f>
        <v>HUB129</v>
      </c>
      <c r="B287" s="271" t="str">
        <f>[2]HUB!$B293</f>
        <v>AH-107/206 CUTTER WHEEL</v>
      </c>
      <c r="C287" s="269">
        <f>[2]HUB!$C293</f>
        <v>0</v>
      </c>
      <c r="D287" s="297" t="s">
        <v>1010</v>
      </c>
      <c r="E287" s="281"/>
      <c r="F287" s="298">
        <f>[2]HUB!$J293</f>
        <v>3.2265625</v>
      </c>
      <c r="G287" s="276"/>
    </row>
    <row r="288" ht="21.6" customHeight="1" spans="1:7">
      <c r="A288" s="296" t="str">
        <f>[2]HUB!$A294</f>
        <v>HUB130</v>
      </c>
      <c r="B288" s="271" t="str">
        <f>[2]HUB!$B294</f>
        <v>AH-105/274 CUTTER WHEEL</v>
      </c>
      <c r="C288" s="269">
        <f>[2]HUB!$C294</f>
        <v>0</v>
      </c>
      <c r="D288" s="297" t="s">
        <v>1010</v>
      </c>
      <c r="E288" s="281"/>
      <c r="F288" s="298">
        <f>[2]HUB!$J294</f>
        <v>3.2265625</v>
      </c>
      <c r="G288" s="277"/>
    </row>
    <row r="289" ht="21.6" customHeight="1" spans="1:7">
      <c r="A289" s="296" t="str">
        <f>[2]HUB!$A295</f>
        <v>HUB131</v>
      </c>
      <c r="B289" s="271" t="str">
        <f>[2]HUB!$B295</f>
        <v>AH-127</v>
      </c>
      <c r="C289" s="269" t="str">
        <f>[2]HUB!$C295</f>
        <v>For Φ1/8" to 5/8" </v>
      </c>
      <c r="D289" s="297" t="s">
        <v>1011</v>
      </c>
      <c r="E289" s="281"/>
      <c r="F289" s="298">
        <f>[2]HUB!$J295</f>
        <v>10.9323529411765</v>
      </c>
      <c r="G289" s="299"/>
    </row>
    <row r="290" ht="21.6" customHeight="1" spans="1:7">
      <c r="A290" s="296" t="str">
        <f>[2]HUB!$A296</f>
        <v>HUB132</v>
      </c>
      <c r="B290" s="271" t="str">
        <f>[2]HUB!$B296</f>
        <v>AH-128</v>
      </c>
      <c r="C290" s="269" t="str">
        <f>[2]HUB!$C296</f>
        <v>For Φ1/8" to 7/8" </v>
      </c>
      <c r="D290" s="297" t="s">
        <v>1011</v>
      </c>
      <c r="E290" s="281"/>
      <c r="F290" s="298">
        <f>[2]HUB!$J296</f>
        <v>10.5274509803922</v>
      </c>
      <c r="G290" s="299"/>
    </row>
    <row r="291" ht="21.6" customHeight="1" spans="1:7">
      <c r="A291" s="296" t="str">
        <f>[2]HUB!$A297</f>
        <v>HUB133</v>
      </c>
      <c r="B291" s="271" t="str">
        <f>[2]HUB!$B297</f>
        <v>AH-174</v>
      </c>
      <c r="C291" s="269" t="str">
        <f>[2]HUB!$C297</f>
        <v>For Φ1/8" to 1-1/8" (3-28mm)</v>
      </c>
      <c r="D291" s="297" t="s">
        <v>1011</v>
      </c>
      <c r="E291" s="281"/>
      <c r="F291" s="298">
        <f>[2]HUB!$J297</f>
        <v>14.5764705882353</v>
      </c>
      <c r="G291" s="299"/>
    </row>
    <row r="292" ht="21.6" customHeight="1" spans="1:7">
      <c r="A292" s="296" t="str">
        <f>[2]HUB!$A298</f>
        <v>HUB134</v>
      </c>
      <c r="B292" s="271" t="str">
        <f>[2]HUB!$B298</f>
        <v>AH-274</v>
      </c>
      <c r="C292" s="269" t="str">
        <f>[2]HUB!$C298</f>
        <v>For 1/8"-1 1/8"</v>
      </c>
      <c r="D292" s="297" t="s">
        <v>1011</v>
      </c>
      <c r="E292" s="281"/>
      <c r="F292" s="298">
        <f>[2]HUB!$J298</f>
        <v>23.8892156862745</v>
      </c>
      <c r="G292" s="299"/>
    </row>
    <row r="293" ht="21.6" customHeight="1" spans="1:7">
      <c r="A293" s="296" t="str">
        <f>[2]HUB!$A299</f>
        <v>HUB135</v>
      </c>
      <c r="B293" s="271" t="str">
        <f>[2]HUB!$B299</f>
        <v>AH-312</v>
      </c>
      <c r="C293" s="269" t="str">
        <f>[2]HUB!$C299</f>
        <v>For 1/4"-1-5/8"O.D.tubing </v>
      </c>
      <c r="D293" s="297" t="s">
        <v>1011</v>
      </c>
      <c r="E293" s="281"/>
      <c r="F293" s="298">
        <f>[2]HUB!$J299</f>
        <v>173.46</v>
      </c>
      <c r="G293" s="268"/>
    </row>
    <row r="294" ht="21.6" customHeight="1" spans="1:7">
      <c r="A294" s="296" t="str">
        <f>[2]HUB!$A300</f>
        <v>HUB136</v>
      </c>
      <c r="B294" s="271" t="str">
        <f>[2]HUB!$B300</f>
        <v>AH-105</v>
      </c>
      <c r="C294" s="269" t="str">
        <f>[2]HUB!$C300</f>
        <v>For 1/8"-1-3/8"O.D.tubing </v>
      </c>
      <c r="D294" s="297" t="s">
        <v>1011</v>
      </c>
      <c r="E294" s="281"/>
      <c r="F294" s="298">
        <f>[2]HUB!$J300</f>
        <v>20.2450980392157</v>
      </c>
      <c r="G294" s="268"/>
    </row>
    <row r="295" ht="21.6" customHeight="1" spans="1:7">
      <c r="A295" s="296" t="str">
        <f>[2]HUB!$A301</f>
        <v>HUB137</v>
      </c>
      <c r="B295" s="271" t="str">
        <f>[2]HUB!$B301</f>
        <v>AH-107</v>
      </c>
      <c r="C295" s="269" t="str">
        <f>[2]HUB!$C301</f>
        <v>For 1/4"-2"O.D tubing </v>
      </c>
      <c r="D295" s="297" t="s">
        <v>1011</v>
      </c>
      <c r="E295" s="281"/>
      <c r="F295" s="298">
        <f>[2]HUB!$J301</f>
        <v>45.3490196078431</v>
      </c>
      <c r="G295" s="299"/>
    </row>
    <row r="296" ht="21.6" customHeight="1" spans="1:7">
      <c r="A296" s="296" t="str">
        <f>[2]HUB!$A302</f>
        <v>HUB138</v>
      </c>
      <c r="B296" s="271" t="str">
        <f>[2]HUB!$B302</f>
        <v>AH-206</v>
      </c>
      <c r="C296" s="269" t="str">
        <f>[2]HUB!$C302</f>
        <v>For 3/8"-2-5/8"O.D.tubing </v>
      </c>
      <c r="D296" s="297" t="s">
        <v>1011</v>
      </c>
      <c r="E296" s="281"/>
      <c r="F296" s="298">
        <f>[2]HUB!$J302</f>
        <v>93.7017231134878</v>
      </c>
      <c r="G296" s="299"/>
    </row>
    <row r="297" ht="21.6" customHeight="1" spans="1:7">
      <c r="A297" s="296" t="str">
        <f>[2]HUB!$A303</f>
        <v>HUB139</v>
      </c>
      <c r="B297" s="271" t="str">
        <f>[2]HUB!$B303</f>
        <v>AH-532</v>
      </c>
      <c r="C297" s="269" t="str">
        <f>[2]HUB!$C303</f>
        <v>For Φ3/16" to 1-1/4" (5-32mm)</v>
      </c>
      <c r="D297" s="297" t="s">
        <v>1011</v>
      </c>
      <c r="E297" s="281"/>
      <c r="F297" s="298">
        <f>[2]HUB!$J303</f>
        <v>62.3549019607843</v>
      </c>
      <c r="G297" s="299"/>
    </row>
    <row r="298" ht="21.6" customHeight="1" spans="1:7">
      <c r="A298" s="296" t="str">
        <f>[2]HUB!$A304</f>
        <v>HUB140</v>
      </c>
      <c r="B298" s="271" t="str">
        <f>[2]HUB!$B304</f>
        <v>AH-650</v>
      </c>
      <c r="C298" s="269" t="str">
        <f>[2]HUB!$C304</f>
        <v>For Φ1/4" to 2" (6-50mm)</v>
      </c>
      <c r="D298" s="297" t="s">
        <v>1011</v>
      </c>
      <c r="E298" s="109"/>
      <c r="F298" s="298">
        <f>[2]HUB!$J304</f>
        <v>68.0235294117647</v>
      </c>
      <c r="G298" s="299"/>
    </row>
    <row r="299" ht="21.6" customHeight="1" spans="1:7">
      <c r="A299" s="296" t="str">
        <f>[2]HUB!$A305</f>
        <v>HUB141</v>
      </c>
      <c r="B299" s="271" t="str">
        <f>[2]HUB!$B305</f>
        <v>AH-201</v>
      </c>
      <c r="C299" s="269" t="str">
        <f>[2]HUB!$C305</f>
        <v>7" Can pinch off copper tubing instatly</v>
      </c>
      <c r="D299" s="297" t="s">
        <v>1012</v>
      </c>
      <c r="E299" s="109"/>
      <c r="F299" s="298">
        <f>[2]HUB!$J305</f>
        <v>17.0058823529412</v>
      </c>
      <c r="G299" s="317"/>
    </row>
    <row r="300" ht="21.6" customHeight="1" spans="1:7">
      <c r="A300" s="296" t="str">
        <f>[2]HUB!$A306</f>
        <v>HUB142</v>
      </c>
      <c r="B300" s="271" t="str">
        <f>[2]HUB!$B306</f>
        <v>AH-122</v>
      </c>
      <c r="C300" s="269" t="str">
        <f>[2]HUB!$C306</f>
        <v>1/4” , 3/8” , 3/16” , 5/16”</v>
      </c>
      <c r="D300" s="297" t="s">
        <v>1013</v>
      </c>
      <c r="E300" s="281"/>
      <c r="F300" s="298">
        <f>[2]HUB!$J306</f>
        <v>14.5764705882353</v>
      </c>
      <c r="G300" s="299"/>
    </row>
    <row r="301" ht="21.6" customHeight="1" spans="1:7">
      <c r="A301" s="296" t="str">
        <f>[2]HUB!$A307</f>
        <v>HUB143</v>
      </c>
      <c r="B301" s="271" t="str">
        <f>[2]HUB!$B307</f>
        <v>AH-123</v>
      </c>
      <c r="C301" s="269" t="str">
        <f>[2]HUB!$C307</f>
        <v>1/4” , 3/16” , 9/16” , 1/2”</v>
      </c>
      <c r="D301" s="297" t="s">
        <v>1013</v>
      </c>
      <c r="E301" s="281"/>
      <c r="F301" s="298">
        <f>[2]HUB!$J307</f>
        <v>21.0549019607843</v>
      </c>
      <c r="G301" s="299"/>
    </row>
    <row r="302" ht="34.5" customHeight="1" spans="1:7">
      <c r="A302" s="296" t="str">
        <f>[2]HUB!$A308</f>
        <v>HUB144</v>
      </c>
      <c r="B302" s="271" t="str">
        <f>[2]HUB!$B308</f>
        <v>AH-208 Plastic</v>
      </c>
      <c r="C302" s="269">
        <f>[2]HUB!$C308</f>
        <v>0</v>
      </c>
      <c r="D302" s="297" t="s">
        <v>1014</v>
      </c>
      <c r="E302" s="281"/>
      <c r="F302" s="298">
        <f>[2]HUB!$J308</f>
        <v>10.6894117647059</v>
      </c>
      <c r="G302" s="268"/>
    </row>
    <row r="303" ht="38.25" customHeight="1" spans="1:7">
      <c r="A303" s="296" t="str">
        <f>[2]HUB!$A309</f>
        <v>HUB145</v>
      </c>
      <c r="B303" s="271" t="str">
        <f>[2]HUB!$B309</f>
        <v>AH-203</v>
      </c>
      <c r="C303" s="269">
        <f>[2]HUB!$C309</f>
        <v>0</v>
      </c>
      <c r="D303" s="297" t="s">
        <v>1015</v>
      </c>
      <c r="E303" s="327"/>
      <c r="F303" s="298">
        <f>[2]HUB!$J309</f>
        <v>16.52</v>
      </c>
      <c r="G303" s="317"/>
    </row>
    <row r="304" ht="48.75" customHeight="1" spans="1:7">
      <c r="A304" s="296" t="str">
        <f>[2]HUB!$A310</f>
        <v>HUB146</v>
      </c>
      <c r="B304" s="271" t="str">
        <f>[2]HUB!$B310</f>
        <v>AH-207</v>
      </c>
      <c r="C304" s="269">
        <f>[2]HUB!$C310</f>
        <v>0</v>
      </c>
      <c r="D304" s="297" t="s">
        <v>1016</v>
      </c>
      <c r="E304" s="327"/>
      <c r="F304" s="298">
        <f>[2]HUB!$J310</f>
        <v>14.0366013071895</v>
      </c>
      <c r="G304" s="317"/>
    </row>
    <row r="305" ht="35.25" customHeight="1" spans="1:7">
      <c r="A305" s="296" t="str">
        <f>[2]HUB!$A311</f>
        <v>HUB147</v>
      </c>
      <c r="B305" s="271" t="str">
        <f>[2]HUB!$B311</f>
        <v>AH-303</v>
      </c>
      <c r="C305" s="269">
        <f>[2]HUB!$C311</f>
        <v>0</v>
      </c>
      <c r="D305" s="297" t="s">
        <v>1017</v>
      </c>
      <c r="E305" s="327"/>
      <c r="F305" s="298">
        <f>[2]HUB!$J311</f>
        <v>15.116339869281</v>
      </c>
      <c r="G305" s="317"/>
    </row>
    <row r="306" ht="41.25" customHeight="1" spans="1:7">
      <c r="A306" s="296" t="str">
        <f>[2]HUB!$A312</f>
        <v>HUB148</v>
      </c>
      <c r="B306" s="271" t="str">
        <f>[2]HUB!$B312</f>
        <v>AH-302</v>
      </c>
      <c r="C306" s="269">
        <f>[2]HUB!$C312</f>
        <v>0</v>
      </c>
      <c r="D306" s="297" t="s">
        <v>1018</v>
      </c>
      <c r="E306" s="327"/>
      <c r="F306" s="298">
        <f>[2]HUB!$J312</f>
        <v>15.116339869281</v>
      </c>
      <c r="G306" s="317"/>
    </row>
    <row r="307" ht="21.6" customHeight="1" spans="1:7">
      <c r="A307" s="296">
        <f>[2]HUB!$A313</f>
        <v>0</v>
      </c>
      <c r="B307" s="271" t="str">
        <f>[2]HUB!$B313</f>
        <v>DN-04</v>
      </c>
      <c r="C307" s="269" t="str">
        <f>[2]HUB!$C313</f>
        <v>1/4"</v>
      </c>
      <c r="D307" s="326" t="s">
        <v>1019</v>
      </c>
      <c r="E307" s="327"/>
      <c r="F307" s="298">
        <f>[2]HUB!$J313</f>
        <v>11.0625</v>
      </c>
      <c r="G307" s="299"/>
    </row>
    <row r="308" ht="21.6" customHeight="1" spans="1:7">
      <c r="A308" s="296">
        <f>[2]HUB!$A314</f>
        <v>0</v>
      </c>
      <c r="B308" s="271" t="str">
        <f>[2]HUB!$B314</f>
        <v>DN-06</v>
      </c>
      <c r="C308" s="269" t="str">
        <f>[2]HUB!$C314</f>
        <v>3/8"</v>
      </c>
      <c r="D308" s="326"/>
      <c r="E308" s="327"/>
      <c r="F308" s="298">
        <f>[2]HUB!$J314</f>
        <v>11.0625</v>
      </c>
      <c r="G308" s="299"/>
    </row>
    <row r="309" ht="21.6" customHeight="1" spans="1:7">
      <c r="A309" s="296">
        <f>[2]HUB!$A315</f>
        <v>0</v>
      </c>
      <c r="B309" s="271" t="str">
        <f>[2]HUB!$B315</f>
        <v>DN-08</v>
      </c>
      <c r="C309" s="269" t="str">
        <f>[2]HUB!$C315</f>
        <v>1/2"</v>
      </c>
      <c r="D309" s="326"/>
      <c r="E309" s="109"/>
      <c r="F309" s="298">
        <f>[2]HUB!$J315</f>
        <v>9.38780769230771</v>
      </c>
      <c r="G309" s="299"/>
    </row>
    <row r="310" ht="21.6" customHeight="1" spans="1:7">
      <c r="A310" s="296">
        <f>[2]HUB!$A316</f>
        <v>0</v>
      </c>
      <c r="B310" s="271" t="str">
        <f>[2]HUB!$B316</f>
        <v>DN-10</v>
      </c>
      <c r="C310" s="269" t="str">
        <f>[2]HUB!$C316</f>
        <v>5/8"</v>
      </c>
      <c r="D310" s="326"/>
      <c r="E310" s="109"/>
      <c r="F310" s="298">
        <f>[2]HUB!$J316</f>
        <v>11.0199519230769</v>
      </c>
      <c r="G310" s="299"/>
    </row>
    <row r="311" ht="21.6" customHeight="1" spans="1:7">
      <c r="A311" s="296">
        <f>[2]HUB!$A317</f>
        <v>0</v>
      </c>
      <c r="B311" s="271" t="str">
        <f>[2]HUB!$B317</f>
        <v>DN-12</v>
      </c>
      <c r="C311" s="269" t="str">
        <f>[2]HUB!$C317</f>
        <v>3/4"</v>
      </c>
      <c r="D311" s="326"/>
      <c r="E311" s="109"/>
      <c r="F311" s="298">
        <f>[2]HUB!$J317</f>
        <v>21.5854903846154</v>
      </c>
      <c r="G311" s="299"/>
    </row>
    <row r="312" ht="21.6" customHeight="1" spans="1:7">
      <c r="A312" s="296">
        <f>[2]HUB!$A318</f>
        <v>0</v>
      </c>
      <c r="B312" s="271" t="str">
        <f>[2]HUB!$B318</f>
        <v>DN-14</v>
      </c>
      <c r="C312" s="269" t="str">
        <f>[2]HUB!$C318</f>
        <v>7/8"</v>
      </c>
      <c r="D312" s="326"/>
      <c r="E312" s="281"/>
      <c r="F312" s="298">
        <f>[2]HUB!$J318</f>
        <v>26.6895576923077</v>
      </c>
      <c r="G312" s="299"/>
    </row>
    <row r="313" ht="21.6" customHeight="1" spans="1:7">
      <c r="A313" s="296" t="str">
        <f>[2]HUB!$A319</f>
        <v>HUB149</v>
      </c>
      <c r="B313" s="271" t="str">
        <f>[2]HUB!$B319</f>
        <v>AHK-052</v>
      </c>
      <c r="C313" s="269" t="str">
        <f>[2]HUB!$C319</f>
        <v>1/4"(Filter drier)</v>
      </c>
      <c r="D313" s="300"/>
      <c r="E313" s="281"/>
      <c r="F313" s="298">
        <f>[2]HUB!$J319</f>
        <v>19.0111111111111</v>
      </c>
      <c r="G313" s="302"/>
    </row>
    <row r="314" ht="21.6" customHeight="1" spans="1:7">
      <c r="A314" s="296" t="str">
        <f>[2]HUB!$A320</f>
        <v>HUB150</v>
      </c>
      <c r="B314" s="271" t="str">
        <f>[2]HUB!$B320</f>
        <v>AHK-083</v>
      </c>
      <c r="C314" s="269" t="str">
        <f>[2]HUB!$C320</f>
        <v>3/8"(Filter drier)</v>
      </c>
      <c r="D314" s="300"/>
      <c r="E314" s="281"/>
      <c r="F314" s="298">
        <f>[2]HUB!$J320</f>
        <v>26.2222222222222</v>
      </c>
      <c r="G314" s="303"/>
    </row>
    <row r="315" ht="21.6" customHeight="1" spans="1:7">
      <c r="A315" s="296" t="str">
        <f>[2]HUB!$A321</f>
        <v>HUB150.1</v>
      </c>
      <c r="B315" s="271" t="str">
        <f>[2]HUB!$B321</f>
        <v>AHK-052S</v>
      </c>
      <c r="C315" s="269" t="str">
        <f>[2]HUB!$C321</f>
        <v>1/4"(Filter drier)</v>
      </c>
      <c r="D315" s="300"/>
      <c r="E315" s="281"/>
      <c r="F315" s="298">
        <f>[2]HUB!$J321</f>
        <v>15.719723183391</v>
      </c>
      <c r="G315" s="303"/>
    </row>
    <row r="316" ht="21.6" customHeight="1" spans="1:7">
      <c r="A316" s="296" t="str">
        <f>[2]HUB!$A322</f>
        <v>HUB150.2</v>
      </c>
      <c r="B316" s="271" t="str">
        <f>[2]HUB!$B322</f>
        <v>AHK-083S</v>
      </c>
      <c r="C316" s="269" t="str">
        <f>[2]HUB!$C322</f>
        <v>3/8"(Filter drier)</v>
      </c>
      <c r="D316" s="300"/>
      <c r="E316" s="281"/>
      <c r="F316" s="298">
        <f>[2]HUB!$J322</f>
        <v>18.3941176470588</v>
      </c>
      <c r="G316" s="304"/>
    </row>
    <row r="317" ht="29.25" customHeight="1" spans="1:7">
      <c r="A317" s="296" t="str">
        <f>[2]HUB!$A323</f>
        <v>HUB151</v>
      </c>
      <c r="B317" s="271" t="str">
        <f>[2]HUB!$B323</f>
        <v>LFRG-500</v>
      </c>
      <c r="C317" s="269" t="str">
        <f>[2]HUB!$C323</f>
        <v>(0-500PSI)</v>
      </c>
      <c r="D317" s="301" t="s">
        <v>1020</v>
      </c>
      <c r="E317" s="281"/>
      <c r="F317" s="298">
        <f>[2]HUB!$J323</f>
        <v>30.9917355371901</v>
      </c>
      <c r="G317" s="268"/>
    </row>
    <row r="318" ht="32.25" customHeight="1" spans="1:7">
      <c r="A318" s="296" t="str">
        <f>[2]HUB!$A324</f>
        <v>HUB152</v>
      </c>
      <c r="B318" s="271" t="str">
        <f>[2]HUB!$B324</f>
        <v>LFRG-250</v>
      </c>
      <c r="C318" s="269" t="str">
        <f>[2]HUB!$C324</f>
        <v>(0-250PSI)</v>
      </c>
      <c r="D318" s="305"/>
      <c r="E318" s="281"/>
      <c r="F318" s="298">
        <f>[2]HUB!$J324</f>
        <v>30.9917355371901</v>
      </c>
      <c r="G318" s="268"/>
    </row>
    <row r="319" ht="27.75" customHeight="1" spans="1:7">
      <c r="A319" s="296" t="str">
        <f>[2]HUB!$A325</f>
        <v>HUB153</v>
      </c>
      <c r="B319" s="271" t="str">
        <f>[2]HUB!$B325</f>
        <v>SFRG-500B</v>
      </c>
      <c r="C319" s="269" t="str">
        <f>[2]HUB!$C325</f>
        <v>(0-500PSI)</v>
      </c>
      <c r="D319" s="301" t="s">
        <v>1020</v>
      </c>
      <c r="E319" s="281"/>
      <c r="F319" s="298">
        <f>[2]HUB!$J325</f>
        <v>34.0909090909091</v>
      </c>
      <c r="G319" s="268"/>
    </row>
    <row r="320" ht="21.6" customHeight="1" spans="1:7">
      <c r="A320" s="296" t="str">
        <f>[2]HUB!$A326</f>
        <v>HUB154</v>
      </c>
      <c r="B320" s="271" t="str">
        <f>[2]HUB!$B326</f>
        <v>SFRG-250B</v>
      </c>
      <c r="C320" s="269" t="str">
        <f>[2]HUB!$C326</f>
        <v>(0-250PSI)</v>
      </c>
      <c r="D320" s="305"/>
      <c r="E320" s="281"/>
      <c r="F320" s="298">
        <f>[2]HUB!$J326</f>
        <v>34.0909090909091</v>
      </c>
      <c r="G320" s="268"/>
    </row>
    <row r="321" spans="1:7">
      <c r="A321" s="296" t="str">
        <f>[2]HUB!$A327</f>
        <v>HUB155</v>
      </c>
      <c r="B321" s="271" t="str">
        <f>[2]HUB!$B327</f>
        <v>AH-701</v>
      </c>
      <c r="C321" s="269" t="str">
        <f>[2]HUB!$C327</f>
        <v>Flow Capacity Tons:1</v>
      </c>
      <c r="D321" s="301" t="s">
        <v>1021</v>
      </c>
      <c r="E321" s="345"/>
      <c r="F321" s="298">
        <f>[2]HUB!$J327</f>
        <v>499.041666666667</v>
      </c>
      <c r="G321" s="22"/>
    </row>
    <row r="322" spans="1:7">
      <c r="A322" s="296" t="str">
        <f>[2]HUB!$A328</f>
        <v>HUB156</v>
      </c>
      <c r="B322" s="271" t="str">
        <f>[2]HUB!$B328</f>
        <v>AH-702</v>
      </c>
      <c r="C322" s="269" t="str">
        <f>[2]HUB!$C328</f>
        <v>Flow Capacity Tons:2</v>
      </c>
      <c r="D322" s="300"/>
      <c r="E322" s="345"/>
      <c r="F322" s="298">
        <f>[2]HUB!$J328</f>
        <v>602.291666666667</v>
      </c>
      <c r="G322" s="22"/>
    </row>
    <row r="323" spans="1:7">
      <c r="A323" s="296" t="str">
        <f>[2]HUB!$A329</f>
        <v>HUB157</v>
      </c>
      <c r="B323" s="271" t="str">
        <f>[2]HUB!$B329</f>
        <v>AH-703</v>
      </c>
      <c r="C323" s="269" t="str">
        <f>[2]HUB!$C329</f>
        <v>Flow Capacity Tons:3</v>
      </c>
      <c r="D323" s="300"/>
      <c r="E323" s="345"/>
      <c r="F323" s="298">
        <f>[2]HUB!$J329</f>
        <v>921.307692307692</v>
      </c>
      <c r="G323" s="22"/>
    </row>
    <row r="324" spans="1:7">
      <c r="A324" s="296" t="str">
        <f>[2]HUB!$A330</f>
        <v>HUB158</v>
      </c>
      <c r="B324" s="271" t="str">
        <f>[2]HUB!$B330</f>
        <v>AH-705</v>
      </c>
      <c r="C324" s="269" t="str">
        <f>[2]HUB!$C330</f>
        <v>Flow Capacity Tons:5</v>
      </c>
      <c r="D324" s="305"/>
      <c r="E324" s="345"/>
      <c r="F324" s="298">
        <f>[2]HUB!$J330</f>
        <v>1794.96153846154</v>
      </c>
      <c r="G324" s="22"/>
    </row>
    <row r="325" spans="1:7">
      <c r="G325" s="265"/>
    </row>
    <row r="326" spans="1:7">
      <c r="G326" s="265"/>
    </row>
    <row r="327" spans="1:7">
      <c r="G327" s="265"/>
    </row>
    <row r="328" spans="1:7">
      <c r="G328" s="265"/>
    </row>
    <row r="329" spans="1:7">
      <c r="G329" s="265"/>
    </row>
    <row r="330" spans="1:7">
      <c r="G330" s="265"/>
    </row>
    <row r="331" spans="1:7">
      <c r="G331" s="265"/>
    </row>
    <row r="332" spans="1:7">
      <c r="G332" s="265"/>
    </row>
    <row r="333" spans="1:7">
      <c r="G333" s="265"/>
    </row>
    <row r="334" spans="1:7">
      <c r="G334" s="265"/>
    </row>
    <row r="335" spans="1:7">
      <c r="G335" s="265"/>
    </row>
    <row r="336" spans="1:7">
      <c r="G336" s="265"/>
    </row>
    <row r="337" spans="7:7">
      <c r="G337" s="265"/>
    </row>
    <row r="338" spans="7:7">
      <c r="G338" s="265"/>
    </row>
    <row r="339" spans="7:7">
      <c r="G339" s="265"/>
    </row>
    <row r="340" spans="7:7">
      <c r="G340" s="265"/>
    </row>
    <row r="341" spans="7:7">
      <c r="G341" s="265"/>
    </row>
    <row r="342" spans="7:7">
      <c r="G342" s="265"/>
    </row>
    <row r="343" spans="7:7">
      <c r="G343" s="265"/>
    </row>
    <row r="344" spans="7:7">
      <c r="G344" s="265"/>
    </row>
    <row r="345" spans="7:7">
      <c r="G345" s="265"/>
    </row>
    <row r="346" spans="7:7">
      <c r="G346" s="265"/>
    </row>
    <row r="347" spans="7:7">
      <c r="G347" s="265"/>
    </row>
    <row r="348" spans="7:7">
      <c r="G348" s="265"/>
    </row>
    <row r="349" spans="7:7">
      <c r="G349" s="265"/>
    </row>
    <row r="350" spans="7:7">
      <c r="G350" s="265"/>
    </row>
    <row r="351" spans="7:7">
      <c r="G351" s="265"/>
    </row>
    <row r="352" spans="7:7">
      <c r="G352" s="265"/>
    </row>
    <row r="353" spans="7:7">
      <c r="G353" s="265"/>
    </row>
    <row r="354" spans="7:7">
      <c r="G354" s="265"/>
    </row>
    <row r="355" spans="7:7">
      <c r="G355" s="265"/>
    </row>
    <row r="356" spans="7:7">
      <c r="G356" s="265"/>
    </row>
    <row r="357" spans="7:7">
      <c r="G357" s="265"/>
    </row>
    <row r="358" spans="7:7">
      <c r="G358" s="265"/>
    </row>
    <row r="359" spans="7:7">
      <c r="G359" s="265"/>
    </row>
    <row r="360" spans="7:7">
      <c r="G360" s="265"/>
    </row>
    <row r="361" spans="7:7">
      <c r="G361" s="265"/>
    </row>
    <row r="362" spans="7:7">
      <c r="G362" s="265"/>
    </row>
    <row r="363" spans="7:7">
      <c r="G363" s="265"/>
    </row>
    <row r="364" spans="7:7">
      <c r="G364" s="265"/>
    </row>
    <row r="365" spans="7:7">
      <c r="G365" s="265"/>
    </row>
    <row r="366" spans="7:7">
      <c r="G366" s="265"/>
    </row>
    <row r="367" spans="7:7">
      <c r="G367" s="265"/>
    </row>
    <row r="368" spans="7:7">
      <c r="G368" s="265"/>
    </row>
  </sheetData>
  <mergeCells count="79">
    <mergeCell ref="D4:D8"/>
    <mergeCell ref="D9:D10"/>
    <mergeCell ref="D11:D13"/>
    <mergeCell ref="D14:D15"/>
    <mergeCell ref="D16:D17"/>
    <mergeCell ref="D19:D26"/>
    <mergeCell ref="D27:D34"/>
    <mergeCell ref="D35:D36"/>
    <mergeCell ref="D37:D47"/>
    <mergeCell ref="D48:D56"/>
    <mergeCell ref="D57:D62"/>
    <mergeCell ref="D63:D79"/>
    <mergeCell ref="D105:D106"/>
    <mergeCell ref="D109:D110"/>
    <mergeCell ref="D111:D117"/>
    <mergeCell ref="D118:D120"/>
    <mergeCell ref="D137:D140"/>
    <mergeCell ref="D143:D148"/>
    <mergeCell ref="D149:D154"/>
    <mergeCell ref="D155:D160"/>
    <mergeCell ref="D161:D162"/>
    <mergeCell ref="D163:D168"/>
    <mergeCell ref="D169:D174"/>
    <mergeCell ref="D234:D239"/>
    <mergeCell ref="D240:D243"/>
    <mergeCell ref="D245:D246"/>
    <mergeCell ref="D247:D253"/>
    <mergeCell ref="D254:D258"/>
    <mergeCell ref="D270:D277"/>
    <mergeCell ref="D280:D284"/>
    <mergeCell ref="D307:D312"/>
    <mergeCell ref="D313:D316"/>
    <mergeCell ref="D317:D318"/>
    <mergeCell ref="D319:D320"/>
    <mergeCell ref="D321:D324"/>
    <mergeCell ref="G4:G8"/>
    <mergeCell ref="G9:G18"/>
    <mergeCell ref="G19:G26"/>
    <mergeCell ref="G27:G34"/>
    <mergeCell ref="G35:G36"/>
    <mergeCell ref="G37:G47"/>
    <mergeCell ref="G48:G56"/>
    <mergeCell ref="G57:G62"/>
    <mergeCell ref="G63:G79"/>
    <mergeCell ref="G80:G81"/>
    <mergeCell ref="G83:G87"/>
    <mergeCell ref="G89:G94"/>
    <mergeCell ref="G95:G99"/>
    <mergeCell ref="G102:G103"/>
    <mergeCell ref="G105:G108"/>
    <mergeCell ref="G109:G110"/>
    <mergeCell ref="G111:G117"/>
    <mergeCell ref="G137:G141"/>
    <mergeCell ref="G143:G148"/>
    <mergeCell ref="G149:G154"/>
    <mergeCell ref="G155:G160"/>
    <mergeCell ref="G161:G162"/>
    <mergeCell ref="G163:G168"/>
    <mergeCell ref="G169:G174"/>
    <mergeCell ref="G175:G180"/>
    <mergeCell ref="G181:G182"/>
    <mergeCell ref="G184:G185"/>
    <mergeCell ref="G196:G197"/>
    <mergeCell ref="G214:G215"/>
    <mergeCell ref="G234:G239"/>
    <mergeCell ref="G240:G243"/>
    <mergeCell ref="G245:G246"/>
    <mergeCell ref="G247:G253"/>
    <mergeCell ref="G254:G258"/>
    <mergeCell ref="G266:G267"/>
    <mergeCell ref="G270:G277"/>
    <mergeCell ref="G280:G284"/>
    <mergeCell ref="G286:G288"/>
    <mergeCell ref="G300:G301"/>
    <mergeCell ref="G307:G312"/>
    <mergeCell ref="G313:G316"/>
    <mergeCell ref="G317:G318"/>
    <mergeCell ref="G319:G320"/>
    <mergeCell ref="G321:G324"/>
  </mergeCells>
  <pageMargins left="0.7" right="0.7" top="0.75" bottom="0.75" header="0.3" footer="0.3"/>
  <pageSetup paperSize="9" orientation="portrait"/>
  <headerFooter/>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H300"/>
  <sheetViews>
    <sheetView zoomScale="115" zoomScaleNormal="115" workbookViewId="0">
      <pane xSplit="2" ySplit="3" topLeftCell="C4" activePane="bottomRight" state="frozen"/>
      <selection/>
      <selection pane="topRight"/>
      <selection pane="bottomLeft"/>
      <selection pane="bottomRight" activeCell="A2" sqref="A2"/>
    </sheetView>
  </sheetViews>
  <sheetFormatPr defaultColWidth="9.14285714285714" defaultRowHeight="12" outlineLevelCol="7"/>
  <cols>
    <col min="1" max="1" width="9.14285714285714" style="261"/>
    <col min="2" max="2" width="22.1428571428571" style="261" customWidth="1"/>
    <col min="3" max="3" width="14" style="262" customWidth="1"/>
    <col min="4" max="4" width="27.5714285714286" style="261" customWidth="1"/>
    <col min="5" max="5" width="11.8571428571429" style="263" customWidth="1"/>
    <col min="6" max="6" width="9" style="263" customWidth="1"/>
    <col min="7" max="7" width="13.2857142857143" style="264" customWidth="1"/>
    <col min="8" max="8" width="16" style="265" customWidth="1"/>
    <col min="9" max="16384" width="9.14285714285714" style="261"/>
  </cols>
  <sheetData>
    <row r="1" customFormat="1" ht="15" spans="1:8">
      <c r="A1" t="str">
        <f>HUB!A1</f>
        <v>DATE :28.7.26</v>
      </c>
    </row>
    <row r="2" customFormat="1" ht="15"/>
    <row r="3" s="260" customFormat="1" ht="46.5" customHeight="1" spans="1:8">
      <c r="A3" s="266" t="s">
        <v>94</v>
      </c>
      <c r="B3" s="267" t="s">
        <v>1022</v>
      </c>
      <c r="C3" s="268" t="s">
        <v>1023</v>
      </c>
      <c r="D3" s="268" t="s">
        <v>1024</v>
      </c>
      <c r="E3" s="269" t="s">
        <v>1025</v>
      </c>
      <c r="F3" s="269" t="s">
        <v>807</v>
      </c>
      <c r="G3" s="270" t="str">
        <f>[2]Fitting!L8</f>
        <v>(RM) </v>
      </c>
      <c r="H3" s="269" t="s">
        <v>1026</v>
      </c>
    </row>
    <row r="4" ht="15.75" customHeight="1" spans="1:8">
      <c r="A4" s="266" t="str">
        <f>[2]Fitting!A9</f>
        <v>FI001</v>
      </c>
      <c r="B4" s="271" t="str">
        <f>[2]Fitting!$B9</f>
        <v>100CP16A</v>
      </c>
      <c r="C4" s="272" t="s">
        <v>1027</v>
      </c>
      <c r="D4" s="271" t="str">
        <f>[2]Fitting!$D9</f>
        <v>5/8 COUPLING</v>
      </c>
      <c r="E4" s="269">
        <f>[2]Fitting!$E9</f>
        <v>10.5</v>
      </c>
      <c r="F4" s="269"/>
      <c r="G4" s="134">
        <f>[2]Fitting!L9</f>
        <v>1.82041979010495</v>
      </c>
      <c r="H4" s="268"/>
    </row>
    <row r="5" ht="15.75" customHeight="1" spans="1:8">
      <c r="A5" s="266" t="str">
        <f>[2]Fitting!A10</f>
        <v>FI002</v>
      </c>
      <c r="B5" s="271" t="str">
        <f>[2]Fitting!$B10</f>
        <v>100CP19A</v>
      </c>
      <c r="C5" s="272"/>
      <c r="D5" s="271" t="str">
        <f>[2]Fitting!$D10</f>
        <v>3/4 COUPLING</v>
      </c>
      <c r="E5" s="269">
        <f>[2]Fitting!$E10</f>
        <v>16.5</v>
      </c>
      <c r="F5" s="269"/>
      <c r="G5" s="134">
        <f>[2]Fitting!L10</f>
        <v>2.84689988339164</v>
      </c>
      <c r="H5" s="268"/>
    </row>
    <row r="6" ht="15.75" customHeight="1" spans="1:8">
      <c r="A6" s="266" t="str">
        <f>[2]Fitting!A11</f>
        <v> </v>
      </c>
      <c r="B6" s="271" t="str">
        <f>[2]Fitting!$B11</f>
        <v>100CP22A</v>
      </c>
      <c r="C6" s="272"/>
      <c r="D6" s="271" t="str">
        <f>[2]Fitting!$D11</f>
        <v>7/8 COUPLING</v>
      </c>
      <c r="E6" s="269">
        <f>[2]Fitting!$E11</f>
        <v>23</v>
      </c>
      <c r="F6" s="269"/>
      <c r="G6" s="134">
        <f>[2]Fitting!L11</f>
        <v>3.93254705980343</v>
      </c>
      <c r="H6" s="268"/>
    </row>
    <row r="7" ht="15.75" customHeight="1" spans="1:8">
      <c r="A7" s="266" t="str">
        <f>[2]Fitting!A12</f>
        <v>FI004</v>
      </c>
      <c r="B7" s="271" t="str">
        <f>[2]Fitting!$B12</f>
        <v>100CP28A</v>
      </c>
      <c r="C7" s="272"/>
      <c r="D7" s="271" t="str">
        <f>[2]Fitting!$D12</f>
        <v>1-1/8 COUPLING</v>
      </c>
      <c r="E7" s="269">
        <f>[2]Fitting!$E12</f>
        <v>47</v>
      </c>
      <c r="F7" s="269"/>
      <c r="G7" s="134">
        <f>[2]Fitting!L12</f>
        <v>6.65285690488089</v>
      </c>
      <c r="H7" s="268"/>
    </row>
    <row r="8" ht="15.75" customHeight="1" spans="1:8">
      <c r="A8" s="266" t="str">
        <f>[2]Fitting!A13</f>
        <v>FI005</v>
      </c>
      <c r="B8" s="271" t="str">
        <f>[2]Fitting!$B13</f>
        <v>100CP35A</v>
      </c>
      <c r="C8" s="272"/>
      <c r="D8" s="271" t="str">
        <f>[2]Fitting!$D13</f>
        <v>1-3/8 COUPLING</v>
      </c>
      <c r="E8" s="269">
        <f>[2]Fitting!$E13</f>
        <v>63</v>
      </c>
      <c r="F8" s="269"/>
      <c r="G8" s="134">
        <f>[2]Fitting!L13</f>
        <v>8.97596757176967</v>
      </c>
      <c r="H8" s="268"/>
    </row>
    <row r="9" ht="15.75" customHeight="1" spans="1:8">
      <c r="A9" s="266" t="str">
        <f>[2]Fitting!A14</f>
        <v>FI006</v>
      </c>
      <c r="B9" s="271" t="str">
        <f>[2]Fitting!$B14</f>
        <v>100CP42A</v>
      </c>
      <c r="C9" s="272"/>
      <c r="D9" s="271" t="str">
        <f>[2]Fitting!$D14</f>
        <v>1-5/8 COUPLING</v>
      </c>
      <c r="E9" s="269">
        <f>[2]Fitting!$E14</f>
        <v>97</v>
      </c>
      <c r="F9" s="269"/>
      <c r="G9" s="134">
        <f>[2]Fitting!L14</f>
        <v>13.7964795380088</v>
      </c>
      <c r="H9" s="268"/>
    </row>
    <row r="10" ht="15.75" customHeight="1" spans="1:8">
      <c r="A10" s="266" t="str">
        <f>[2]Fitting!A15</f>
        <v>FI007</v>
      </c>
      <c r="B10" s="271" t="str">
        <f>[2]Fitting!$B15</f>
        <v>100CP54A</v>
      </c>
      <c r="C10" s="272"/>
      <c r="D10" s="271" t="str">
        <f>[2]Fitting!$D15</f>
        <v>2-1/8 COUPLING</v>
      </c>
      <c r="E10" s="269">
        <f>[2]Fitting!$E15</f>
        <v>178</v>
      </c>
      <c r="F10" s="269"/>
      <c r="G10" s="134">
        <f>[2]Fitting!L15</f>
        <v>25.304247876062</v>
      </c>
      <c r="H10" s="268"/>
    </row>
    <row r="11" ht="15.75" customHeight="1" spans="1:8">
      <c r="A11" s="266" t="str">
        <f>[2]Fitting!A16</f>
        <v>FI008</v>
      </c>
      <c r="B11" s="271" t="str">
        <f>[2]Fitting!$B16</f>
        <v>100CP67A</v>
      </c>
      <c r="C11" s="272"/>
      <c r="D11" s="271" t="str">
        <f>[2]Fitting!$D16</f>
        <v>2-5/8 COUPLING</v>
      </c>
      <c r="E11" s="269">
        <f>[2]Fitting!$E16</f>
        <v>260</v>
      </c>
      <c r="F11" s="269"/>
      <c r="G11" s="134">
        <f>[2]Fitting!L16</f>
        <v>38.1146093619857</v>
      </c>
      <c r="H11" s="268"/>
    </row>
    <row r="12" ht="15.75" customHeight="1" spans="1:8">
      <c r="A12" s="266" t="str">
        <f>[2]Fitting!A17</f>
        <v>FI009</v>
      </c>
      <c r="B12" s="271" t="str">
        <f>[2]Fitting!$B17</f>
        <v>100CP80A</v>
      </c>
      <c r="C12" s="272"/>
      <c r="D12" s="271" t="str">
        <f>[2]Fitting!$D17</f>
        <v>3-1/8 COUPLING</v>
      </c>
      <c r="E12" s="269">
        <f>[2]Fitting!$E17</f>
        <v>400</v>
      </c>
      <c r="F12" s="269"/>
      <c r="G12" s="134">
        <f>[2]Fitting!L17</f>
        <v>60.5201288244767</v>
      </c>
      <c r="H12" s="268"/>
    </row>
    <row r="13" ht="15.75" customHeight="1" spans="1:8">
      <c r="A13" s="266" t="str">
        <f>[2]Fitting!A18</f>
        <v>FI010</v>
      </c>
      <c r="B13" s="271">
        <f>[2]Fitting!$B18</f>
        <v>0</v>
      </c>
      <c r="C13" s="273"/>
      <c r="D13" s="271" t="str">
        <f>[2]Fitting!$D18</f>
        <v>4-1/8 COUPLING</v>
      </c>
      <c r="E13" s="269">
        <f>[2]Fitting!$E18</f>
        <v>880</v>
      </c>
      <c r="F13" s="269"/>
      <c r="G13" s="134">
        <f>[2]Fitting!L18</f>
        <v>132.18568493531</v>
      </c>
      <c r="H13" s="268"/>
    </row>
    <row r="14" ht="15.75" customHeight="1" spans="1:8">
      <c r="A14" s="266">
        <f>[2]Fitting!A19</f>
        <v>0</v>
      </c>
      <c r="B14" s="271" t="str">
        <f>[2]Fitting!$B19</f>
        <v>102CP06-03</v>
      </c>
      <c r="C14" s="274" t="s">
        <v>1028</v>
      </c>
      <c r="D14" s="107" t="str">
        <f>[2]Fitting!$D19</f>
        <v>1/4x1/8 REDUCER</v>
      </c>
      <c r="E14" s="269">
        <f>[2]Fitting!$E19</f>
        <v>2.2</v>
      </c>
      <c r="F14" s="269"/>
      <c r="G14" s="134">
        <f>[2]Fitting!L19</f>
        <v>0.940068632350491</v>
      </c>
      <c r="H14" s="268"/>
    </row>
    <row r="15" ht="15.75" customHeight="1" spans="1:8">
      <c r="A15" s="266" t="str">
        <f>[2]Fitting!A20</f>
        <v>FI011</v>
      </c>
      <c r="B15" s="271" t="str">
        <f>[2]Fitting!$B20</f>
        <v>102CP10-06</v>
      </c>
      <c r="C15" s="272"/>
      <c r="D15" s="271" t="str">
        <f>[2]Fitting!$D20</f>
        <v>3/8x1/4 REDUCER</v>
      </c>
      <c r="E15" s="269">
        <f>[2]Fitting!$E20</f>
        <v>3.8</v>
      </c>
      <c r="F15" s="269"/>
      <c r="G15" s="134">
        <f>[2]Fitting!L20</f>
        <v>1.10463568215892</v>
      </c>
      <c r="H15" s="268"/>
    </row>
    <row r="16" ht="15.75" customHeight="1" spans="1:8">
      <c r="A16" s="266" t="str">
        <f>[2]Fitting!A21</f>
        <v>FI012</v>
      </c>
      <c r="B16" s="271" t="str">
        <f>[2]Fitting!$B21</f>
        <v>102CP13-10</v>
      </c>
      <c r="C16" s="272"/>
      <c r="D16" s="271" t="str">
        <f>[2]Fitting!$D21</f>
        <v>1/2x3/8 REDUCER</v>
      </c>
      <c r="E16" s="269">
        <f>[2]Fitting!$E21</f>
        <v>5.6</v>
      </c>
      <c r="F16" s="269"/>
      <c r="G16" s="134">
        <f>[2]Fitting!L21</f>
        <v>1.2983734799267</v>
      </c>
      <c r="H16" s="268"/>
    </row>
    <row r="17" ht="15.75" customHeight="1" spans="1:8">
      <c r="A17" s="266">
        <f>[2]Fitting!A22</f>
        <v>0</v>
      </c>
      <c r="B17" s="271" t="str">
        <f>[2]Fitting!$B22</f>
        <v>102CP13-06</v>
      </c>
      <c r="C17" s="272"/>
      <c r="D17" s="107" t="str">
        <f>[2]Fitting!$D22</f>
        <v>1/2x1/4 REDUCER</v>
      </c>
      <c r="E17" s="269">
        <f>[2]Fitting!$E22</f>
        <v>5.8</v>
      </c>
      <c r="F17" s="269"/>
      <c r="G17" s="134">
        <f>[2]Fitting!L22</f>
        <v>1.30690454772614</v>
      </c>
      <c r="H17" s="268"/>
    </row>
    <row r="18" ht="15.75" customHeight="1" spans="1:8">
      <c r="A18" s="266" t="str">
        <f>[2]Fitting!A23</f>
        <v>FI013</v>
      </c>
      <c r="B18" s="271" t="str">
        <f>[2]Fitting!$B23</f>
        <v>102CP16-13</v>
      </c>
      <c r="C18" s="272"/>
      <c r="D18" s="271" t="str">
        <f>[2]Fitting!$D23</f>
        <v>5/8x1/2 REDUCER</v>
      </c>
      <c r="E18" s="269">
        <f>[2]Fitting!$E23</f>
        <v>10</v>
      </c>
      <c r="F18" s="269"/>
      <c r="G18" s="134">
        <f>[2]Fitting!L23</f>
        <v>1.98140929535232</v>
      </c>
      <c r="H18" s="268"/>
    </row>
    <row r="19" ht="15.75" customHeight="1" spans="1:8">
      <c r="A19" s="266" t="str">
        <f>[2]Fitting!A24</f>
        <v>FI014</v>
      </c>
      <c r="B19" s="271" t="str">
        <f>[2]Fitting!$B24</f>
        <v>102CP16-10</v>
      </c>
      <c r="C19" s="272"/>
      <c r="D19" s="271" t="str">
        <f>[2]Fitting!$D24</f>
        <v>5/8x3/8 REDUCER</v>
      </c>
      <c r="E19" s="269">
        <f>[2]Fitting!$E24</f>
        <v>10.5</v>
      </c>
      <c r="F19" s="269"/>
      <c r="G19" s="134">
        <f>[2]Fitting!L24</f>
        <v>2.01305680493087</v>
      </c>
      <c r="H19" s="268"/>
    </row>
    <row r="20" ht="15.75" customHeight="1" spans="1:8">
      <c r="A20" s="266" t="str">
        <f>[2]Fitting!A25</f>
        <v>FI015</v>
      </c>
      <c r="B20" s="271" t="str">
        <f>[2]Fitting!$B25</f>
        <v>102CP19-16</v>
      </c>
      <c r="C20" s="272"/>
      <c r="D20" s="271" t="str">
        <f>[2]Fitting!$D25</f>
        <v>3/4x5/8 REDUCER</v>
      </c>
      <c r="E20" s="269">
        <f>[2]Fitting!$E25</f>
        <v>16</v>
      </c>
      <c r="F20" s="269"/>
      <c r="G20" s="134">
        <f>[2]Fitting!L25</f>
        <v>2.93909045477261</v>
      </c>
      <c r="H20" s="268"/>
    </row>
    <row r="21" ht="15.75" customHeight="1" spans="1:8">
      <c r="A21" s="266" t="str">
        <f>[2]Fitting!A26</f>
        <v>FI016</v>
      </c>
      <c r="B21" s="271" t="str">
        <f>[2]Fitting!$B26</f>
        <v>102CP19-13</v>
      </c>
      <c r="C21" s="272"/>
      <c r="D21" s="271" t="str">
        <f>[2]Fitting!$D26</f>
        <v>3/4x1/2 REDUCER</v>
      </c>
      <c r="E21" s="269">
        <f>[2]Fitting!$E26</f>
        <v>16</v>
      </c>
      <c r="F21" s="269"/>
      <c r="G21" s="134">
        <f>[2]Fitting!L26</f>
        <v>2.93909045477261</v>
      </c>
      <c r="H21" s="268"/>
    </row>
    <row r="22" ht="15.75" customHeight="1" spans="1:8">
      <c r="A22" s="266" t="str">
        <f>[2]Fitting!A27</f>
        <v>FI017</v>
      </c>
      <c r="B22" s="271" t="str">
        <f>[2]Fitting!$B27</f>
        <v>102CP19-10</v>
      </c>
      <c r="C22" s="272"/>
      <c r="D22" s="107" t="str">
        <f>[2]Fitting!$D27</f>
        <v>3/4x3/8 REDUCER</v>
      </c>
      <c r="E22" s="269">
        <f>[2]Fitting!$E27</f>
        <v>16</v>
      </c>
      <c r="F22" s="269"/>
      <c r="G22" s="134">
        <f>[2]Fitting!L27</f>
        <v>2.93909045477261</v>
      </c>
      <c r="H22" s="268"/>
    </row>
    <row r="23" ht="15.75" customHeight="1" spans="1:8">
      <c r="A23" s="266" t="str">
        <f>[2]Fitting!A28</f>
        <v>FI018</v>
      </c>
      <c r="B23" s="271" t="str">
        <f>[2]Fitting!$B28</f>
        <v>102CP22-19</v>
      </c>
      <c r="C23" s="272"/>
      <c r="D23" s="271" t="str">
        <f>[2]Fitting!$D28</f>
        <v>7/8x3/4 REDUCER</v>
      </c>
      <c r="E23" s="269">
        <f>[2]Fitting!$E28</f>
        <v>22</v>
      </c>
      <c r="F23" s="269"/>
      <c r="G23" s="134">
        <f>[2]Fitting!L28</f>
        <v>4.08940862901882</v>
      </c>
      <c r="H23" s="268"/>
    </row>
    <row r="24" ht="15.75" customHeight="1" spans="1:8">
      <c r="A24" s="266" t="str">
        <f>[2]Fitting!A29</f>
        <v>FI019</v>
      </c>
      <c r="B24" s="271" t="str">
        <f>[2]Fitting!$B29</f>
        <v>102CP22-16</v>
      </c>
      <c r="C24" s="272"/>
      <c r="D24" s="271" t="str">
        <f>[2]Fitting!$D29</f>
        <v>7/8x5/8 REDUCER</v>
      </c>
      <c r="E24" s="269">
        <f>[2]Fitting!$E29</f>
        <v>22</v>
      </c>
      <c r="F24" s="269"/>
      <c r="G24" s="134">
        <f>[2]Fitting!L29</f>
        <v>4.08940862901882</v>
      </c>
      <c r="H24" s="268"/>
    </row>
    <row r="25" ht="15.75" customHeight="1" spans="1:8">
      <c r="A25" s="266" t="str">
        <f>[2]Fitting!A30</f>
        <v>FI020</v>
      </c>
      <c r="B25" s="271" t="str">
        <f>[2]Fitting!$B30</f>
        <v>102CP22-13</v>
      </c>
      <c r="C25" s="272"/>
      <c r="D25" s="271" t="str">
        <f>[2]Fitting!$D30</f>
        <v>7/8x1/2 REDUCER</v>
      </c>
      <c r="E25" s="269">
        <f>[2]Fitting!$E30</f>
        <v>22</v>
      </c>
      <c r="F25" s="269"/>
      <c r="G25" s="134">
        <f>[2]Fitting!L30</f>
        <v>4.08940862901882</v>
      </c>
      <c r="H25" s="268"/>
    </row>
    <row r="26" ht="15.75" customHeight="1" spans="1:8">
      <c r="A26" s="266" t="str">
        <f>[2]Fitting!A31</f>
        <v>FI021</v>
      </c>
      <c r="B26" s="271" t="str">
        <f>[2]Fitting!$B31</f>
        <v>102CP22-10</v>
      </c>
      <c r="C26" s="272"/>
      <c r="D26" s="107" t="str">
        <f>[2]Fitting!$D31</f>
        <v>7/8x3/8  REDUCER</v>
      </c>
      <c r="E26" s="269">
        <f>[2]Fitting!$E31</f>
        <v>22</v>
      </c>
      <c r="F26" s="269"/>
      <c r="G26" s="134">
        <f>[2]Fitting!L31</f>
        <v>4.08940862901882</v>
      </c>
      <c r="H26" s="268"/>
    </row>
    <row r="27" ht="15.75" customHeight="1" spans="1:8">
      <c r="A27" s="266" t="str">
        <f>[2]Fitting!A32</f>
        <v>FI022</v>
      </c>
      <c r="B27" s="271" t="str">
        <f>[2]Fitting!$B32</f>
        <v>102CP28-22</v>
      </c>
      <c r="C27" s="272"/>
      <c r="D27" s="271" t="str">
        <f>[2]Fitting!$D32</f>
        <v>1-1/8x7/8 REDUCER</v>
      </c>
      <c r="E27" s="269">
        <f>[2]Fitting!$E32</f>
        <v>45</v>
      </c>
      <c r="F27" s="269"/>
      <c r="G27" s="134">
        <f>[2]Fitting!L32</f>
        <v>6.65056360708535</v>
      </c>
      <c r="H27" s="268"/>
    </row>
    <row r="28" ht="15.75" customHeight="1" spans="1:8">
      <c r="A28" s="266" t="str">
        <f>[2]Fitting!A33</f>
        <v>FI023</v>
      </c>
      <c r="B28" s="271" t="str">
        <f>[2]Fitting!$B33</f>
        <v>102CP28-19</v>
      </c>
      <c r="C28" s="272"/>
      <c r="D28" s="271" t="str">
        <f>[2]Fitting!$D33</f>
        <v>1-1/8x3/4 REDUCER</v>
      </c>
      <c r="E28" s="269">
        <f>[2]Fitting!$E33</f>
        <v>38</v>
      </c>
      <c r="F28" s="269"/>
      <c r="G28" s="134">
        <f>[2]Fitting!L33</f>
        <v>6.2010772391582</v>
      </c>
      <c r="H28" s="268"/>
    </row>
    <row r="29" ht="15.75" customHeight="1" spans="1:8">
      <c r="A29" s="266" t="str">
        <f>[2]Fitting!A34</f>
        <v>FI024</v>
      </c>
      <c r="B29" s="271" t="str">
        <f>[2]Fitting!$B34</f>
        <v>102CP28-16</v>
      </c>
      <c r="C29" s="272"/>
      <c r="D29" s="271" t="str">
        <f>[2]Fitting!$D34</f>
        <v>1-1/8x5/8 REDUCER</v>
      </c>
      <c r="E29" s="269">
        <f>[2]Fitting!$E34</f>
        <v>38</v>
      </c>
      <c r="F29" s="269"/>
      <c r="G29" s="134">
        <f>[2]Fitting!L34</f>
        <v>6.2010772391582</v>
      </c>
      <c r="H29" s="268"/>
    </row>
    <row r="30" ht="15.75" customHeight="1" spans="1:8">
      <c r="A30" s="266" t="str">
        <f>[2]Fitting!A35</f>
        <v>FI025</v>
      </c>
      <c r="B30" s="271" t="str">
        <f>[2]Fitting!$B35</f>
        <v>102CP28-13</v>
      </c>
      <c r="C30" s="272"/>
      <c r="D30" s="107" t="str">
        <f>[2]Fitting!$D35</f>
        <v>1-1/8x1/2 REDUCER</v>
      </c>
      <c r="E30" s="269">
        <f>[2]Fitting!$E35</f>
        <v>35</v>
      </c>
      <c r="F30" s="269"/>
      <c r="G30" s="134">
        <f>[2]Fitting!L35</f>
        <v>6.11163862513188</v>
      </c>
      <c r="H30" s="268"/>
    </row>
    <row r="31" ht="15.75" customHeight="1" spans="1:8">
      <c r="A31" s="266" t="str">
        <f>[2]Fitting!A36</f>
        <v>FI026</v>
      </c>
      <c r="B31" s="271" t="str">
        <f>[2]Fitting!$B36</f>
        <v>102CP35-28</v>
      </c>
      <c r="C31" s="272"/>
      <c r="D31" s="271" t="str">
        <f>[2]Fitting!$D36</f>
        <v>1-3/8x1-1/8 REDUCER</v>
      </c>
      <c r="E31" s="269">
        <f>[2]Fitting!$E36</f>
        <v>62</v>
      </c>
      <c r="F31" s="269"/>
      <c r="G31" s="134">
        <f>[2]Fitting!L36</f>
        <v>9.31308234771503</v>
      </c>
      <c r="H31" s="268"/>
    </row>
    <row r="32" ht="15.75" customHeight="1" spans="1:8">
      <c r="A32" s="266" t="str">
        <f>[2]Fitting!A37</f>
        <v>FI027</v>
      </c>
      <c r="B32" s="271" t="str">
        <f>[2]Fitting!$B37</f>
        <v>102CP35-22</v>
      </c>
      <c r="C32" s="272"/>
      <c r="D32" s="271" t="str">
        <f>[2]Fitting!$D37</f>
        <v>1-3/8x7/8 REDUCER</v>
      </c>
      <c r="E32" s="269">
        <f>[2]Fitting!$E37</f>
        <v>52</v>
      </c>
      <c r="F32" s="269"/>
      <c r="G32" s="134">
        <f>[2]Fitting!L37</f>
        <v>8.76269087678383</v>
      </c>
      <c r="H32" s="268"/>
    </row>
    <row r="33" ht="15.75" customHeight="1" spans="1:8">
      <c r="A33" s="266" t="str">
        <f>[2]Fitting!A38</f>
        <v>FI028</v>
      </c>
      <c r="B33" s="271">
        <f>[2]Fitting!$B38</f>
        <v>0</v>
      </c>
      <c r="C33" s="272"/>
      <c r="D33" s="271" t="str">
        <f>[2]Fitting!$D38</f>
        <v>1-3/8x3/4 REDUCER</v>
      </c>
      <c r="E33" s="269">
        <f>[2]Fitting!$E38</f>
        <v>0</v>
      </c>
      <c r="F33" s="269"/>
      <c r="G33" s="134">
        <f>[2]Fitting!L38</f>
        <v>5.72177799988895</v>
      </c>
      <c r="H33" s="268"/>
    </row>
    <row r="34" ht="15.75" customHeight="1" spans="1:8">
      <c r="A34" s="266" t="str">
        <f>[2]Fitting!A39</f>
        <v>FI028.01</v>
      </c>
      <c r="B34" s="271" t="str">
        <f>[2]Fitting!$B39</f>
        <v>102CP35-16</v>
      </c>
      <c r="C34" s="272"/>
      <c r="D34" s="107" t="str">
        <f>[2]Fitting!$D39</f>
        <v>1-3/8x5/8 REDUCER</v>
      </c>
      <c r="E34" s="269">
        <f>[2]Fitting!$E39</f>
        <v>62</v>
      </c>
      <c r="F34" s="269"/>
      <c r="G34" s="134">
        <f>[2]Fitting!L39</f>
        <v>9.7144094619357</v>
      </c>
      <c r="H34" s="268"/>
    </row>
    <row r="35" ht="15.75" customHeight="1" spans="1:8">
      <c r="A35" s="266" t="str">
        <f>[2]Fitting!A40</f>
        <v>FI029</v>
      </c>
      <c r="B35" s="271" t="str">
        <f>[2]Fitting!$B40</f>
        <v>102CP42-35</v>
      </c>
      <c r="C35" s="272"/>
      <c r="D35" s="271" t="str">
        <f>[2]Fitting!$D40</f>
        <v>1-5/8x1-3/8 REDUCER</v>
      </c>
      <c r="E35" s="269">
        <f>[2]Fitting!$E40</f>
        <v>90</v>
      </c>
      <c r="F35" s="269"/>
      <c r="G35" s="134">
        <f>[2]Fitting!L40</f>
        <v>13.7483202843023</v>
      </c>
      <c r="H35" s="268"/>
    </row>
    <row r="36" ht="15.75" customHeight="1" spans="1:8">
      <c r="A36" s="266" t="str">
        <f>[2]Fitting!A41</f>
        <v>FI030</v>
      </c>
      <c r="B36" s="271" t="str">
        <f>[2]Fitting!$B41</f>
        <v>102CP42-28</v>
      </c>
      <c r="C36" s="272"/>
      <c r="D36" s="271" t="str">
        <f>[2]Fitting!$D41</f>
        <v>1-5/8x1-1/8 REDUCER</v>
      </c>
      <c r="E36" s="269">
        <f>[2]Fitting!$E41</f>
        <v>85</v>
      </c>
      <c r="F36" s="269"/>
      <c r="G36" s="134">
        <f>[2]Fitting!L41</f>
        <v>13.4731245488367</v>
      </c>
      <c r="H36" s="268"/>
    </row>
    <row r="37" ht="15.75" customHeight="1" spans="1:8">
      <c r="A37" s="266" t="str">
        <f>[2]Fitting!A42</f>
        <v>FI031</v>
      </c>
      <c r="B37" s="271" t="str">
        <f>[2]Fitting!$B42</f>
        <v>102CP42-22</v>
      </c>
      <c r="C37" s="272"/>
      <c r="D37" s="271" t="str">
        <f>[2]Fitting!$D42</f>
        <v>1-5/8x7/8 REDUCER</v>
      </c>
      <c r="E37" s="269">
        <f>[2]Fitting!$E42</f>
        <v>81</v>
      </c>
      <c r="F37" s="269"/>
      <c r="G37" s="134">
        <f>[2]Fitting!L42</f>
        <v>13.2506746626687</v>
      </c>
      <c r="H37" s="268"/>
    </row>
    <row r="38" ht="15.75" customHeight="1" spans="1:8">
      <c r="A38" s="266" t="str">
        <f>[2]Fitting!A43</f>
        <v>FI032</v>
      </c>
      <c r="B38" s="271" t="str">
        <f>[2]Fitting!$B43</f>
        <v>102CP42-16</v>
      </c>
      <c r="C38" s="272"/>
      <c r="D38" s="107" t="str">
        <f>[2]Fitting!$D43</f>
        <v>1-5/8x5/8 REDUCER</v>
      </c>
      <c r="E38" s="269">
        <f>[2]Fitting!$E43</f>
        <v>74</v>
      </c>
      <c r="F38" s="269"/>
      <c r="G38" s="134">
        <f>[2]Fitting!L43</f>
        <v>13.0993170081626</v>
      </c>
      <c r="H38" s="268"/>
    </row>
    <row r="39" ht="15.75" customHeight="1" spans="1:8">
      <c r="A39" s="266" t="str">
        <f>[2]Fitting!A44</f>
        <v>FI033</v>
      </c>
      <c r="B39" s="271" t="str">
        <f>[2]Fitting!$B44</f>
        <v>102CP54-42</v>
      </c>
      <c r="C39" s="272"/>
      <c r="D39" s="271" t="str">
        <f>[2]Fitting!$D44</f>
        <v>2-1/8x1-5/8 REDUCER</v>
      </c>
      <c r="E39" s="269">
        <f>[2]Fitting!$E44</f>
        <v>152</v>
      </c>
      <c r="F39" s="269"/>
      <c r="G39" s="134">
        <f>[2]Fitting!L44</f>
        <v>23.7379254817036</v>
      </c>
      <c r="H39" s="268"/>
    </row>
    <row r="40" ht="15.75" customHeight="1" spans="1:8">
      <c r="A40" s="266" t="str">
        <f>[2]Fitting!A45</f>
        <v>FI034</v>
      </c>
      <c r="B40" s="271" t="str">
        <f>[2]Fitting!$B45</f>
        <v>102CP54-35</v>
      </c>
      <c r="C40" s="272"/>
      <c r="D40" s="271" t="str">
        <f>[2]Fitting!$D45</f>
        <v>2-1/8x1-3/8 REDUCER</v>
      </c>
      <c r="E40" s="269">
        <f>[2]Fitting!$E45</f>
        <v>150</v>
      </c>
      <c r="F40" s="269"/>
      <c r="G40" s="134">
        <f>[2]Fitting!L45</f>
        <v>23.4948359153756</v>
      </c>
      <c r="H40" s="268"/>
    </row>
    <row r="41" ht="15.75" customHeight="1" spans="1:8">
      <c r="A41" s="266" t="str">
        <f>[2]Fitting!A46</f>
        <v>FI035</v>
      </c>
      <c r="B41" s="271" t="str">
        <f>[2]Fitting!$B46</f>
        <v>102CP54-28</v>
      </c>
      <c r="C41" s="272"/>
      <c r="D41" s="271" t="str">
        <f>[2]Fitting!$D46</f>
        <v>2-1/8x1-1/8 REDUCER</v>
      </c>
      <c r="E41" s="269">
        <f>[2]Fitting!$E46</f>
        <v>144</v>
      </c>
      <c r="F41" s="269"/>
      <c r="G41" s="134">
        <f>[2]Fitting!L46</f>
        <v>23.6370203786995</v>
      </c>
      <c r="H41" s="268"/>
    </row>
    <row r="42" ht="15.75" customHeight="1" spans="1:8">
      <c r="A42" s="266">
        <f>[2]Fitting!A47</f>
        <v>0</v>
      </c>
      <c r="B42" s="271" t="str">
        <f>[2]Fitting!$B47</f>
        <v>102CP54-22</v>
      </c>
      <c r="C42" s="272"/>
      <c r="D42" s="271" t="str">
        <f>[2]Fitting!$D47</f>
        <v>2-1/8x7/8 REDUCER</v>
      </c>
      <c r="E42" s="269">
        <f>[2]Fitting!$E47</f>
        <v>140</v>
      </c>
      <c r="F42" s="269"/>
      <c r="G42" s="134">
        <f>[2]Fitting!L47</f>
        <v>23.437503470487</v>
      </c>
      <c r="H42" s="268"/>
    </row>
    <row r="43" ht="15.75" customHeight="1" spans="1:8">
      <c r="A43" s="266">
        <f>[2]Fitting!A48</f>
        <v>0</v>
      </c>
      <c r="B43" s="271" t="str">
        <f>[2]Fitting!$B48</f>
        <v>102CP54-16</v>
      </c>
      <c r="C43" s="272"/>
      <c r="D43" s="107" t="str">
        <f>[2]Fitting!$D48</f>
        <v>2-1/8x5/8 REDUCER</v>
      </c>
      <c r="E43" s="269">
        <f>[2]Fitting!$E48</f>
        <v>132</v>
      </c>
      <c r="F43" s="269"/>
      <c r="G43" s="134">
        <f>[2]Fitting!L48</f>
        <v>23.3021989005497</v>
      </c>
      <c r="H43" s="268"/>
    </row>
    <row r="44" ht="15.75" customHeight="1" spans="1:8">
      <c r="A44" s="266" t="str">
        <f>[2]Fitting!A49</f>
        <v>FI036</v>
      </c>
      <c r="B44" s="271" t="str">
        <f>[2]Fitting!$B49</f>
        <v>102CP67-54</v>
      </c>
      <c r="C44" s="272"/>
      <c r="D44" s="271" t="str">
        <f>[2]Fitting!$D49</f>
        <v>2-5/8x2-1/8 REDUCER</v>
      </c>
      <c r="E44" s="269">
        <f>[2]Fitting!$E49</f>
        <v>285</v>
      </c>
      <c r="F44" s="269"/>
      <c r="G44" s="134">
        <f>[2]Fitting!L49</f>
        <v>43.2401299350325</v>
      </c>
      <c r="H44" s="268"/>
    </row>
    <row r="45" ht="15.75" customHeight="1" spans="1:8">
      <c r="A45" s="266" t="str">
        <f>[2]Fitting!A50</f>
        <v>FI037</v>
      </c>
      <c r="B45" s="271" t="str">
        <f>[2]Fitting!$B50</f>
        <v>102CP67-42</v>
      </c>
      <c r="C45" s="272"/>
      <c r="D45" s="271" t="str">
        <f>[2]Fitting!$D50</f>
        <v>2-5/8x1-5/8 REDUCER</v>
      </c>
      <c r="E45" s="269">
        <f>[2]Fitting!$E50</f>
        <v>245</v>
      </c>
      <c r="F45" s="269"/>
      <c r="G45" s="134">
        <f>[2]Fitting!L50</f>
        <v>41.325226275751</v>
      </c>
      <c r="H45" s="268"/>
    </row>
    <row r="46" ht="15.75" customHeight="1" spans="1:8">
      <c r="A46" s="266">
        <f>[2]Fitting!A51</f>
        <v>0</v>
      </c>
      <c r="B46" s="271" t="str">
        <f>[2]Fitting!$B51</f>
        <v>102CP67-35</v>
      </c>
      <c r="C46" s="272"/>
      <c r="D46" s="271" t="str">
        <f>[2]Fitting!$D51</f>
        <v>2-5/8x1-3/8 REDUCER</v>
      </c>
      <c r="E46" s="269">
        <f>[2]Fitting!$E51</f>
        <v>245</v>
      </c>
      <c r="F46" s="269"/>
      <c r="G46" s="134">
        <f>[2]Fitting!L51</f>
        <v>41.8985507246377</v>
      </c>
      <c r="H46" s="268"/>
    </row>
    <row r="47" ht="15.75" customHeight="1" spans="1:8">
      <c r="A47" s="266">
        <f>[2]Fitting!A52</f>
        <v>0</v>
      </c>
      <c r="B47" s="271" t="str">
        <f>[2]Fitting!$B52</f>
        <v>102CP67-28</v>
      </c>
      <c r="C47" s="272"/>
      <c r="D47" s="107" t="str">
        <f>[2]Fitting!$D52</f>
        <v>2-5/8x1-1/8 REDUCER</v>
      </c>
      <c r="E47" s="269">
        <f>[2]Fitting!$E52</f>
        <v>245</v>
      </c>
      <c r="F47" s="269"/>
      <c r="G47" s="134">
        <f>[2]Fitting!L52</f>
        <v>42.185212949081</v>
      </c>
      <c r="H47" s="268"/>
    </row>
    <row r="48" ht="15.75" customHeight="1" spans="1:8">
      <c r="A48" s="266" t="str">
        <f>[2]Fitting!A53</f>
        <v>FI038</v>
      </c>
      <c r="B48" s="271" t="str">
        <f>[2]Fitting!$B53</f>
        <v>102CP80-67</v>
      </c>
      <c r="C48" s="272"/>
      <c r="D48" s="271" t="str">
        <f>[2]Fitting!$D53</f>
        <v>3-1/8x2-5/8 REDUCER</v>
      </c>
      <c r="E48" s="269">
        <f>[2]Fitting!$E53</f>
        <v>410</v>
      </c>
      <c r="F48" s="269"/>
      <c r="G48" s="134">
        <f>[2]Fitting!L53</f>
        <v>65.9781775778777</v>
      </c>
      <c r="H48" s="268"/>
    </row>
    <row r="49" ht="15.75" customHeight="1" spans="1:8">
      <c r="A49" s="266" t="str">
        <f>[2]Fitting!A54</f>
        <v>FI039</v>
      </c>
      <c r="B49" s="271" t="str">
        <f>[2]Fitting!$B54</f>
        <v>102CP80-54</v>
      </c>
      <c r="C49" s="272"/>
      <c r="D49" s="271" t="str">
        <f>[2]Fitting!$D54</f>
        <v>3-1/8x2-1/8 REDUCER</v>
      </c>
      <c r="E49" s="269">
        <f>[2]Fitting!$E54</f>
        <v>375</v>
      </c>
      <c r="F49" s="269"/>
      <c r="G49" s="134">
        <f>[2]Fitting!L54</f>
        <v>64.0518074296185</v>
      </c>
      <c r="H49" s="268"/>
    </row>
    <row r="50" ht="15.75" customHeight="1" spans="1:8">
      <c r="A50" s="266">
        <f>[2]Fitting!A55</f>
        <v>0</v>
      </c>
      <c r="B50" s="271" t="str">
        <f>[2]Fitting!$B55</f>
        <v>102CP80-42</v>
      </c>
      <c r="C50" s="272"/>
      <c r="D50" s="271" t="str">
        <f>[2]Fitting!$D55</f>
        <v>3-1/8x1-5/8 REDUCER</v>
      </c>
      <c r="E50" s="269">
        <f>[2]Fitting!$E55</f>
        <v>352</v>
      </c>
      <c r="F50" s="269"/>
      <c r="G50" s="134">
        <f>[2]Fitting!L55</f>
        <v>63.8362374368371</v>
      </c>
      <c r="H50" s="268"/>
    </row>
    <row r="51" ht="15.75" customHeight="1" spans="1:8">
      <c r="A51" s="266">
        <f>[2]Fitting!A56</f>
        <v>0</v>
      </c>
      <c r="B51" s="271" t="str">
        <f>[2]Fitting!$B56</f>
        <v>102CP80-35</v>
      </c>
      <c r="C51" s="272"/>
      <c r="D51" s="271" t="str">
        <f>[2]Fitting!$D56</f>
        <v>3-1/8x1-3/8 REDUCER</v>
      </c>
      <c r="E51" s="269">
        <f>[2]Fitting!$E56</f>
        <v>352</v>
      </c>
      <c r="F51" s="269"/>
      <c r="G51" s="134">
        <f>[2]Fitting!L56</f>
        <v>63.8362374368371</v>
      </c>
      <c r="H51" s="268"/>
    </row>
    <row r="52" ht="15.75" customHeight="1" spans="1:8">
      <c r="A52" s="266">
        <f>[2]Fitting!A57</f>
        <v>0</v>
      </c>
      <c r="B52" s="271" t="str">
        <f>[2]Fitting!$B57</f>
        <v>102CP92-80</v>
      </c>
      <c r="C52" s="272"/>
      <c r="D52" s="271" t="str">
        <f>[2]Fitting!$D57</f>
        <v>3-5/8x3-1/8 REDUCER</v>
      </c>
      <c r="E52" s="269">
        <f>[2]Fitting!$E57</f>
        <v>600</v>
      </c>
      <c r="F52" s="269"/>
      <c r="G52" s="134">
        <f>[2]Fitting!L57</f>
        <v>95.2865234049642</v>
      </c>
      <c r="H52" s="268"/>
    </row>
    <row r="53" ht="15.75" customHeight="1" spans="1:8">
      <c r="A53" s="266">
        <f>[2]Fitting!A58</f>
        <v>0</v>
      </c>
      <c r="B53" s="271" t="str">
        <f>[2]Fitting!$B58</f>
        <v>102CP92-67</v>
      </c>
      <c r="C53" s="272"/>
      <c r="D53" s="271" t="str">
        <f>[2]Fitting!$D58</f>
        <v>3-5/8x2-5/8 REDUCER</v>
      </c>
      <c r="E53" s="269">
        <f>[2]Fitting!$E58</f>
        <v>600</v>
      </c>
      <c r="F53" s="269"/>
      <c r="G53" s="134">
        <f>[2]Fitting!L58</f>
        <v>96.4331723027375</v>
      </c>
      <c r="H53" s="268"/>
    </row>
    <row r="54" ht="15.75" customHeight="1" spans="1:8">
      <c r="A54" s="266">
        <f>[2]Fitting!A59</f>
        <v>0</v>
      </c>
      <c r="B54" s="271" t="str">
        <f>[2]Fitting!$B59</f>
        <v>102CP92-54</v>
      </c>
      <c r="C54" s="272"/>
      <c r="D54" s="271" t="str">
        <f>[2]Fitting!$D59</f>
        <v>3-5/8x2-1/8 REDUCER</v>
      </c>
      <c r="E54" s="269">
        <f>[2]Fitting!$E59</f>
        <v>450</v>
      </c>
      <c r="F54" s="269"/>
      <c r="G54" s="134">
        <f>[2]Fitting!L59</f>
        <v>91.0439224832028</v>
      </c>
      <c r="H54" s="268"/>
    </row>
    <row r="55" ht="15.75" customHeight="1" spans="1:8">
      <c r="A55" s="266">
        <f>[2]Fitting!A60</f>
        <v>0</v>
      </c>
      <c r="B55" s="271" t="str">
        <f>[2]Fitting!$B60</f>
        <v>102CP105-92</v>
      </c>
      <c r="C55" s="272"/>
      <c r="D55" s="271" t="str">
        <f>[2]Fitting!$D60</f>
        <v>4-1/8x3-5/8 REDUCER</v>
      </c>
      <c r="E55" s="269">
        <f>[2]Fitting!$E60</f>
        <v>900</v>
      </c>
      <c r="F55" s="269"/>
      <c r="G55" s="134">
        <f>[2]Fitting!L60</f>
        <v>143.789771780776</v>
      </c>
      <c r="H55" s="268"/>
    </row>
    <row r="56" ht="15.75" customHeight="1" spans="1:8">
      <c r="A56" s="266">
        <f>[2]Fitting!A61</f>
        <v>0</v>
      </c>
      <c r="B56" s="271" t="str">
        <f>[2]Fitting!$B61</f>
        <v>102CP105-80</v>
      </c>
      <c r="C56" s="272"/>
      <c r="D56" s="271" t="str">
        <f>[2]Fitting!$D61</f>
        <v>4-1/8x3-1/8 REDUCER</v>
      </c>
      <c r="E56" s="269">
        <f>[2]Fitting!$E61</f>
        <v>900</v>
      </c>
      <c r="F56" s="269"/>
      <c r="G56" s="134">
        <f>[2]Fitting!L61</f>
        <v>143.789771780776</v>
      </c>
      <c r="H56" s="268"/>
    </row>
    <row r="57" ht="15.75" customHeight="1" spans="1:8">
      <c r="A57" s="266">
        <f>[2]Fitting!A62</f>
        <v>0</v>
      </c>
      <c r="B57" s="271" t="str">
        <f>[2]Fitting!$B62</f>
        <v>102CP105-67</v>
      </c>
      <c r="C57" s="272"/>
      <c r="D57" s="271" t="str">
        <f>[2]Fitting!$D62</f>
        <v>4-1/8x2-5/8 REDUCER</v>
      </c>
      <c r="E57" s="269">
        <f>[2]Fitting!$E62</f>
        <v>900</v>
      </c>
      <c r="F57" s="269"/>
      <c r="G57" s="134">
        <f>[2]Fitting!L62</f>
        <v>146.083069576323</v>
      </c>
      <c r="H57" s="268"/>
    </row>
    <row r="58" ht="15.75" customHeight="1" spans="1:8">
      <c r="A58" s="266">
        <f>[2]Fitting!A63</f>
        <v>0</v>
      </c>
      <c r="B58" s="271" t="str">
        <f>[2]Fitting!$B63</f>
        <v>102CP105-54</v>
      </c>
      <c r="C58" s="273"/>
      <c r="D58" s="271" t="str">
        <f>[2]Fitting!$D63</f>
        <v>4-1/8x2-1/8 REDUCER</v>
      </c>
      <c r="E58" s="269">
        <f>[2]Fitting!$E63</f>
        <v>900</v>
      </c>
      <c r="F58" s="269"/>
      <c r="G58" s="134">
        <f>[2]Fitting!L63</f>
        <v>149.523016269643</v>
      </c>
      <c r="H58" s="268"/>
    </row>
    <row r="59" ht="15" customHeight="1" spans="1:8">
      <c r="A59" s="266">
        <f>[2]Fitting!A64</f>
        <v>0</v>
      </c>
      <c r="B59" s="271" t="str">
        <f>[2]Fitting!$B64</f>
        <v>103EB06A</v>
      </c>
      <c r="C59" s="269" t="s">
        <v>1029</v>
      </c>
      <c r="D59" s="271" t="str">
        <f>[2]Fitting!$D64</f>
        <v>1/4  ELBOW</v>
      </c>
      <c r="E59" s="269">
        <f>[2]Fitting!$E64</f>
        <v>3.5</v>
      </c>
      <c r="F59" s="269"/>
      <c r="G59" s="134">
        <f>[2]Fitting!L64</f>
        <v>1.11591870731301</v>
      </c>
      <c r="H59" s="268"/>
    </row>
    <row r="60" ht="15" customHeight="1" spans="1:8">
      <c r="A60" s="266" t="str">
        <f>[2]Fitting!A65</f>
        <v>FI046</v>
      </c>
      <c r="B60" s="271" t="str">
        <f>[2]Fitting!$B65</f>
        <v>103EB10A</v>
      </c>
      <c r="C60" s="269"/>
      <c r="D60" s="271" t="str">
        <f>[2]Fitting!$D65</f>
        <v>3/8  ELBOW</v>
      </c>
      <c r="E60" s="269">
        <f>[2]Fitting!$E65</f>
        <v>6</v>
      </c>
      <c r="F60" s="269"/>
      <c r="G60" s="134">
        <f>[2]Fitting!L65</f>
        <v>1.53779376978178</v>
      </c>
      <c r="H60" s="268"/>
    </row>
    <row r="61" ht="15" customHeight="1" spans="1:8">
      <c r="A61" s="266" t="str">
        <f>[2]Fitting!A66</f>
        <v>FI047</v>
      </c>
      <c r="B61" s="271" t="str">
        <f>[2]Fitting!$B66</f>
        <v>103EB13A</v>
      </c>
      <c r="C61" s="269"/>
      <c r="D61" s="271" t="str">
        <f>[2]Fitting!$D66</f>
        <v>1/2  ELBOW</v>
      </c>
      <c r="E61" s="269">
        <f>[2]Fitting!$E66</f>
        <v>9</v>
      </c>
      <c r="F61" s="269"/>
      <c r="G61" s="134">
        <f>[2]Fitting!L66</f>
        <v>1.97370381475929</v>
      </c>
      <c r="H61" s="268"/>
    </row>
    <row r="62" ht="15" customHeight="1" spans="1:8">
      <c r="A62" s="266" t="str">
        <f>[2]Fitting!A67</f>
        <v>FI048</v>
      </c>
      <c r="B62" s="271" t="str">
        <f>[2]Fitting!$B67</f>
        <v>103EB16A</v>
      </c>
      <c r="C62" s="269"/>
      <c r="D62" s="271" t="str">
        <f>[2]Fitting!$D67</f>
        <v>5/8  ELBOW</v>
      </c>
      <c r="E62" s="269">
        <f>[2]Fitting!$E67</f>
        <v>15.2</v>
      </c>
      <c r="F62" s="269"/>
      <c r="G62" s="134">
        <f>[2]Fitting!L67</f>
        <v>2.69856938197568</v>
      </c>
      <c r="H62" s="268"/>
    </row>
    <row r="63" ht="15" customHeight="1" spans="1:8">
      <c r="A63" s="266" t="str">
        <f>[2]Fitting!A68</f>
        <v>FI049</v>
      </c>
      <c r="B63" s="271" t="str">
        <f>[2]Fitting!$B68</f>
        <v>103EB19A</v>
      </c>
      <c r="C63" s="269"/>
      <c r="D63" s="271" t="str">
        <f>[2]Fitting!$D68</f>
        <v>3/4  ELBOW</v>
      </c>
      <c r="E63" s="269">
        <f>[2]Fitting!$E68</f>
        <v>26</v>
      </c>
      <c r="F63" s="269"/>
      <c r="G63" s="134">
        <f>[2]Fitting!L68</f>
        <v>4.59026486756622</v>
      </c>
      <c r="H63" s="268"/>
    </row>
    <row r="64" ht="15" customHeight="1" spans="1:8">
      <c r="A64" s="266" t="str">
        <f>[2]Fitting!A69</f>
        <v>FI050</v>
      </c>
      <c r="B64" s="271" t="str">
        <f>[2]Fitting!$B69</f>
        <v>103EB22A</v>
      </c>
      <c r="C64" s="269"/>
      <c r="D64" s="271" t="str">
        <f>[2]Fitting!$D69</f>
        <v>7/8  ELBOW</v>
      </c>
      <c r="E64" s="269">
        <f>[2]Fitting!$E69</f>
        <v>34</v>
      </c>
      <c r="F64" s="269"/>
      <c r="G64" s="134">
        <f>[2]Fitting!L69</f>
        <v>5.03837525681604</v>
      </c>
      <c r="H64" s="268"/>
    </row>
    <row r="65" ht="15" customHeight="1" spans="1:8">
      <c r="A65" s="266" t="str">
        <f>[2]Fitting!A70</f>
        <v>FI051</v>
      </c>
      <c r="B65" s="271" t="str">
        <f>[2]Fitting!$B70</f>
        <v>103EB28A</v>
      </c>
      <c r="C65" s="269"/>
      <c r="D65" s="271" t="str">
        <f>[2]Fitting!$D70</f>
        <v>1-1/8 ELBOW</v>
      </c>
      <c r="E65" s="269">
        <f>[2]Fitting!$E70</f>
        <v>70</v>
      </c>
      <c r="F65" s="269"/>
      <c r="G65" s="134">
        <f>[2]Fitting!L70</f>
        <v>10.31984007996</v>
      </c>
      <c r="H65" s="268"/>
    </row>
    <row r="66" ht="15" customHeight="1" spans="1:8">
      <c r="A66" s="266">
        <f>[2]Fitting!A71</f>
        <v>0</v>
      </c>
      <c r="B66" s="271" t="str">
        <f>[2]Fitting!$B71</f>
        <v>103EB35A</v>
      </c>
      <c r="C66" s="269"/>
      <c r="D66" s="271" t="str">
        <f>[2]Fitting!$D71</f>
        <v>1-3/8 ELBOW</v>
      </c>
      <c r="E66" s="269">
        <f>[2]Fitting!$E71</f>
        <v>102</v>
      </c>
      <c r="F66" s="269"/>
      <c r="G66" s="134">
        <f>[2]Fitting!L71</f>
        <v>15.4935199067133</v>
      </c>
      <c r="H66" s="268"/>
    </row>
    <row r="67" ht="15" customHeight="1" spans="1:8">
      <c r="A67" s="266">
        <f>[2]Fitting!A72</f>
        <v>0</v>
      </c>
      <c r="B67" s="271" t="str">
        <f>[2]Fitting!$B72</f>
        <v>103EB42A</v>
      </c>
      <c r="C67" s="269"/>
      <c r="D67" s="271" t="str">
        <f>[2]Fitting!$D72</f>
        <v>1-5/8 ELBOW</v>
      </c>
      <c r="E67" s="269">
        <f>[2]Fitting!$E72</f>
        <v>150</v>
      </c>
      <c r="F67" s="269"/>
      <c r="G67" s="134">
        <f>[2]Fitting!L72</f>
        <v>23.3801710255983</v>
      </c>
      <c r="H67" s="268"/>
    </row>
    <row r="68" ht="15" customHeight="1" spans="1:8">
      <c r="A68" s="266">
        <f>[2]Fitting!A73</f>
        <v>0</v>
      </c>
      <c r="B68" s="271" t="str">
        <f>[2]Fitting!$B73</f>
        <v>103EB54A</v>
      </c>
      <c r="C68" s="269"/>
      <c r="D68" s="271" t="str">
        <f>[2]Fitting!$D73</f>
        <v>2-1/8 ELBOW</v>
      </c>
      <c r="E68" s="269">
        <f>[2]Fitting!$E73</f>
        <v>290</v>
      </c>
      <c r="F68" s="269"/>
      <c r="G68" s="134">
        <f>[2]Fitting!L73</f>
        <v>45.5678271975124</v>
      </c>
      <c r="H68" s="268"/>
    </row>
    <row r="69" ht="15" customHeight="1" spans="1:8">
      <c r="A69" s="266">
        <f>[2]Fitting!A74</f>
        <v>0</v>
      </c>
      <c r="B69" s="271" t="str">
        <f>[2]Fitting!$B74</f>
        <v>103EB67A</v>
      </c>
      <c r="C69" s="269"/>
      <c r="D69" s="271" t="str">
        <f>[2]Fitting!$D74</f>
        <v>2-5/8 ELBOW</v>
      </c>
      <c r="E69" s="269">
        <f>[2]Fitting!$E74</f>
        <v>500</v>
      </c>
      <c r="F69" s="269"/>
      <c r="G69" s="134">
        <f>[2]Fitting!L74</f>
        <v>77.7427952690321</v>
      </c>
      <c r="H69" s="268"/>
    </row>
    <row r="70" ht="15" customHeight="1" spans="1:8">
      <c r="A70" s="266">
        <f>[2]Fitting!A75</f>
        <v>0</v>
      </c>
      <c r="B70" s="271" t="str">
        <f>[2]Fitting!$B75</f>
        <v>103EB80A</v>
      </c>
      <c r="C70" s="269"/>
      <c r="D70" s="271" t="str">
        <f>[2]Fitting!$D75</f>
        <v>3-1/8 ELBOW</v>
      </c>
      <c r="E70" s="269">
        <f>[2]Fitting!$E75</f>
        <v>780</v>
      </c>
      <c r="F70" s="269"/>
      <c r="G70" s="134">
        <f>[2]Fitting!L75</f>
        <v>126.911100005553</v>
      </c>
      <c r="H70" s="268"/>
    </row>
    <row r="71" ht="15" customHeight="1" spans="1:8">
      <c r="A71" s="266">
        <f>[2]Fitting!A76</f>
        <v>0</v>
      </c>
      <c r="B71" s="271" t="str">
        <f>[2]Fitting!$B76</f>
        <v>103EB92A</v>
      </c>
      <c r="C71" s="269"/>
      <c r="D71" s="271" t="str">
        <f>[2]Fitting!$D76</f>
        <v>3-5/8 ELBOW</v>
      </c>
      <c r="E71" s="269">
        <f>[2]Fitting!$E76</f>
        <v>1250</v>
      </c>
      <c r="F71" s="269"/>
      <c r="G71" s="134">
        <f>[2]Fitting!L76</f>
        <v>203.530179354767</v>
      </c>
      <c r="H71" s="268"/>
    </row>
    <row r="72" ht="15" customHeight="1" spans="1:8">
      <c r="A72" s="266">
        <f>[2]Fitting!A77</f>
        <v>0</v>
      </c>
      <c r="B72" s="271" t="str">
        <f>[2]Fitting!$B77</f>
        <v>103EB105A</v>
      </c>
      <c r="C72" s="269"/>
      <c r="D72" s="271" t="str">
        <f>[2]Fitting!$D77</f>
        <v>4-1/8 ELBOW</v>
      </c>
      <c r="E72" s="269">
        <f>[2]Fitting!$E77</f>
        <v>1540</v>
      </c>
      <c r="F72" s="269"/>
      <c r="G72" s="134">
        <f>[2]Fitting!L77</f>
        <v>250.244655450053</v>
      </c>
      <c r="H72" s="268"/>
    </row>
    <row r="73" s="260" customFormat="1" ht="15" customHeight="1" spans="1:8">
      <c r="A73" s="266" t="str">
        <f>[2]Fitting!A78</f>
        <v>FI055</v>
      </c>
      <c r="B73" s="271" t="str">
        <f>[2]Fitting!$B78</f>
        <v>105EB22A</v>
      </c>
      <c r="C73" s="274" t="s">
        <v>1030</v>
      </c>
      <c r="D73" s="271" t="str">
        <f>[2]Fitting!$D78</f>
        <v>7/8 LONG ELBOW</v>
      </c>
      <c r="E73" s="269">
        <f>[2]Fitting!$E78</f>
        <v>52</v>
      </c>
      <c r="F73" s="269"/>
      <c r="G73" s="134">
        <f>[2]Fitting!L78</f>
        <v>7.63897495696596</v>
      </c>
      <c r="H73" s="268"/>
    </row>
    <row r="74" ht="15" customHeight="1" spans="1:8">
      <c r="A74" s="266" t="str">
        <f>[2]Fitting!A79</f>
        <v>FI056</v>
      </c>
      <c r="B74" s="271" t="str">
        <f>[2]Fitting!$B79</f>
        <v>105EB28A</v>
      </c>
      <c r="C74" s="272"/>
      <c r="D74" s="271" t="str">
        <f>[2]Fitting!$D79</f>
        <v>1-1/8 LONG ELBOW</v>
      </c>
      <c r="E74" s="269">
        <f>[2]Fitting!$E79</f>
        <v>98</v>
      </c>
      <c r="F74" s="269"/>
      <c r="G74" s="134">
        <f>[2]Fitting!L79</f>
        <v>14.4340163251707</v>
      </c>
      <c r="H74" s="268"/>
    </row>
    <row r="75" ht="15" customHeight="1" spans="1:8">
      <c r="A75" s="266" t="str">
        <f>[2]Fitting!A80</f>
        <v>FI057</v>
      </c>
      <c r="B75" s="271" t="str">
        <f>[2]Fitting!$B80</f>
        <v>105EB35A</v>
      </c>
      <c r="C75" s="272"/>
      <c r="D75" s="271" t="str">
        <f>[2]Fitting!$D80</f>
        <v>1-3/8 LONG ELBOW</v>
      </c>
      <c r="E75" s="269">
        <f>[2]Fitting!$E80</f>
        <v>165</v>
      </c>
      <c r="F75" s="269"/>
      <c r="G75" s="134">
        <f>[2]Fitting!L80</f>
        <v>24.5268199233717</v>
      </c>
      <c r="H75" s="268"/>
    </row>
    <row r="76" ht="15" customHeight="1" spans="1:8">
      <c r="A76" s="266" t="str">
        <f>[2]Fitting!A81</f>
        <v>FI058</v>
      </c>
      <c r="B76" s="271" t="str">
        <f>[2]Fitting!$B81</f>
        <v>105EB42A</v>
      </c>
      <c r="C76" s="272"/>
      <c r="D76" s="271" t="str">
        <f>[2]Fitting!$D81</f>
        <v>1-5/8 LONG ELBOW</v>
      </c>
      <c r="E76" s="269">
        <f>[2]Fitting!$E81</f>
        <v>245</v>
      </c>
      <c r="F76" s="269"/>
      <c r="G76" s="134">
        <f>[2]Fitting!L81</f>
        <v>38.229274251763</v>
      </c>
      <c r="H76" s="268"/>
    </row>
    <row r="77" ht="15" customHeight="1" spans="1:8">
      <c r="A77" s="266" t="str">
        <f>[2]Fitting!A82</f>
        <v>FI059</v>
      </c>
      <c r="B77" s="271" t="str">
        <f>[2]Fitting!$B82</f>
        <v>105EB54A</v>
      </c>
      <c r="C77" s="272"/>
      <c r="D77" s="271" t="str">
        <f>[2]Fitting!$D82</f>
        <v>2-1/8 LONG ELBOW</v>
      </c>
      <c r="E77" s="269">
        <f>[2]Fitting!$E82</f>
        <v>450</v>
      </c>
      <c r="F77" s="269"/>
      <c r="G77" s="134">
        <f>[2]Fitting!L82</f>
        <v>68.4549391970681</v>
      </c>
      <c r="H77" s="268"/>
    </row>
    <row r="78" ht="15" customHeight="1" spans="1:8">
      <c r="A78" s="266">
        <f>[2]Fitting!A83</f>
        <v>0</v>
      </c>
      <c r="B78" s="271" t="str">
        <f>[2]Fitting!$B83</f>
        <v>105EB67A</v>
      </c>
      <c r="C78" s="272"/>
      <c r="D78" s="271" t="str">
        <f>[2]Fitting!$D83</f>
        <v>2-5/8 LONG ELBOW</v>
      </c>
      <c r="E78" s="269">
        <f>[2]Fitting!$E83</f>
        <v>680</v>
      </c>
      <c r="F78" s="269"/>
      <c r="G78" s="134">
        <f>[2]Fitting!L83</f>
        <v>109.023377200289</v>
      </c>
      <c r="H78" s="268"/>
    </row>
    <row r="79" ht="15" customHeight="1" spans="1:8">
      <c r="A79" s="266">
        <f>[2]Fitting!A84</f>
        <v>0</v>
      </c>
      <c r="B79" s="271" t="str">
        <f>[2]Fitting!$B84</f>
        <v>105EB80A</v>
      </c>
      <c r="C79" s="272"/>
      <c r="D79" s="271" t="str">
        <f>[2]Fitting!$D84</f>
        <v>3-1/8 LONG ELBOW</v>
      </c>
      <c r="E79" s="269">
        <f>[2]Fitting!$E84</f>
        <v>1150</v>
      </c>
      <c r="F79" s="269"/>
      <c r="G79" s="134">
        <f>[2]Fitting!L84</f>
        <v>198.026264645455</v>
      </c>
      <c r="H79" s="268"/>
    </row>
    <row r="80" ht="15" customHeight="1" spans="1:8">
      <c r="A80" s="266">
        <f>[2]Fitting!A85</f>
        <v>0</v>
      </c>
      <c r="B80" s="271" t="str">
        <f>[2]Fitting!$B85</f>
        <v>105EB92A</v>
      </c>
      <c r="C80" s="272"/>
      <c r="D80" s="271" t="str">
        <f>[2]Fitting!$D85</f>
        <v>3-5/8 LONG ELBOW</v>
      </c>
      <c r="E80" s="269">
        <f>[2]Fitting!$E85</f>
        <v>1550</v>
      </c>
      <c r="F80" s="269"/>
      <c r="G80" s="134">
        <f>[2]Fitting!L85</f>
        <v>268.659836748293</v>
      </c>
      <c r="H80" s="268"/>
    </row>
    <row r="81" ht="15" customHeight="1" spans="1:8">
      <c r="A81" s="266">
        <f>[2]Fitting!A86</f>
        <v>0</v>
      </c>
      <c r="B81" s="271" t="str">
        <f>[2]Fitting!$B86</f>
        <v>105EB105A</v>
      </c>
      <c r="C81" s="272"/>
      <c r="D81" s="271" t="str">
        <f>[2]Fitting!$D86</f>
        <v>4-1/8 LONG ELBOW</v>
      </c>
      <c r="E81" s="269">
        <f>[2]Fitting!$E86</f>
        <v>2325</v>
      </c>
      <c r="F81" s="269"/>
      <c r="G81" s="134">
        <f>[2]Fitting!L86</f>
        <v>402.989755122439</v>
      </c>
      <c r="H81" s="268"/>
    </row>
    <row r="82" ht="15" customHeight="1" spans="1:8">
      <c r="A82" s="266" t="str">
        <f>[2]Fitting!A87</f>
        <v>FI059.1</v>
      </c>
      <c r="B82" s="271">
        <f>[2]Fitting!$B87</f>
        <v>0</v>
      </c>
      <c r="C82" s="272" t="s">
        <v>1031</v>
      </c>
      <c r="D82" s="271" t="str">
        <f>[2]Fitting!$D87</f>
        <v>3/8 ELBOW 45º</v>
      </c>
      <c r="E82" s="269">
        <f>[2]Fitting!$E87</f>
        <v>0</v>
      </c>
      <c r="F82" s="269"/>
      <c r="G82" s="134">
        <f>[2]Fitting!L87</f>
        <v>1.6704381142762</v>
      </c>
      <c r="H82" s="275"/>
    </row>
    <row r="83" ht="15" customHeight="1" spans="1:8">
      <c r="A83" s="266" t="str">
        <f>[2]Fitting!A88</f>
        <v>FI059.2</v>
      </c>
      <c r="B83" s="271">
        <f>[2]Fitting!$B88</f>
        <v>0</v>
      </c>
      <c r="C83" s="272"/>
      <c r="D83" s="271" t="str">
        <f>[2]Fitting!$D88</f>
        <v>1/2 ELBOW 45º</v>
      </c>
      <c r="E83" s="269">
        <f>[2]Fitting!$E88</f>
        <v>0</v>
      </c>
      <c r="F83" s="269"/>
      <c r="G83" s="134">
        <f>[2]Fitting!L88</f>
        <v>2.18092620356488</v>
      </c>
      <c r="H83" s="276"/>
    </row>
    <row r="84" ht="15" customHeight="1" spans="1:8">
      <c r="A84" s="266" t="str">
        <f>[2]Fitting!A89</f>
        <v>FI059.3</v>
      </c>
      <c r="B84" s="271">
        <f>[2]Fitting!$B89</f>
        <v>0</v>
      </c>
      <c r="C84" s="272"/>
      <c r="D84" s="271" t="str">
        <f>[2]Fitting!$D89</f>
        <v>5/8 ELBOW 45º</v>
      </c>
      <c r="E84" s="269">
        <f>[2]Fitting!$E89</f>
        <v>0</v>
      </c>
      <c r="F84" s="269"/>
      <c r="G84" s="134">
        <f>[2]Fitting!L89</f>
        <v>3.25590954522739</v>
      </c>
      <c r="H84" s="276"/>
    </row>
    <row r="85" ht="15" customHeight="1" spans="1:8">
      <c r="A85" s="266" t="str">
        <f>[2]Fitting!A90</f>
        <v>FI059.4</v>
      </c>
      <c r="B85" s="271">
        <f>[2]Fitting!$B90</f>
        <v>0</v>
      </c>
      <c r="C85" s="272"/>
      <c r="D85" s="271" t="str">
        <f>[2]Fitting!$D90</f>
        <v>3/4 ELBOW 45º</v>
      </c>
      <c r="E85" s="269">
        <f>[2]Fitting!$E90</f>
        <v>0</v>
      </c>
      <c r="F85" s="269"/>
      <c r="G85" s="134">
        <f>[2]Fitting!L90</f>
        <v>4.00684990837914</v>
      </c>
      <c r="H85" s="276"/>
    </row>
    <row r="86" ht="15" customHeight="1" spans="1:8">
      <c r="A86" s="266" t="str">
        <f>[2]Fitting!A91</f>
        <v>FI060</v>
      </c>
      <c r="B86" s="271" t="str">
        <f>[2]Fitting!$B91</f>
        <v>107EB22A</v>
      </c>
      <c r="C86" s="272"/>
      <c r="D86" s="271" t="str">
        <f>[2]Fitting!$D91</f>
        <v>7/8 ELBOW 45º</v>
      </c>
      <c r="E86" s="269">
        <f>[2]Fitting!$E91</f>
        <v>32</v>
      </c>
      <c r="F86" s="269"/>
      <c r="G86" s="134">
        <f>[2]Fitting!L91</f>
        <v>5.74058304181243</v>
      </c>
      <c r="H86" s="276"/>
    </row>
    <row r="87" ht="15" customHeight="1" spans="1:8">
      <c r="A87" s="266" t="str">
        <f>[2]Fitting!A92</f>
        <v>FI061</v>
      </c>
      <c r="B87" s="271" t="str">
        <f>[2]Fitting!$B92</f>
        <v>107EB28A</v>
      </c>
      <c r="C87" s="272"/>
      <c r="D87" s="271" t="str">
        <f>[2]Fitting!$D92</f>
        <v>1-1/8 ELBOW 45º</v>
      </c>
      <c r="E87" s="269">
        <f>[2]Fitting!$E92</f>
        <v>56</v>
      </c>
      <c r="F87" s="269"/>
      <c r="G87" s="134">
        <f>[2]Fitting!L92</f>
        <v>8.69847853850852</v>
      </c>
      <c r="H87" s="276"/>
    </row>
    <row r="88" ht="15" customHeight="1" spans="1:8">
      <c r="A88" s="266" t="str">
        <f>[2]Fitting!A93</f>
        <v>FI062</v>
      </c>
      <c r="B88" s="271" t="str">
        <f>[2]Fitting!$B93</f>
        <v>107EB35A</v>
      </c>
      <c r="C88" s="272"/>
      <c r="D88" s="271" t="str">
        <f>[2]Fitting!$D93</f>
        <v>1-3/8 ELBOW 45º</v>
      </c>
      <c r="E88" s="269">
        <f>[2]Fitting!$E93</f>
        <v>91</v>
      </c>
      <c r="F88" s="269"/>
      <c r="G88" s="134">
        <f>[2]Fitting!L93</f>
        <v>14.2711921816869</v>
      </c>
      <c r="H88" s="276"/>
    </row>
    <row r="89" ht="15" customHeight="1" spans="1:8">
      <c r="A89" s="266" t="str">
        <f>[2]Fitting!A94</f>
        <v>FI063</v>
      </c>
      <c r="B89" s="271" t="str">
        <f>[2]Fitting!$B94</f>
        <v>107EB42A</v>
      </c>
      <c r="C89" s="272"/>
      <c r="D89" s="271" t="str">
        <f>[2]Fitting!$D94</f>
        <v>1-5/8 ELBOW 45º</v>
      </c>
      <c r="E89" s="269">
        <f>[2]Fitting!$E94</f>
        <v>138</v>
      </c>
      <c r="F89" s="269"/>
      <c r="G89" s="134">
        <f>[2]Fitting!L94</f>
        <v>21.130445888167</v>
      </c>
      <c r="H89" s="276"/>
    </row>
    <row r="90" ht="15" customHeight="1" spans="1:8">
      <c r="A90" s="266" t="str">
        <f>[2]Fitting!A95</f>
        <v>FI064</v>
      </c>
      <c r="B90" s="271" t="str">
        <f>[2]Fitting!$B95</f>
        <v>107EB54A</v>
      </c>
      <c r="C90" s="272"/>
      <c r="D90" s="271" t="str">
        <f>[2]Fitting!$D95</f>
        <v>2-1/8 ELBOW 45º</v>
      </c>
      <c r="E90" s="269">
        <f>[2]Fitting!$E95</f>
        <v>248</v>
      </c>
      <c r="F90" s="269"/>
      <c r="G90" s="134">
        <f>[2]Fitting!L95</f>
        <v>38.1696485090788</v>
      </c>
      <c r="H90" s="276"/>
    </row>
    <row r="91" ht="15" customHeight="1" spans="1:8">
      <c r="A91" s="266">
        <f>[2]Fitting!A96</f>
        <v>0</v>
      </c>
      <c r="B91" s="271" t="str">
        <f>[2]Fitting!$B96</f>
        <v>107EB67A</v>
      </c>
      <c r="C91" s="272"/>
      <c r="D91" s="271" t="str">
        <f>[2]Fitting!$D96</f>
        <v>2-5/8 ELBOW 45º</v>
      </c>
      <c r="E91" s="269">
        <f>[2]Fitting!$E96</f>
        <v>405</v>
      </c>
      <c r="F91" s="269"/>
      <c r="G91" s="134">
        <f>[2]Fitting!L96</f>
        <v>65.278721750236</v>
      </c>
      <c r="H91" s="276"/>
    </row>
    <row r="92" ht="15" customHeight="1" spans="1:8">
      <c r="A92" s="266">
        <f>[2]Fitting!A97</f>
        <v>0</v>
      </c>
      <c r="B92" s="271" t="str">
        <f>[2]Fitting!$B97</f>
        <v>107EB80A</v>
      </c>
      <c r="C92" s="272"/>
      <c r="D92" s="271" t="str">
        <f>[2]Fitting!$D97</f>
        <v>3-1/8 ELBOW 45º</v>
      </c>
      <c r="E92" s="269">
        <f>[2]Fitting!$E97</f>
        <v>650</v>
      </c>
      <c r="F92" s="269"/>
      <c r="G92" s="134">
        <f>[2]Fitting!L97</f>
        <v>106.523682603143</v>
      </c>
      <c r="H92" s="276"/>
    </row>
    <row r="93" ht="15" customHeight="1" spans="1:8">
      <c r="A93" s="266">
        <f>[2]Fitting!A98</f>
        <v>0</v>
      </c>
      <c r="B93" s="271" t="str">
        <f>[2]Fitting!$B98</f>
        <v>107EB92A</v>
      </c>
      <c r="C93" s="272"/>
      <c r="D93" s="271" t="str">
        <f>[2]Fitting!$D98</f>
        <v>3-5/8 ELBOW 45º</v>
      </c>
      <c r="E93" s="269">
        <f>[2]Fitting!$E98</f>
        <v>1000</v>
      </c>
      <c r="F93" s="269"/>
      <c r="G93" s="134">
        <f>[2]Fitting!L98</f>
        <v>165.11744127936</v>
      </c>
      <c r="H93" s="276"/>
    </row>
    <row r="94" ht="15" customHeight="1" spans="1:8">
      <c r="A94" s="266">
        <f>[2]Fitting!A99</f>
        <v>0</v>
      </c>
      <c r="B94" s="271" t="str">
        <f>[2]Fitting!$B99</f>
        <v>107EB105A</v>
      </c>
      <c r="C94" s="273"/>
      <c r="D94" s="271" t="str">
        <f>[2]Fitting!$D99</f>
        <v>4-1/8 ELBOW 45º</v>
      </c>
      <c r="E94" s="269">
        <f>[2]Fitting!$E99</f>
        <v>1150</v>
      </c>
      <c r="F94" s="269"/>
      <c r="G94" s="134">
        <f>[2]Fitting!L99</f>
        <v>197.108945527236</v>
      </c>
      <c r="H94" s="277"/>
    </row>
    <row r="95" ht="15" customHeight="1" spans="1:8">
      <c r="A95" s="266" t="str">
        <f>[2]Fitting!A100</f>
        <v>FI065</v>
      </c>
      <c r="B95" s="271" t="str">
        <f>[2]Fitting!$B100</f>
        <v>120PT16A</v>
      </c>
      <c r="C95" s="269" t="s">
        <v>1032</v>
      </c>
      <c r="D95" s="271" t="str">
        <f>[2]Fitting!$D100</f>
        <v>5/8  P-TRAP</v>
      </c>
      <c r="E95" s="269">
        <f>[2]Fitting!$E100</f>
        <v>88</v>
      </c>
      <c r="F95" s="269"/>
      <c r="G95" s="134">
        <f>[2]Fitting!L100</f>
        <v>16.171502127724</v>
      </c>
      <c r="H95" s="268"/>
    </row>
    <row r="96" ht="15" customHeight="1" spans="1:8">
      <c r="A96" s="266" t="str">
        <f>[2]Fitting!A101</f>
        <v>FI066</v>
      </c>
      <c r="B96" s="271" t="str">
        <f>[2]Fitting!$B101</f>
        <v>120PT19A</v>
      </c>
      <c r="C96" s="269"/>
      <c r="D96" s="271" t="str">
        <f>[2]Fitting!$D101</f>
        <v>3/4  P-TRAP</v>
      </c>
      <c r="E96" s="269">
        <f>[2]Fitting!$E101</f>
        <v>130</v>
      </c>
      <c r="F96" s="269"/>
      <c r="G96" s="134">
        <f>[2]Fitting!L101</f>
        <v>25.9934881044326</v>
      </c>
      <c r="H96" s="268"/>
    </row>
    <row r="97" ht="15" customHeight="1" spans="1:8">
      <c r="A97" s="266" t="str">
        <f>[2]Fitting!A102</f>
        <v>FI067</v>
      </c>
      <c r="B97" s="271" t="str">
        <f>[2]Fitting!$B102</f>
        <v>120PT22A</v>
      </c>
      <c r="C97" s="269"/>
      <c r="D97" s="271" t="str">
        <f>[2]Fitting!$D102</f>
        <v>7/8  P-TRAP</v>
      </c>
      <c r="E97" s="269">
        <f>[2]Fitting!$E102</f>
        <v>170</v>
      </c>
      <c r="F97" s="269"/>
      <c r="G97" s="134">
        <f>[2]Fitting!L102</f>
        <v>34.0492178153347</v>
      </c>
      <c r="H97" s="268"/>
    </row>
    <row r="98" ht="15" customHeight="1" spans="1:8">
      <c r="A98" s="266" t="str">
        <f>[2]Fitting!A103</f>
        <v>FI068</v>
      </c>
      <c r="B98" s="271" t="str">
        <f>[2]Fitting!$B103</f>
        <v>120PT28A</v>
      </c>
      <c r="C98" s="269"/>
      <c r="D98" s="271" t="str">
        <f>[2]Fitting!$D103</f>
        <v>1-1/8 P-TRAP</v>
      </c>
      <c r="E98" s="269">
        <f>[2]Fitting!$E103</f>
        <v>285</v>
      </c>
      <c r="F98" s="269"/>
      <c r="G98" s="134">
        <f>[2]Fitting!L103</f>
        <v>54.6763890781882</v>
      </c>
      <c r="H98" s="268"/>
    </row>
    <row r="99" ht="15" customHeight="1" spans="1:8">
      <c r="A99" s="266" t="str">
        <f>[2]Fitting!A104</f>
        <v>FI069</v>
      </c>
      <c r="B99" s="271" t="str">
        <f>[2]Fitting!$B104</f>
        <v>120PT35A</v>
      </c>
      <c r="C99" s="269"/>
      <c r="D99" s="271" t="str">
        <f>[2]Fitting!$D104</f>
        <v>1-3/8 P-TRAP</v>
      </c>
      <c r="E99" s="269">
        <f>[2]Fitting!$E104</f>
        <v>520</v>
      </c>
      <c r="F99" s="269"/>
      <c r="G99" s="134">
        <f>[2]Fitting!L104</f>
        <v>88.4295629962796</v>
      </c>
      <c r="H99" s="268"/>
    </row>
    <row r="100" ht="15" customHeight="1" spans="1:8">
      <c r="A100" s="266" t="str">
        <f>[2]Fitting!A105</f>
        <v>FI070</v>
      </c>
      <c r="B100" s="271" t="str">
        <f>[2]Fitting!$B105</f>
        <v>120PT42A</v>
      </c>
      <c r="C100" s="269"/>
      <c r="D100" s="271" t="str">
        <f>[2]Fitting!$D105</f>
        <v>1-5/8 P-TRAP</v>
      </c>
      <c r="E100" s="269">
        <f>[2]Fitting!$E105</f>
        <v>850</v>
      </c>
      <c r="F100" s="269"/>
      <c r="G100" s="134">
        <f>[2]Fitting!L105</f>
        <v>144.592426009218</v>
      </c>
      <c r="H100" s="268"/>
    </row>
    <row r="101" ht="15" customHeight="1" spans="1:8">
      <c r="A101" s="266" t="str">
        <f>[2]Fitting!A106</f>
        <v>FI071</v>
      </c>
      <c r="B101" s="271" t="str">
        <f>[2]Fitting!$B106</f>
        <v>120PT54A</v>
      </c>
      <c r="C101" s="269"/>
      <c r="D101" s="271" t="str">
        <f>[2]Fitting!$D106</f>
        <v>2-1/8 P-TRAP</v>
      </c>
      <c r="E101" s="269">
        <f>[2]Fitting!$E106</f>
        <v>1550</v>
      </c>
      <c r="F101" s="269"/>
      <c r="G101" s="134">
        <f>[2]Fitting!L106</f>
        <v>261.779943361652</v>
      </c>
      <c r="H101" s="268"/>
    </row>
    <row r="102" ht="15" customHeight="1" spans="1:8">
      <c r="A102" s="266" t="str">
        <f>[2]Fitting!A107</f>
        <v>FI072</v>
      </c>
      <c r="B102" s="271" t="str">
        <f>[2]Fitting!$B107</f>
        <v>109RB10A</v>
      </c>
      <c r="C102" s="274" t="s">
        <v>1033</v>
      </c>
      <c r="D102" s="271" t="str">
        <f>[2]Fitting!$D107</f>
        <v>3/8 U BEND</v>
      </c>
      <c r="E102" s="269">
        <f>[2]Fitting!$E107</f>
        <v>15</v>
      </c>
      <c r="F102" s="269"/>
      <c r="G102" s="134">
        <f>[2]Fitting!L107</f>
        <v>3.21979010494753</v>
      </c>
      <c r="H102" s="268"/>
    </row>
    <row r="103" ht="15" customHeight="1" spans="1:8">
      <c r="A103" s="266" t="str">
        <f>[2]Fitting!A108</f>
        <v>FI073</v>
      </c>
      <c r="B103" s="271" t="str">
        <f>[2]Fitting!$B108</f>
        <v>109RB13A</v>
      </c>
      <c r="C103" s="272"/>
      <c r="D103" s="271" t="str">
        <f>[2]Fitting!$D108</f>
        <v>1/2 U BEND</v>
      </c>
      <c r="E103" s="269">
        <f>[2]Fitting!$E108</f>
        <v>18</v>
      </c>
      <c r="F103" s="269"/>
      <c r="G103" s="134">
        <f>[2]Fitting!L108</f>
        <v>3.72615025820423</v>
      </c>
      <c r="H103" s="268"/>
    </row>
    <row r="104" ht="15" customHeight="1" spans="1:8">
      <c r="A104" s="266" t="str">
        <f>[2]Fitting!A109</f>
        <v>FI074</v>
      </c>
      <c r="B104" s="271" t="str">
        <f>[2]Fitting!$B109</f>
        <v>109RB16A</v>
      </c>
      <c r="C104" s="272"/>
      <c r="D104" s="271" t="str">
        <f>[2]Fitting!$D109</f>
        <v>5/8 U BEND</v>
      </c>
      <c r="E104" s="269">
        <f>[2]Fitting!$E109</f>
        <v>38</v>
      </c>
      <c r="F104" s="269"/>
      <c r="G104" s="134">
        <f>[2]Fitting!L109</f>
        <v>7.6064101282692</v>
      </c>
      <c r="H104" s="268"/>
    </row>
    <row r="105" ht="15" customHeight="1" spans="1:8">
      <c r="A105" s="266" t="str">
        <f>[2]Fitting!A110</f>
        <v>FI075</v>
      </c>
      <c r="B105" s="271" t="str">
        <f>[2]Fitting!$B110</f>
        <v>109RB19A</v>
      </c>
      <c r="C105" s="272"/>
      <c r="D105" s="271" t="str">
        <f>[2]Fitting!$D110</f>
        <v>3/4 U BEND</v>
      </c>
      <c r="E105" s="269">
        <f>[2]Fitting!$E110</f>
        <v>63</v>
      </c>
      <c r="F105" s="269"/>
      <c r="G105" s="134">
        <f>[2]Fitting!L110</f>
        <v>11.1053988157436</v>
      </c>
      <c r="H105" s="268"/>
    </row>
    <row r="106" ht="15" customHeight="1" spans="1:8">
      <c r="A106" s="266" t="str">
        <f>[2]Fitting!A111</f>
        <v>FI076</v>
      </c>
      <c r="B106" s="271" t="str">
        <f>[2]Fitting!$B111</f>
        <v>109RB22A</v>
      </c>
      <c r="C106" s="272"/>
      <c r="D106" s="271" t="str">
        <f>[2]Fitting!$D111</f>
        <v>7/8 U BEND</v>
      </c>
      <c r="E106" s="269">
        <f>[2]Fitting!$E111</f>
        <v>80</v>
      </c>
      <c r="F106" s="269"/>
      <c r="G106" s="134">
        <f>[2]Fitting!L111</f>
        <v>13.859857949813</v>
      </c>
      <c r="H106" s="268"/>
    </row>
    <row r="107" ht="15" customHeight="1" spans="1:8">
      <c r="A107" s="266" t="str">
        <f>[2]Fitting!A112</f>
        <v>FI077</v>
      </c>
      <c r="B107" s="271" t="str">
        <f>[2]Fitting!$B112</f>
        <v>109RB28A</v>
      </c>
      <c r="C107" s="272"/>
      <c r="D107" s="271" t="str">
        <f>[2]Fitting!$D112</f>
        <v>1-1/8 U BEND</v>
      </c>
      <c r="E107" s="269">
        <f>[2]Fitting!$E112</f>
        <v>150</v>
      </c>
      <c r="F107" s="269"/>
      <c r="G107" s="134">
        <f>[2]Fitting!L112</f>
        <v>28.3951963412233</v>
      </c>
      <c r="H107" s="268"/>
    </row>
    <row r="108" ht="15" customHeight="1" spans="1:8">
      <c r="A108" s="266" t="str">
        <f>[2]Fitting!A113</f>
        <v>FI078</v>
      </c>
      <c r="B108" s="271" t="str">
        <f>[2]Fitting!$B113</f>
        <v>109RB35A</v>
      </c>
      <c r="C108" s="272"/>
      <c r="D108" s="271" t="str">
        <f>[2]Fitting!$D113</f>
        <v>1-3/8 U BEND</v>
      </c>
      <c r="E108" s="269">
        <f>[2]Fitting!$E113</f>
        <v>245</v>
      </c>
      <c r="F108" s="269"/>
      <c r="G108" s="134">
        <f>[2]Fitting!L113</f>
        <v>44.3690578952948</v>
      </c>
      <c r="H108" s="268"/>
    </row>
    <row r="109" ht="15" customHeight="1" spans="1:8">
      <c r="A109" s="266" t="str">
        <f>[2]Fitting!A114</f>
        <v>FI079</v>
      </c>
      <c r="B109" s="271" t="str">
        <f>[2]Fitting!$B114</f>
        <v>109RB42A</v>
      </c>
      <c r="C109" s="272"/>
      <c r="D109" s="271" t="str">
        <f>[2]Fitting!$D114</f>
        <v>1-5/8 U BEND</v>
      </c>
      <c r="E109" s="269">
        <f>[2]Fitting!$E114</f>
        <v>385</v>
      </c>
      <c r="F109" s="269"/>
      <c r="G109" s="134">
        <f>[2]Fitting!L114</f>
        <v>63.9944749847299</v>
      </c>
      <c r="H109" s="268"/>
    </row>
    <row r="110" ht="15" customHeight="1" spans="1:8">
      <c r="A110" s="266" t="str">
        <f>[2]Fitting!A115</f>
        <v>FI080</v>
      </c>
      <c r="B110" s="271" t="str">
        <f>[2]Fitting!$B115</f>
        <v>109RB54A</v>
      </c>
      <c r="C110" s="273"/>
      <c r="D110" s="271" t="str">
        <f>[2]Fitting!$D115</f>
        <v>2-1/8 U BEND</v>
      </c>
      <c r="E110" s="269">
        <f>[2]Fitting!$E115</f>
        <v>620</v>
      </c>
      <c r="F110" s="269"/>
      <c r="G110" s="134">
        <f>[2]Fitting!L115</f>
        <v>104.023988005997</v>
      </c>
      <c r="H110" s="268"/>
    </row>
    <row r="111" ht="15" customHeight="1" spans="1:8">
      <c r="A111" s="266" t="str">
        <f>[2]Fitting!A116</f>
        <v>FI081</v>
      </c>
      <c r="B111" s="271" t="str">
        <f>[2]Fitting!$B116</f>
        <v>112ST06A</v>
      </c>
      <c r="C111" s="274" t="s">
        <v>1034</v>
      </c>
      <c r="D111" s="271" t="str">
        <f>[2]Fitting!$D116</f>
        <v>1/4  Tee</v>
      </c>
      <c r="E111" s="269">
        <f>[2]Fitting!$E116</f>
        <v>6.1</v>
      </c>
      <c r="F111" s="269"/>
      <c r="G111" s="134">
        <f>[2]Fitting!L116</f>
        <v>1.81114569381976</v>
      </c>
      <c r="H111" s="268"/>
    </row>
    <row r="112" ht="15" customHeight="1" spans="1:8">
      <c r="A112" s="266">
        <f>[2]Fitting!A117</f>
        <v>0</v>
      </c>
      <c r="B112" s="271" t="str">
        <f>[2]Fitting!$B117</f>
        <v>112ST08A</v>
      </c>
      <c r="C112" s="272"/>
      <c r="D112" s="271" t="str">
        <f>[2]Fitting!$D117</f>
        <v>5/16  Tee</v>
      </c>
      <c r="E112" s="269">
        <f>[2]Fitting!$E117</f>
        <v>8.5</v>
      </c>
      <c r="F112" s="269"/>
      <c r="G112" s="134">
        <f>[2]Fitting!L117</f>
        <v>2.35966583374979</v>
      </c>
      <c r="H112" s="268"/>
    </row>
    <row r="113" ht="15" customHeight="1" spans="1:8">
      <c r="A113" s="266" t="str">
        <f>[2]Fitting!A118</f>
        <v>FI083</v>
      </c>
      <c r="B113" s="271" t="str">
        <f>[2]Fitting!$B118</f>
        <v>112ST10A</v>
      </c>
      <c r="C113" s="272"/>
      <c r="D113" s="271" t="str">
        <f>[2]Fitting!$D118</f>
        <v>3/8  Tee</v>
      </c>
      <c r="E113" s="269">
        <f>[2]Fitting!$E118</f>
        <v>9</v>
      </c>
      <c r="F113" s="269"/>
      <c r="G113" s="134">
        <f>[2]Fitting!L118</f>
        <v>2.49822688655672</v>
      </c>
      <c r="H113" s="268"/>
    </row>
    <row r="114" ht="15" customHeight="1" spans="1:8">
      <c r="A114" s="266" t="str">
        <f>[2]Fitting!A119</f>
        <v>FI084</v>
      </c>
      <c r="B114" s="271" t="str">
        <f>[2]Fitting!$B119</f>
        <v>112ST13A</v>
      </c>
      <c r="C114" s="272"/>
      <c r="D114" s="271" t="str">
        <f>[2]Fitting!$D119</f>
        <v>1/2  Tee</v>
      </c>
      <c r="E114" s="269">
        <f>[2]Fitting!$E119</f>
        <v>15.8</v>
      </c>
      <c r="F114" s="269"/>
      <c r="G114" s="134">
        <f>[2]Fitting!L119</f>
        <v>3.38254086290188</v>
      </c>
      <c r="H114" s="268"/>
    </row>
    <row r="115" ht="15" customHeight="1" spans="1:8">
      <c r="A115" s="266" t="str">
        <f>[2]Fitting!A120</f>
        <v>FI085</v>
      </c>
      <c r="B115" s="271" t="str">
        <f>[2]Fitting!$B120</f>
        <v>112ST16A</v>
      </c>
      <c r="C115" s="272"/>
      <c r="D115" s="271" t="str">
        <f>[2]Fitting!$D120</f>
        <v>5/8  Tee</v>
      </c>
      <c r="E115" s="269">
        <f>[2]Fitting!$E120</f>
        <v>26.5</v>
      </c>
      <c r="F115" s="269"/>
      <c r="G115" s="134">
        <f>[2]Fitting!L120</f>
        <v>4.82830917874396</v>
      </c>
      <c r="H115" s="268"/>
    </row>
    <row r="116" ht="15" customHeight="1" spans="1:8">
      <c r="A116" s="266" t="str">
        <f>[2]Fitting!A121</f>
        <v>FI086</v>
      </c>
      <c r="B116" s="271" t="str">
        <f>[2]Fitting!$B121</f>
        <v>112ST19A</v>
      </c>
      <c r="C116" s="272"/>
      <c r="D116" s="271" t="str">
        <f>[2]Fitting!$D121</f>
        <v>3/4  Tee</v>
      </c>
      <c r="E116" s="269">
        <f>[2]Fitting!$E121</f>
        <v>48</v>
      </c>
      <c r="F116" s="269"/>
      <c r="G116" s="134">
        <f>[2]Fitting!L121</f>
        <v>7.86559447548953</v>
      </c>
      <c r="H116" s="268"/>
    </row>
    <row r="117" ht="15" customHeight="1" spans="1:8">
      <c r="A117" s="266" t="str">
        <f>[2]Fitting!A122</f>
        <v>FI087</v>
      </c>
      <c r="B117" s="271" t="str">
        <f>[2]Fitting!$B122</f>
        <v>112ST22A</v>
      </c>
      <c r="C117" s="272"/>
      <c r="D117" s="271" t="str">
        <f>[2]Fitting!$D122</f>
        <v>7/8  Tee</v>
      </c>
      <c r="E117" s="269">
        <f>[2]Fitting!$E122</f>
        <v>65</v>
      </c>
      <c r="F117" s="269"/>
      <c r="G117" s="134">
        <f>[2]Fitting!L122</f>
        <v>10.6200536095589</v>
      </c>
      <c r="H117" s="268"/>
    </row>
    <row r="118" ht="15" customHeight="1" spans="1:8">
      <c r="A118" s="266" t="str">
        <f>[2]Fitting!A123</f>
        <v>FI088</v>
      </c>
      <c r="B118" s="271" t="str">
        <f>[2]Fitting!$B123</f>
        <v>112ST28A</v>
      </c>
      <c r="C118" s="272"/>
      <c r="D118" s="271" t="str">
        <f>[2]Fitting!$D123</f>
        <v>1-1/8  Tee</v>
      </c>
      <c r="E118" s="269">
        <f>[2]Fitting!$E123</f>
        <v>121</v>
      </c>
      <c r="F118" s="269"/>
      <c r="G118" s="134">
        <f>[2]Fitting!L123</f>
        <v>17.9175356766061</v>
      </c>
      <c r="H118" s="268"/>
    </row>
    <row r="119" ht="15" customHeight="1" spans="1:8">
      <c r="A119" s="266" t="str">
        <f>[2]Fitting!A124</f>
        <v>FI089</v>
      </c>
      <c r="B119" s="271" t="str">
        <f>[2]Fitting!$B124</f>
        <v>112ST35A</v>
      </c>
      <c r="C119" s="272"/>
      <c r="D119" s="271" t="str">
        <f>[2]Fitting!$D124</f>
        <v>1-3/8  Tee</v>
      </c>
      <c r="E119" s="269">
        <f>[2]Fitting!$E124</f>
        <v>170</v>
      </c>
      <c r="F119" s="269"/>
      <c r="G119" s="134">
        <f>[2]Fitting!L124</f>
        <v>25.7078682880782</v>
      </c>
      <c r="H119" s="268"/>
    </row>
    <row r="120" ht="15" customHeight="1" spans="1:8">
      <c r="A120" s="266" t="str">
        <f>[2]Fitting!A125</f>
        <v>FI090</v>
      </c>
      <c r="B120" s="271" t="str">
        <f>[2]Fitting!$B125</f>
        <v>112ST42A</v>
      </c>
      <c r="C120" s="272"/>
      <c r="D120" s="271" t="str">
        <f>[2]Fitting!$D125</f>
        <v>1-5/8  Tee</v>
      </c>
      <c r="E120" s="269">
        <f>[2]Fitting!$E125</f>
        <v>270</v>
      </c>
      <c r="F120" s="269"/>
      <c r="G120" s="134">
        <f>[2]Fitting!L125</f>
        <v>40.6143039591315</v>
      </c>
      <c r="H120" s="268"/>
    </row>
    <row r="121" ht="15" customHeight="1" spans="1:8">
      <c r="A121" s="266" t="str">
        <f>[2]Fitting!A126</f>
        <v>FI091</v>
      </c>
      <c r="B121" s="271" t="str">
        <f>[2]Fitting!$B126</f>
        <v>112ST54A</v>
      </c>
      <c r="C121" s="272"/>
      <c r="D121" s="271" t="str">
        <f>[2]Fitting!$D126</f>
        <v>2-1/8  Tee</v>
      </c>
      <c r="E121" s="269">
        <f>[2]Fitting!$E126</f>
        <v>475</v>
      </c>
      <c r="F121" s="269"/>
      <c r="G121" s="134">
        <f>[2]Fitting!L126</f>
        <v>71.8948858903882</v>
      </c>
      <c r="H121" s="268"/>
    </row>
    <row r="122" ht="15" customHeight="1" spans="1:8">
      <c r="A122" s="266">
        <f>[2]Fitting!A127</f>
        <v>0</v>
      </c>
      <c r="B122" s="271" t="str">
        <f>[2]Fitting!$B127</f>
        <v>112ST67A</v>
      </c>
      <c r="C122" s="272"/>
      <c r="D122" s="271" t="str">
        <f>[2]Fitting!$D127</f>
        <v>2-5/8  Tee</v>
      </c>
      <c r="E122" s="269">
        <f>[2]Fitting!$E127</f>
        <v>780</v>
      </c>
      <c r="F122" s="269"/>
      <c r="G122" s="134">
        <f>[2]Fitting!L127</f>
        <v>122.324504414459</v>
      </c>
      <c r="H122" s="268"/>
    </row>
    <row r="123" ht="15" customHeight="1" spans="1:8">
      <c r="A123" s="266">
        <f>[2]Fitting!A128</f>
        <v>0</v>
      </c>
      <c r="B123" s="271" t="str">
        <f>[2]Fitting!$B128</f>
        <v>112ST80A</v>
      </c>
      <c r="C123" s="272"/>
      <c r="D123" s="271" t="str">
        <f>[2]Fitting!$D128</f>
        <v>3-1/8  Tee</v>
      </c>
      <c r="E123" s="269">
        <f>[2]Fitting!$E128</f>
        <v>1200</v>
      </c>
      <c r="F123" s="269"/>
      <c r="G123" s="134">
        <f>[2]Fitting!L128</f>
        <v>189.426397912155</v>
      </c>
      <c r="H123" s="268"/>
    </row>
    <row r="124" ht="15" customHeight="1" spans="1:8">
      <c r="A124" s="266">
        <f>[2]Fitting!A129</f>
        <v>0</v>
      </c>
      <c r="B124" s="271" t="str">
        <f>[2]Fitting!$B129</f>
        <v>112ST92A</v>
      </c>
      <c r="C124" s="272"/>
      <c r="D124" s="271" t="str">
        <f>[2]Fitting!$D129</f>
        <v>3-5/8  Tee</v>
      </c>
      <c r="E124" s="269">
        <f>[2]Fitting!$E129</f>
        <v>2050</v>
      </c>
      <c r="F124" s="269"/>
      <c r="G124" s="134">
        <f>[2]Fitting!L129</f>
        <v>323.698983841413</v>
      </c>
      <c r="H124" s="268"/>
    </row>
    <row r="125" ht="15" customHeight="1" spans="1:8">
      <c r="A125" s="266">
        <f>[2]Fitting!A130</f>
        <v>0</v>
      </c>
      <c r="B125" s="271" t="str">
        <f>[2]Fitting!$B130</f>
        <v>112ST105A</v>
      </c>
      <c r="C125" s="272"/>
      <c r="D125" s="271" t="str">
        <f>[2]Fitting!$D130</f>
        <v>4-1/8  Tee</v>
      </c>
      <c r="E125" s="269">
        <f>[2]Fitting!$E130</f>
        <v>2500</v>
      </c>
      <c r="F125" s="269"/>
      <c r="G125" s="134">
        <f>[2]Fitting!L130</f>
        <v>397.313843078461</v>
      </c>
      <c r="H125" s="268"/>
    </row>
    <row r="126" ht="15" customHeight="1" spans="1:8">
      <c r="A126" s="266">
        <f>[2]Fitting!A131</f>
        <v>0</v>
      </c>
      <c r="B126" s="271" t="str">
        <f>[2]Fitting!$B131</f>
        <v>114ST06-08</v>
      </c>
      <c r="C126" s="274" t="s">
        <v>1035</v>
      </c>
      <c r="D126" s="271" t="str">
        <f>[2]Fitting!$D131</f>
        <v>1/4X1/4X3/8   Tee</v>
      </c>
      <c r="E126" s="269">
        <f>[2]Fitting!$E131</f>
        <v>12.5</v>
      </c>
      <c r="F126" s="269"/>
      <c r="G126" s="134">
        <f>[2]Fitting!L131</f>
        <v>4.00284706131783</v>
      </c>
      <c r="H126" s="268"/>
    </row>
    <row r="127" ht="15" customHeight="1" spans="1:8">
      <c r="A127" s="266">
        <f>[2]Fitting!A132</f>
        <v>0</v>
      </c>
      <c r="B127" s="271" t="str">
        <f>[2]Fitting!$B132</f>
        <v>114ST10-12</v>
      </c>
      <c r="C127" s="272"/>
      <c r="D127" s="271" t="str">
        <f>[2]Fitting!$D132</f>
        <v>3/8X3/8X1/2   Tee</v>
      </c>
      <c r="E127" s="269">
        <f>[2]Fitting!$E132</f>
        <v>20</v>
      </c>
      <c r="F127" s="269"/>
      <c r="G127" s="134">
        <f>[2]Fitting!L132</f>
        <v>4.91912377144761</v>
      </c>
      <c r="H127" s="268"/>
    </row>
    <row r="128" ht="15" customHeight="1" spans="1:8">
      <c r="A128" s="266" t="str">
        <f>[2]Fitting!A133</f>
        <v>FI092</v>
      </c>
      <c r="B128" s="271" t="str">
        <f>[2]Fitting!$B133</f>
        <v>113ST10-06</v>
      </c>
      <c r="C128" s="272"/>
      <c r="D128" s="271" t="str">
        <f>[2]Fitting!$D133</f>
        <v>3/8X3/8X1/4   Tee</v>
      </c>
      <c r="E128" s="269">
        <f>[2]Fitting!$E133</f>
        <v>10</v>
      </c>
      <c r="F128" s="269"/>
      <c r="G128" s="134">
        <f>[2]Fitting!L133</f>
        <v>3.51500007571972</v>
      </c>
      <c r="H128" s="268"/>
    </row>
    <row r="129" ht="15" customHeight="1" spans="1:8">
      <c r="A129" s="266" t="str">
        <f>[2]Fitting!A134</f>
        <v>FI093</v>
      </c>
      <c r="B129" s="271" t="str">
        <f>[2]Fitting!$B134</f>
        <v>113ST12-10</v>
      </c>
      <c r="C129" s="272"/>
      <c r="D129" s="271" t="str">
        <f>[2]Fitting!$D134</f>
        <v>1/2X1/2X3/8   Tee</v>
      </c>
      <c r="E129" s="269">
        <f>[2]Fitting!$E134</f>
        <v>19</v>
      </c>
      <c r="F129" s="269"/>
      <c r="G129" s="134">
        <f>[2]Fitting!L134</f>
        <v>4.20799297321036</v>
      </c>
      <c r="H129" s="268"/>
    </row>
    <row r="130" ht="15" customHeight="1" spans="1:8">
      <c r="A130" s="266" t="str">
        <f>[2]Fitting!A135</f>
        <v>FI094</v>
      </c>
      <c r="B130" s="271" t="str">
        <f>[2]Fitting!$B135</f>
        <v>113ST12-06</v>
      </c>
      <c r="C130" s="272"/>
      <c r="D130" s="271" t="str">
        <f>[2]Fitting!$D135</f>
        <v>1/2X1/2X1/4   Tee</v>
      </c>
      <c r="E130" s="269">
        <f>[2]Fitting!$E135</f>
        <v>19</v>
      </c>
      <c r="F130" s="269"/>
      <c r="G130" s="134">
        <f>[2]Fitting!L135</f>
        <v>4.48944315720927</v>
      </c>
      <c r="H130" s="268"/>
    </row>
    <row r="131" ht="15" customHeight="1" spans="1:8">
      <c r="A131" s="266" t="str">
        <f>[2]Fitting!A136</f>
        <v>FI095</v>
      </c>
      <c r="B131" s="271" t="str">
        <f>[2]Fitting!$B136</f>
        <v>113ST16-12</v>
      </c>
      <c r="C131" s="272"/>
      <c r="D131" s="271" t="str">
        <f>[2]Fitting!$D136</f>
        <v>5/8X5/8X1/2   Tee</v>
      </c>
      <c r="E131" s="269">
        <f>[2]Fitting!$E136</f>
        <v>22</v>
      </c>
      <c r="F131" s="269"/>
      <c r="G131" s="134">
        <f>[2]Fitting!L136</f>
        <v>4.43878212408947</v>
      </c>
      <c r="H131" s="268"/>
    </row>
    <row r="132" ht="15" customHeight="1" spans="1:8">
      <c r="A132" s="266" t="str">
        <f>[2]Fitting!A137</f>
        <v>FI096</v>
      </c>
      <c r="B132" s="271" t="str">
        <f>[2]Fitting!$B137</f>
        <v>113ST16-10</v>
      </c>
      <c r="C132" s="272"/>
      <c r="D132" s="271" t="str">
        <f>[2]Fitting!$D137</f>
        <v>5/8X5/8X3/8   Tee</v>
      </c>
      <c r="E132" s="269">
        <f>[2]Fitting!$E137</f>
        <v>22</v>
      </c>
      <c r="F132" s="269"/>
      <c r="G132" s="134">
        <f>[2]Fitting!L137</f>
        <v>4.53259885208911</v>
      </c>
      <c r="H132" s="268"/>
    </row>
    <row r="133" ht="15" customHeight="1" spans="1:8">
      <c r="A133" s="266" t="str">
        <f>[2]Fitting!A138</f>
        <v>FI097</v>
      </c>
      <c r="B133" s="271" t="str">
        <f>[2]Fitting!$B138</f>
        <v>113ST19-16</v>
      </c>
      <c r="C133" s="272"/>
      <c r="D133" s="271" t="str">
        <f>[2]Fitting!$D138</f>
        <v>3/4X3/4X5/8   Tee</v>
      </c>
      <c r="E133" s="269">
        <f>[2]Fitting!$E138</f>
        <v>40</v>
      </c>
      <c r="F133" s="269"/>
      <c r="G133" s="134">
        <f>[2]Fitting!L138</f>
        <v>7.58664607090394</v>
      </c>
      <c r="H133" s="268"/>
    </row>
    <row r="134" ht="15" customHeight="1" spans="1:8">
      <c r="A134" s="266" t="str">
        <f>[2]Fitting!A139</f>
        <v>FI098</v>
      </c>
      <c r="B134" s="271" t="str">
        <f>[2]Fitting!$B139</f>
        <v>113ST19-12</v>
      </c>
      <c r="C134" s="272"/>
      <c r="D134" s="271" t="str">
        <f>[2]Fitting!$D139</f>
        <v>3/4X3/4X1/2   Tee</v>
      </c>
      <c r="E134" s="269">
        <f>[2]Fitting!$E139</f>
        <v>40</v>
      </c>
      <c r="F134" s="269"/>
      <c r="G134" s="134">
        <f>[2]Fitting!L139</f>
        <v>7.58664607090394</v>
      </c>
      <c r="H134" s="268"/>
    </row>
    <row r="135" ht="15" customHeight="1" spans="1:8">
      <c r="A135" s="266" t="str">
        <f>[2]Fitting!A140</f>
        <v>FI099</v>
      </c>
      <c r="B135" s="271" t="str">
        <f>[2]Fitting!$B140</f>
        <v>113ST22-19</v>
      </c>
      <c r="C135" s="272"/>
      <c r="D135" s="271" t="str">
        <f>[2]Fitting!$D140</f>
        <v>7/8X7/8X3/4   Tee</v>
      </c>
      <c r="E135" s="269">
        <f>[2]Fitting!$E140</f>
        <v>60</v>
      </c>
      <c r="F135" s="269"/>
      <c r="G135" s="134">
        <f>[2]Fitting!L140</f>
        <v>10.8639771023579</v>
      </c>
      <c r="H135" s="268"/>
    </row>
    <row r="136" ht="15" customHeight="1" spans="1:8">
      <c r="A136" s="266" t="str">
        <f>[2]Fitting!A141</f>
        <v>FI100</v>
      </c>
      <c r="B136" s="271" t="str">
        <f>[2]Fitting!$B141</f>
        <v>113ST22-16</v>
      </c>
      <c r="C136" s="272"/>
      <c r="D136" s="271" t="str">
        <f>[2]Fitting!$D141</f>
        <v>7/8X7/8X5/8   Tee</v>
      </c>
      <c r="E136" s="269">
        <f>[2]Fitting!$E141</f>
        <v>60</v>
      </c>
      <c r="F136" s="269"/>
      <c r="G136" s="134">
        <f>[2]Fitting!L141</f>
        <v>10.8639771023579</v>
      </c>
      <c r="H136" s="268"/>
    </row>
    <row r="137" ht="15" customHeight="1" spans="1:8">
      <c r="A137" s="266" t="str">
        <f>[2]Fitting!A142</f>
        <v>FI101</v>
      </c>
      <c r="B137" s="271" t="str">
        <f>[2]Fitting!$B142</f>
        <v>113ST22-12</v>
      </c>
      <c r="C137" s="272"/>
      <c r="D137" s="271" t="str">
        <f>[2]Fitting!$D142</f>
        <v>7/8X7/8X1/2   Tee</v>
      </c>
      <c r="E137" s="269">
        <f>[2]Fitting!$E142</f>
        <v>52</v>
      </c>
      <c r="F137" s="269"/>
      <c r="G137" s="134">
        <f>[2]Fitting!L142</f>
        <v>10.1472173004407</v>
      </c>
      <c r="H137" s="268"/>
    </row>
    <row r="138" ht="15" customHeight="1" spans="1:8">
      <c r="A138" s="266" t="str">
        <f>[2]Fitting!A143</f>
        <v>FI102</v>
      </c>
      <c r="B138" s="271" t="str">
        <f>[2]Fitting!$B143</f>
        <v>113ST28-22</v>
      </c>
      <c r="C138" s="272"/>
      <c r="D138" s="271" t="str">
        <f>[2]Fitting!$D143</f>
        <v>1-1/8X1-1/8X7/8   Tee</v>
      </c>
      <c r="E138" s="269">
        <f>[2]Fitting!$E143</f>
        <v>120</v>
      </c>
      <c r="F138" s="269"/>
      <c r="G138" s="134">
        <f>[2]Fitting!L143</f>
        <v>19.8886251318785</v>
      </c>
      <c r="H138" s="268"/>
    </row>
    <row r="139" ht="15" customHeight="1" spans="1:8">
      <c r="A139" s="266" t="str">
        <f>[2]Fitting!A144</f>
        <v>FI103</v>
      </c>
      <c r="B139" s="271" t="str">
        <f>[2]Fitting!$B144</f>
        <v>113ST28-19</v>
      </c>
      <c r="C139" s="272"/>
      <c r="D139" s="271" t="str">
        <f>[2]Fitting!$D144</f>
        <v>1-1/8X1-1/8X3/4   Tee</v>
      </c>
      <c r="E139" s="269">
        <f>[2]Fitting!$E144</f>
        <v>115</v>
      </c>
      <c r="F139" s="269"/>
      <c r="G139" s="134">
        <f>[2]Fitting!L144</f>
        <v>19.2809012160586</v>
      </c>
      <c r="H139" s="268"/>
    </row>
    <row r="140" ht="15" customHeight="1" spans="1:8">
      <c r="A140" s="266">
        <f>[2]Fitting!A145</f>
        <v>0</v>
      </c>
      <c r="B140" s="271" t="str">
        <f>[2]Fitting!$B145</f>
        <v>113ST28-16</v>
      </c>
      <c r="C140" s="272"/>
      <c r="D140" s="271" t="str">
        <f>[2]Fitting!$D145</f>
        <v>1-1/8X1-1/8X5/8   Tee</v>
      </c>
      <c r="E140" s="269">
        <f>[2]Fitting!$E145</f>
        <v>105</v>
      </c>
      <c r="F140" s="269"/>
      <c r="G140" s="134">
        <f>[2]Fitting!L145</f>
        <v>18.661710811261</v>
      </c>
      <c r="H140" s="268"/>
    </row>
    <row r="141" ht="15" customHeight="1" spans="1:8">
      <c r="A141" s="266" t="str">
        <f>[2]Fitting!A146</f>
        <v>FI105</v>
      </c>
      <c r="B141" s="271" t="str">
        <f>[2]Fitting!$B146</f>
        <v>113ST35-28</v>
      </c>
      <c r="C141" s="272"/>
      <c r="D141" s="271" t="str">
        <f>[2]Fitting!$D146</f>
        <v>1-3/8X1-3/8X1-1/8   Tee</v>
      </c>
      <c r="E141" s="269">
        <f>[2]Fitting!$E146</f>
        <v>155</v>
      </c>
      <c r="F141" s="269"/>
      <c r="G141" s="134">
        <f>[2]Fitting!L146</f>
        <v>27.0093147870509</v>
      </c>
      <c r="H141" s="268"/>
    </row>
    <row r="142" ht="15" customHeight="1" spans="1:8">
      <c r="A142" s="266">
        <f>[2]Fitting!A147</f>
        <v>0</v>
      </c>
      <c r="B142" s="271" t="str">
        <f>[2]Fitting!$B147</f>
        <v>113ST35-22</v>
      </c>
      <c r="C142" s="272"/>
      <c r="D142" s="271" t="str">
        <f>[2]Fitting!$D147</f>
        <v>1-3/8X1-3/8X7/8   Tee</v>
      </c>
      <c r="E142" s="269">
        <f>[2]Fitting!$E147</f>
        <v>155</v>
      </c>
      <c r="F142" s="269"/>
      <c r="G142" s="134">
        <f>[2]Fitting!L147</f>
        <v>27.0093147870509</v>
      </c>
      <c r="H142" s="268"/>
    </row>
    <row r="143" ht="15" customHeight="1" spans="1:8">
      <c r="A143" s="266" t="str">
        <f>[2]Fitting!A148</f>
        <v>FI107</v>
      </c>
      <c r="B143" s="271" t="str">
        <f>[2]Fitting!$B148</f>
        <v>113ST42-35</v>
      </c>
      <c r="C143" s="272"/>
      <c r="D143" s="271" t="str">
        <f>[2]Fitting!$D148</f>
        <v>1-5/8X1-5/8X1-3/8   Tee</v>
      </c>
      <c r="E143" s="269">
        <f>[2]Fitting!$E148</f>
        <v>265</v>
      </c>
      <c r="F143" s="269"/>
      <c r="G143" s="134">
        <f>[2]Fitting!L148</f>
        <v>45.2524987506247</v>
      </c>
      <c r="H143" s="268"/>
    </row>
    <row r="144" ht="15" customHeight="1" spans="1:8">
      <c r="A144" s="266">
        <f>[2]Fitting!A149</f>
        <v>0</v>
      </c>
      <c r="B144" s="271" t="str">
        <f>[2]Fitting!$B149</f>
        <v>113ST42-28</v>
      </c>
      <c r="C144" s="272"/>
      <c r="D144" s="271" t="str">
        <f>[2]Fitting!$D149</f>
        <v>1-5/8X1-5/8X1-1/8   Tee</v>
      </c>
      <c r="E144" s="269">
        <f>[2]Fitting!$E149</f>
        <v>255</v>
      </c>
      <c r="F144" s="269"/>
      <c r="G144" s="134">
        <f>[2]Fitting!L149</f>
        <v>44.0370509189849</v>
      </c>
      <c r="H144" s="268"/>
    </row>
    <row r="145" ht="15" customHeight="1" spans="1:8">
      <c r="A145" s="266">
        <f>[2]Fitting!A150</f>
        <v>0</v>
      </c>
      <c r="B145" s="271" t="str">
        <f>[2]Fitting!$B150</f>
        <v>113ST42-22</v>
      </c>
      <c r="C145" s="272"/>
      <c r="D145" s="271" t="str">
        <f>[2]Fitting!$D150</f>
        <v>1-5/8X1-5/8X7/8   Tee</v>
      </c>
      <c r="E145" s="269">
        <f>[2]Fitting!$E150</f>
        <v>225</v>
      </c>
      <c r="F145" s="269"/>
      <c r="G145" s="134">
        <f>[2]Fitting!L150</f>
        <v>42.5263409961686</v>
      </c>
      <c r="H145" s="268"/>
    </row>
    <row r="146" ht="15" customHeight="1" spans="1:8">
      <c r="A146" s="266" t="str">
        <f>[2]Fitting!A151</f>
        <v>FI110</v>
      </c>
      <c r="B146" s="271" t="str">
        <f>[2]Fitting!$B151</f>
        <v>113ST54-42</v>
      </c>
      <c r="C146" s="272"/>
      <c r="D146" s="271" t="str">
        <f>[2]Fitting!$D151</f>
        <v>2-1/8X2-1/8X1-5/8   Tee</v>
      </c>
      <c r="E146" s="269">
        <f>[2]Fitting!$E151</f>
        <v>460</v>
      </c>
      <c r="F146" s="269"/>
      <c r="G146" s="134">
        <f>[2]Fitting!L151</f>
        <v>85.7234715975346</v>
      </c>
      <c r="H146" s="268"/>
    </row>
    <row r="147" ht="15" customHeight="1" spans="1:8">
      <c r="A147" s="266" t="str">
        <f>[2]Fitting!A152</f>
        <v>FI111</v>
      </c>
      <c r="B147" s="271" t="str">
        <f>[2]Fitting!$B152</f>
        <v>113ST54-35</v>
      </c>
      <c r="C147" s="272"/>
      <c r="D147" s="271" t="str">
        <f>[2]Fitting!$D152</f>
        <v>2-1/8X2-1/8X1-3/8   Tee</v>
      </c>
      <c r="E147" s="269">
        <f>[2]Fitting!$E152</f>
        <v>425</v>
      </c>
      <c r="F147" s="269"/>
      <c r="G147" s="134">
        <f>[2]Fitting!L152</f>
        <v>81.4694041867955</v>
      </c>
      <c r="H147" s="268"/>
    </row>
    <row r="148" ht="15" customHeight="1" spans="1:8">
      <c r="A148" s="266">
        <f>[2]Fitting!A153</f>
        <v>0</v>
      </c>
      <c r="B148" s="271" t="str">
        <f>[2]Fitting!$B153</f>
        <v>113ST54-28</v>
      </c>
      <c r="C148" s="272"/>
      <c r="D148" s="271" t="str">
        <f>[2]Fitting!$D153</f>
        <v>2-1/8X2-1/8X1-1/8   Tee</v>
      </c>
      <c r="E148" s="269">
        <f>[2]Fitting!$E153</f>
        <v>410</v>
      </c>
      <c r="F148" s="269"/>
      <c r="G148" s="134">
        <f>[2]Fitting!L153</f>
        <v>81.532469876173</v>
      </c>
      <c r="H148" s="268"/>
    </row>
    <row r="149" ht="15" customHeight="1" spans="1:8">
      <c r="A149" s="266">
        <f>[2]Fitting!A154</f>
        <v>0</v>
      </c>
      <c r="B149" s="271" t="str">
        <f>[2]Fitting!$B154</f>
        <v>113ST67-54</v>
      </c>
      <c r="C149" s="272"/>
      <c r="D149" s="271" t="str">
        <f>[2]Fitting!$D154</f>
        <v>2-5/8X2-5/8X2-1/8   Tee</v>
      </c>
      <c r="E149" s="269">
        <f>[2]Fitting!$E154</f>
        <v>720</v>
      </c>
      <c r="F149" s="269"/>
      <c r="G149" s="134">
        <f>[2]Fitting!L154</f>
        <v>143.910169915042</v>
      </c>
      <c r="H149" s="268"/>
    </row>
    <row r="150" ht="15" customHeight="1" spans="1:8">
      <c r="A150" s="266">
        <f>[2]Fitting!A155</f>
        <v>0</v>
      </c>
      <c r="B150" s="271" t="str">
        <f>[2]Fitting!$B155</f>
        <v>113ST67-42</v>
      </c>
      <c r="C150" s="272"/>
      <c r="D150" s="271" t="str">
        <f>[2]Fitting!$D155</f>
        <v>2-5/8X2-5/8X1-5/8   Tee</v>
      </c>
      <c r="E150" s="269">
        <f>[2]Fitting!$E155</f>
        <v>750</v>
      </c>
      <c r="F150" s="269"/>
      <c r="G150" s="134">
        <f>[2]Fitting!L155</f>
        <v>147.05772113943</v>
      </c>
      <c r="H150" s="268"/>
    </row>
    <row r="151" ht="15" customHeight="1" spans="1:8">
      <c r="A151" s="266">
        <f>[2]Fitting!A156</f>
        <v>0</v>
      </c>
      <c r="B151" s="271" t="str">
        <f>[2]Fitting!$B156</f>
        <v>113ST67-35</v>
      </c>
      <c r="C151" s="272"/>
      <c r="D151" s="271" t="str">
        <f>[2]Fitting!$D156</f>
        <v>2-5/8X2-5/8X1-3/8   Tee</v>
      </c>
      <c r="E151" s="269">
        <f>[2]Fitting!$E156</f>
        <v>750</v>
      </c>
      <c r="F151" s="269"/>
      <c r="G151" s="134">
        <f>[2]Fitting!L156</f>
        <v>147.05772113943</v>
      </c>
      <c r="H151" s="268"/>
    </row>
    <row r="152" ht="15" customHeight="1" spans="1:8">
      <c r="A152" s="266">
        <f>[2]Fitting!A157</f>
        <v>0</v>
      </c>
      <c r="B152" s="271" t="str">
        <f>[2]Fitting!$B157</f>
        <v>113ST80-67</v>
      </c>
      <c r="C152" s="272"/>
      <c r="D152" s="271" t="str">
        <f>[2]Fitting!$D157</f>
        <v>3-1/8X3-1/8X2-5/8   Tee</v>
      </c>
      <c r="E152" s="269">
        <f>[2]Fitting!$E157</f>
        <v>1350</v>
      </c>
      <c r="F152" s="269"/>
      <c r="G152" s="134">
        <f>[2]Fitting!L157</f>
        <v>235.464351157754</v>
      </c>
      <c r="H152" s="268"/>
    </row>
    <row r="153" ht="15" customHeight="1" spans="1:8">
      <c r="A153" s="266">
        <f>[2]Fitting!A158</f>
        <v>0</v>
      </c>
      <c r="B153" s="271" t="str">
        <f>[2]Fitting!$B158</f>
        <v>113ST80-54</v>
      </c>
      <c r="C153" s="272"/>
      <c r="D153" s="271" t="str">
        <f>[2]Fitting!$D158</f>
        <v>3-1/8X3-1/8X2-1/8   Tee</v>
      </c>
      <c r="E153" s="269">
        <f>[2]Fitting!$E158</f>
        <v>1350</v>
      </c>
      <c r="F153" s="269"/>
      <c r="G153" s="134">
        <f>[2]Fitting!L158</f>
        <v>235.464351157754</v>
      </c>
      <c r="H153" s="268"/>
    </row>
    <row r="154" ht="15" customHeight="1" spans="1:8">
      <c r="A154" s="266" t="str">
        <f>[2]Fitting!A159</f>
        <v>FI117.1</v>
      </c>
      <c r="B154" s="271" t="str">
        <f>[2]Fitting!$B159</f>
        <v>1115-04</v>
      </c>
      <c r="C154" s="269" t="s">
        <v>1036</v>
      </c>
      <c r="D154" s="271" t="str">
        <f>[2]Fitting!$D159</f>
        <v>1/4   Tube Strape</v>
      </c>
      <c r="E154" s="269">
        <f>[2]Fitting!$E159</f>
        <v>3.5</v>
      </c>
      <c r="F154" s="269"/>
      <c r="G154" s="134">
        <f>[2]Fitting!L159</f>
        <v>0.85448275862069</v>
      </c>
      <c r="H154" s="275"/>
    </row>
    <row r="155" ht="15" customHeight="1" spans="1:8">
      <c r="A155" s="266" t="str">
        <f>[2]Fitting!A160</f>
        <v>FI117.2</v>
      </c>
      <c r="B155" s="271" t="str">
        <f>[2]Fitting!$B160</f>
        <v>1115-06</v>
      </c>
      <c r="C155" s="269"/>
      <c r="D155" s="271" t="str">
        <f>[2]Fitting!$D160</f>
        <v>3/8   Tube Strape</v>
      </c>
      <c r="E155" s="269">
        <f>[2]Fitting!$E160</f>
        <v>4</v>
      </c>
      <c r="F155" s="269"/>
      <c r="G155" s="134">
        <f>[2]Fitting!L160</f>
        <v>0.996208562385474</v>
      </c>
      <c r="H155" s="276"/>
    </row>
    <row r="156" ht="15" customHeight="1" spans="1:8">
      <c r="A156" s="266" t="str">
        <f>[2]Fitting!A161</f>
        <v>FI117.3</v>
      </c>
      <c r="B156" s="271" t="str">
        <f>[2]Fitting!$B161</f>
        <v>1115-08</v>
      </c>
      <c r="C156" s="269"/>
      <c r="D156" s="271" t="str">
        <f>[2]Fitting!$D161</f>
        <v>1/2   Tube Strape</v>
      </c>
      <c r="E156" s="269">
        <f>[2]Fitting!$E161</f>
        <v>4.5</v>
      </c>
      <c r="F156" s="269"/>
      <c r="G156" s="134">
        <f>[2]Fitting!L161</f>
        <v>1.09665500583042</v>
      </c>
      <c r="H156" s="276"/>
    </row>
    <row r="157" ht="15" customHeight="1" spans="1:8">
      <c r="A157" s="266" t="str">
        <f>[2]Fitting!A162</f>
        <v>FI117.4</v>
      </c>
      <c r="B157" s="271" t="str">
        <f>[2]Fitting!$B162</f>
        <v>1115-10</v>
      </c>
      <c r="C157" s="269"/>
      <c r="D157" s="271" t="str">
        <f>[2]Fitting!$D162</f>
        <v>5/8   Tube Strape</v>
      </c>
      <c r="E157" s="269">
        <f>[2]Fitting!$E162</f>
        <v>5.5</v>
      </c>
      <c r="F157" s="269"/>
      <c r="G157" s="134">
        <f>[2]Fitting!L162</f>
        <v>1.24250874562719</v>
      </c>
      <c r="H157" s="276"/>
    </row>
    <row r="158" ht="15" customHeight="1" spans="1:8">
      <c r="A158" s="266" t="str">
        <f>[2]Fitting!A163</f>
        <v>FI117.5</v>
      </c>
      <c r="B158" s="271" t="str">
        <f>[2]Fitting!$B163</f>
        <v>1115-12</v>
      </c>
      <c r="C158" s="269"/>
      <c r="D158" s="271" t="str">
        <f>[2]Fitting!$D163</f>
        <v>3/4   Tube Strape</v>
      </c>
      <c r="E158" s="269">
        <f>[2]Fitting!$E163</f>
        <v>6</v>
      </c>
      <c r="F158" s="269"/>
      <c r="G158" s="134">
        <f>[2]Fitting!L163</f>
        <v>1.35671497584541</v>
      </c>
      <c r="H158" s="276"/>
    </row>
    <row r="159" ht="15" customHeight="1" spans="1:8">
      <c r="A159" s="266" t="str">
        <f>[2]Fitting!A164</f>
        <v>FI117.6</v>
      </c>
      <c r="B159" s="271" t="str">
        <f>[2]Fitting!$B164</f>
        <v>1115-14</v>
      </c>
      <c r="C159" s="269"/>
      <c r="D159" s="271" t="str">
        <f>[2]Fitting!$D164</f>
        <v>7/8   Tube Strape</v>
      </c>
      <c r="E159" s="269">
        <f>[2]Fitting!$E164</f>
        <v>7</v>
      </c>
      <c r="F159" s="269"/>
      <c r="G159" s="134">
        <f>[2]Fitting!L164</f>
        <v>1.64016658337498</v>
      </c>
      <c r="H159" s="276"/>
    </row>
    <row r="160" ht="15" customHeight="1" spans="1:8">
      <c r="A160" s="266" t="str">
        <f>[2]Fitting!A165</f>
        <v>FI117.7</v>
      </c>
      <c r="B160" s="271" t="str">
        <f>[2]Fitting!$B165</f>
        <v>1115-18</v>
      </c>
      <c r="C160" s="269"/>
      <c r="D160" s="271" t="str">
        <f>[2]Fitting!$D165</f>
        <v>1-1/8   Tube Strape</v>
      </c>
      <c r="E160" s="269">
        <f>[2]Fitting!$E165</f>
        <v>9</v>
      </c>
      <c r="F160" s="269"/>
      <c r="G160" s="134">
        <f>[2]Fitting!L165</f>
        <v>2.00067299683492</v>
      </c>
      <c r="H160" s="276"/>
    </row>
    <row r="161" ht="15" customHeight="1" spans="1:8">
      <c r="A161" s="266" t="str">
        <f>[2]Fitting!A166</f>
        <v>FI117.8</v>
      </c>
      <c r="B161" s="271" t="str">
        <f>[2]Fitting!$B166</f>
        <v>1115-22</v>
      </c>
      <c r="C161" s="269"/>
      <c r="D161" s="271" t="str">
        <f>[2]Fitting!$D166</f>
        <v>1-3/8   Tube Strape</v>
      </c>
      <c r="E161" s="269">
        <f>[2]Fitting!$E166</f>
        <v>10</v>
      </c>
      <c r="F161" s="269"/>
      <c r="G161" s="134">
        <f>[2]Fitting!L166</f>
        <v>2.39420289855072</v>
      </c>
      <c r="H161" s="276"/>
    </row>
    <row r="162" ht="15" customHeight="1" spans="1:8">
      <c r="A162" s="266" t="str">
        <f>[2]Fitting!A167</f>
        <v>FI117.9</v>
      </c>
      <c r="B162" s="271" t="str">
        <f>[2]Fitting!$B167</f>
        <v>1115-26</v>
      </c>
      <c r="C162" s="269"/>
      <c r="D162" s="271" t="str">
        <f>[2]Fitting!$D167</f>
        <v>1-5/8   Tube Strape</v>
      </c>
      <c r="E162" s="269">
        <f>[2]Fitting!$E167</f>
        <v>12</v>
      </c>
      <c r="F162" s="269"/>
      <c r="G162" s="134">
        <f>[2]Fitting!L167</f>
        <v>2.85102781942362</v>
      </c>
      <c r="H162" s="276"/>
    </row>
    <row r="163" ht="15" customHeight="1" spans="1:8">
      <c r="A163" s="266" t="str">
        <f>[2]Fitting!A168</f>
        <v>FI117.10</v>
      </c>
      <c r="B163" s="271" t="str">
        <f>[2]Fitting!$B168</f>
        <v>1115-34</v>
      </c>
      <c r="C163" s="269"/>
      <c r="D163" s="271" t="str">
        <f>[2]Fitting!$D168</f>
        <v>2-1/8   Tube Strape</v>
      </c>
      <c r="E163" s="269">
        <f>[2]Fitting!$E168</f>
        <v>14.5</v>
      </c>
      <c r="F163" s="269"/>
      <c r="G163" s="134">
        <f>[2]Fitting!L168</f>
        <v>3.42205897051474</v>
      </c>
      <c r="H163" s="277"/>
    </row>
    <row r="164" ht="15" customHeight="1" spans="1:8">
      <c r="A164" s="266" t="str">
        <f>[2]Fitting!A169</f>
        <v>FI117.11</v>
      </c>
      <c r="B164" s="271" t="str">
        <f>[2]Fitting!$B169</f>
        <v>137CP13A</v>
      </c>
      <c r="C164" s="278" t="s">
        <v>1037</v>
      </c>
      <c r="D164" s="271" t="str">
        <f>[2]Fitting!$D169</f>
        <v>CAP1/2 (L=12mm)</v>
      </c>
      <c r="E164" s="269">
        <f>[2]Fitting!$E169</f>
        <v>4</v>
      </c>
      <c r="F164" s="269"/>
      <c r="G164" s="134">
        <f>[2]Fitting!L169</f>
        <v>1.20308695652174</v>
      </c>
      <c r="H164" s="276"/>
    </row>
    <row r="165" ht="15" customHeight="1" spans="1:8">
      <c r="A165" s="266" t="str">
        <f>[2]Fitting!A170</f>
        <v>FI117.12</v>
      </c>
      <c r="B165" s="271" t="str">
        <f>[2]Fitting!$B170</f>
        <v>137CP16A</v>
      </c>
      <c r="C165" s="279"/>
      <c r="D165" s="271" t="str">
        <f>[2]Fitting!$D170</f>
        <v>CAP5/8 (L=14mm)</v>
      </c>
      <c r="E165" s="269">
        <f>[2]Fitting!$E170</f>
        <v>7</v>
      </c>
      <c r="F165" s="269"/>
      <c r="G165" s="134">
        <f>[2]Fitting!L170</f>
        <v>1.63404347826087</v>
      </c>
      <c r="H165" s="276"/>
    </row>
    <row r="166" ht="15" customHeight="1" spans="1:8">
      <c r="A166" s="266" t="str">
        <f>[2]Fitting!A171</f>
        <v>FI117.13</v>
      </c>
      <c r="B166" s="271" t="str">
        <f>[2]Fitting!$B171</f>
        <v>137CP19A</v>
      </c>
      <c r="C166" s="279"/>
      <c r="D166" s="271" t="str">
        <f>[2]Fitting!$D171</f>
        <v>CAP3/4 (L=16mm)</v>
      </c>
      <c r="E166" s="269">
        <f>[2]Fitting!$E171</f>
        <v>12</v>
      </c>
      <c r="F166" s="269"/>
      <c r="G166" s="134">
        <f>[2]Fitting!L171</f>
        <v>2.72639855072464</v>
      </c>
      <c r="H166" s="276"/>
    </row>
    <row r="167" ht="15" customHeight="1" spans="1:8">
      <c r="A167" s="266" t="str">
        <f>[2]Fitting!A172</f>
        <v>FI121</v>
      </c>
      <c r="B167" s="271" t="str">
        <f>[2]Fitting!$B172</f>
        <v>137CP22A</v>
      </c>
      <c r="C167" s="279"/>
      <c r="D167" s="271" t="str">
        <f>[2]Fitting!$D172</f>
        <v>CAP7/8 (L=6mm)</v>
      </c>
      <c r="E167" s="269">
        <f>[2]Fitting!$E172</f>
        <v>0</v>
      </c>
      <c r="F167" s="269"/>
      <c r="G167" s="134">
        <f>[2]Fitting!L172</f>
        <v>3.42670289855072</v>
      </c>
      <c r="H167" s="276"/>
    </row>
    <row r="168" ht="15" customHeight="1" spans="1:8">
      <c r="A168" s="266" t="str">
        <f>[2]Fitting!A173</f>
        <v>FI122</v>
      </c>
      <c r="B168" s="271" t="str">
        <f>[2]Fitting!$B173</f>
        <v>137CP28A</v>
      </c>
      <c r="C168" s="279"/>
      <c r="D168" s="271" t="str">
        <f>[2]Fitting!$D173</f>
        <v>CAP1 1/8 (L=6mm)</v>
      </c>
      <c r="E168" s="269">
        <f>[2]Fitting!$E173</f>
        <v>0</v>
      </c>
      <c r="F168" s="269"/>
      <c r="G168" s="134">
        <f>[2]Fitting!L173</f>
        <v>7.2275</v>
      </c>
      <c r="H168" s="276"/>
    </row>
    <row r="169" ht="15" customHeight="1" spans="1:8">
      <c r="A169" s="266" t="str">
        <f>[2]Fitting!A174</f>
        <v>FI123</v>
      </c>
      <c r="B169" s="271" t="str">
        <f>[2]Fitting!$B174</f>
        <v>137CP35A</v>
      </c>
      <c r="C169" s="279"/>
      <c r="D169" s="271" t="str">
        <f>[2]Fitting!$D174</f>
        <v>CAP1 3/8 (L=6mm)</v>
      </c>
      <c r="E169" s="269">
        <f>[2]Fitting!$E174</f>
        <v>0</v>
      </c>
      <c r="F169" s="269"/>
      <c r="G169" s="134">
        <f>[2]Fitting!L174</f>
        <v>8.95581521739131</v>
      </c>
      <c r="H169" s="276"/>
    </row>
    <row r="170" ht="15" customHeight="1" spans="1:8">
      <c r="A170" s="266" t="str">
        <f>[2]Fitting!A175</f>
        <v>FI124</v>
      </c>
      <c r="B170" s="271" t="str">
        <f>[2]Fitting!$B175</f>
        <v>137CP42A</v>
      </c>
      <c r="C170" s="279"/>
      <c r="D170" s="271" t="str">
        <f>[2]Fitting!$D175</f>
        <v>CAP1 5/8 (L=6mm)</v>
      </c>
      <c r="E170" s="269">
        <f>[2]Fitting!$E175</f>
        <v>0</v>
      </c>
      <c r="F170" s="269"/>
      <c r="G170" s="134">
        <f>[2]Fitting!L175</f>
        <v>12.222904589372</v>
      </c>
      <c r="H170" s="276"/>
    </row>
    <row r="171" ht="15" customHeight="1" spans="1:8">
      <c r="A171" s="266" t="str">
        <f>[2]Fitting!A176</f>
        <v>FI125</v>
      </c>
      <c r="B171" s="271" t="str">
        <f>[2]Fitting!$B176</f>
        <v>137CP54A</v>
      </c>
      <c r="C171" s="279"/>
      <c r="D171" s="271" t="str">
        <f>[2]Fitting!$D176</f>
        <v>CAP2 1/8 (L=13mm)</v>
      </c>
      <c r="E171" s="269">
        <f>[2]Fitting!$E176</f>
        <v>0</v>
      </c>
      <c r="F171" s="269"/>
      <c r="G171" s="134">
        <f>[2]Fitting!L176</f>
        <v>23.3434782608696</v>
      </c>
      <c r="H171" s="276"/>
    </row>
    <row r="172" ht="15" customHeight="1" spans="1:8">
      <c r="A172" s="266" t="str">
        <f>[2]Fitting!A177</f>
        <v>FI126</v>
      </c>
      <c r="B172" s="271" t="str">
        <f>[2]Fitting!$B177</f>
        <v>137CP67A</v>
      </c>
      <c r="C172" s="279"/>
      <c r="D172" s="271" t="str">
        <f>[2]Fitting!$D177</f>
        <v>CAP2 5/8 (L=17mm)</v>
      </c>
      <c r="E172" s="269">
        <f>[2]Fitting!$E177</f>
        <v>0</v>
      </c>
      <c r="F172" s="269"/>
      <c r="G172" s="134">
        <f>[2]Fitting!L177</f>
        <v>37.0353260869565</v>
      </c>
      <c r="H172" s="276"/>
    </row>
    <row r="173" ht="15" customHeight="1" spans="1:8">
      <c r="A173" s="266" t="str">
        <f>[2]Fitting!A178</f>
        <v>FI127</v>
      </c>
      <c r="B173" s="271" t="str">
        <f>[2]Fitting!$B178</f>
        <v>137CP80A</v>
      </c>
      <c r="C173" s="279"/>
      <c r="D173" s="271" t="str">
        <f>[2]Fitting!$D178</f>
        <v>CAP3 1/8 (L=20mm)</v>
      </c>
      <c r="E173" s="269">
        <f>[2]Fitting!$E178</f>
        <v>0</v>
      </c>
      <c r="F173" s="269"/>
      <c r="G173" s="134">
        <f>[2]Fitting!L178</f>
        <v>54.8297403381642</v>
      </c>
      <c r="H173" s="276"/>
    </row>
    <row r="174" ht="15" customHeight="1" spans="1:8">
      <c r="A174" s="266" t="str">
        <f>[2]Fitting!A179</f>
        <v>FI127.1</v>
      </c>
      <c r="B174" s="271" t="str">
        <f>[2]Fitting!$B179</f>
        <v>137CP105A</v>
      </c>
      <c r="C174" s="280"/>
      <c r="D174" s="271" t="str">
        <f>[2]Fitting!$D179</f>
        <v>CAP4 1/8 (L=55mm)</v>
      </c>
      <c r="E174" s="269">
        <f>[2]Fitting!$E179</f>
        <v>570</v>
      </c>
      <c r="F174" s="269"/>
      <c r="G174" s="134">
        <f>[2]Fitting!L179</f>
        <v>122.727838164251</v>
      </c>
      <c r="H174" s="276"/>
    </row>
    <row r="175" s="260" customFormat="1" ht="33" customHeight="1" spans="1:8">
      <c r="A175" s="266" t="str">
        <f>[2]Fitting!A180</f>
        <v>FI128</v>
      </c>
      <c r="B175" s="271" t="str">
        <f>[2]Fitting!$B180</f>
        <v>132FD35A</v>
      </c>
      <c r="C175" s="274" t="s">
        <v>1038</v>
      </c>
      <c r="D175" s="132" t="str">
        <f>[2]Fitting!$D180</f>
        <v>1" STRAINER C/W SELIGAGEL 35GRAM</v>
      </c>
      <c r="E175" s="269" t="str">
        <f>[2]Fitting!$E180</f>
        <v>25mm*140mm        (1/4x1/8)</v>
      </c>
      <c r="F175" s="269"/>
      <c r="G175" s="134">
        <f>[2]Fitting!L180</f>
        <v>8.60416666666667</v>
      </c>
      <c r="H175" s="275"/>
    </row>
    <row r="176" s="260" customFormat="1" ht="27.75" customHeight="1" spans="1:8">
      <c r="A176" s="266" t="str">
        <f>[2]Fitting!A181</f>
        <v>FI129</v>
      </c>
      <c r="B176" s="271">
        <f>[2]Fitting!$B181</f>
        <v>0</v>
      </c>
      <c r="C176" s="272"/>
      <c r="D176" s="132" t="str">
        <f>[2]Fitting!$D181</f>
        <v>3/4" STRAINER C/W SELIGAGEL 12GRAM</v>
      </c>
      <c r="E176" s="269" t="str">
        <f>[2]Fitting!$E181</f>
        <v>19mm*100mm (1/4x1/8)</v>
      </c>
      <c r="F176" s="269"/>
      <c r="G176" s="134">
        <f>[2]Fitting!L181</f>
        <v>4.25302500265019</v>
      </c>
      <c r="H176" s="276"/>
    </row>
    <row r="177" s="260" customFormat="1" ht="36.75" customHeight="1" spans="1:8">
      <c r="A177" s="266" t="str">
        <f>[2]Fitting!A182</f>
        <v>FI130</v>
      </c>
      <c r="B177" s="271" t="str">
        <f>[2]Fitting!$B182</f>
        <v>131FT25F</v>
      </c>
      <c r="C177" s="272"/>
      <c r="D177" s="132" t="str">
        <f>[2]Fitting!$D182</f>
        <v>30mm STRAINER C/W SELIGAGEL 50GRAM</v>
      </c>
      <c r="E177" s="269" t="str">
        <f>[2]Fitting!$E182</f>
        <v>30x165mm          (1/4x1/8)</v>
      </c>
      <c r="F177" s="269"/>
      <c r="G177" s="134">
        <f>[2]Fitting!L182</f>
        <v>10.5491698595147</v>
      </c>
      <c r="H177" s="276"/>
    </row>
    <row r="178" s="260" customFormat="1" ht="39.75" customHeight="1" spans="1:8">
      <c r="A178" s="266" t="str">
        <f>[2]Fitting!A183</f>
        <v>FI130.1</v>
      </c>
      <c r="B178" s="271">
        <f>[2]Fitting!$B183</f>
        <v>0</v>
      </c>
      <c r="C178" s="273"/>
      <c r="D178" s="132" t="str">
        <f>[2]Fitting!$D183</f>
        <v>30mm x 165mm STRAINER C/W SELIGAGEL 50GRAM (3/8"x3/8")</v>
      </c>
      <c r="E178" s="269" t="str">
        <f>[2]Fitting!$E183</f>
        <v>30x165mm          (3/8x3/8)</v>
      </c>
      <c r="F178" s="269"/>
      <c r="G178" s="134">
        <f>[2]Fitting!L183</f>
        <v>10.5491698595147</v>
      </c>
      <c r="H178" s="276"/>
    </row>
    <row r="179" s="260" customFormat="1" ht="39.75" customHeight="1" spans="1:8">
      <c r="A179" s="266" t="str">
        <f>[2]Fitting!A184</f>
        <v>FI130.2</v>
      </c>
      <c r="B179" s="271">
        <f>[2]Fitting!$B184</f>
        <v>0</v>
      </c>
      <c r="C179" s="273"/>
      <c r="D179" s="132" t="str">
        <f>[2]Fitting!$D184</f>
        <v>1-1/8" COPPER STRAINER C/W SELIGAGEL 50G (1/8"x3/8")</v>
      </c>
      <c r="E179" s="269" t="str">
        <f>[2]Fitting!$E184</f>
        <v>30x165mm          (1/8x3/8)</v>
      </c>
      <c r="F179" s="269"/>
      <c r="G179" s="134">
        <f>[2]Fitting!L184</f>
        <v>10.5491698595147</v>
      </c>
      <c r="H179" s="276"/>
    </row>
    <row r="180" s="260" customFormat="1" spans="1:8">
      <c r="A180" s="266" t="str">
        <f>[2]Fitting!A185</f>
        <v>FI131</v>
      </c>
      <c r="B180" s="271" t="str">
        <f>[2]Fitting!$B185</f>
        <v>YK 5/8*1/2*1/2</v>
      </c>
      <c r="C180" s="281" t="s">
        <v>1039</v>
      </c>
      <c r="D180" s="271" t="str">
        <f>[2]Fitting!$D185</f>
        <v>YK 5/8*1/2*1/2</v>
      </c>
      <c r="E180" s="269">
        <f>[2]Fitting!$E185</f>
        <v>0</v>
      </c>
      <c r="F180" s="269"/>
      <c r="G180" s="134">
        <f>[2]Fitting!L185</f>
        <v>9.08145927036482</v>
      </c>
      <c r="H180" s="275"/>
    </row>
    <row r="181" s="260" customFormat="1" spans="1:8">
      <c r="A181" s="266" t="str">
        <f>[2]Fitting!A186</f>
        <v>FI132</v>
      </c>
      <c r="B181" s="271" t="str">
        <f>[2]Fitting!$B186</f>
        <v>YK 5/8*5/8*5/8</v>
      </c>
      <c r="C181" s="281"/>
      <c r="D181" s="271" t="str">
        <f>[2]Fitting!$D186</f>
        <v>YK 5/8*5/8*5/8</v>
      </c>
      <c r="E181" s="269">
        <f>[2]Fitting!$E186</f>
        <v>0</v>
      </c>
      <c r="F181" s="269"/>
      <c r="G181" s="134">
        <f>[2]Fitting!L186</f>
        <v>11.007829418624</v>
      </c>
      <c r="H181" s="276"/>
    </row>
    <row r="182" s="260" customFormat="1" spans="1:8">
      <c r="A182" s="266" t="str">
        <f>[2]Fitting!A187</f>
        <v>FI133</v>
      </c>
      <c r="B182" s="271" t="str">
        <f>[2]Fitting!$B187</f>
        <v>YK 3/4*5/8*5/8</v>
      </c>
      <c r="C182" s="281"/>
      <c r="D182" s="271" t="str">
        <f>[2]Fitting!$D187</f>
        <v>YK 3/4*5/8*5/8</v>
      </c>
      <c r="E182" s="269">
        <f>[2]Fitting!$E187</f>
        <v>0</v>
      </c>
      <c r="F182" s="269"/>
      <c r="G182" s="134">
        <f>[2]Fitting!L187</f>
        <v>11.695818757288</v>
      </c>
      <c r="H182" s="276"/>
    </row>
    <row r="183" s="260" customFormat="1" spans="1:8">
      <c r="A183" s="266" t="str">
        <f>[2]Fitting!A188</f>
        <v>FI134</v>
      </c>
      <c r="B183" s="271" t="str">
        <f>[2]Fitting!$B188</f>
        <v>YK 7/8*1/2*1/2</v>
      </c>
      <c r="C183" s="281"/>
      <c r="D183" s="271" t="str">
        <f>[2]Fitting!$D188</f>
        <v>YK 7/8*1/2*1/2</v>
      </c>
      <c r="E183" s="269">
        <f>[2]Fitting!$E188</f>
        <v>0</v>
      </c>
      <c r="F183" s="269"/>
      <c r="G183" s="134">
        <f>[2]Fitting!L188</f>
        <v>11.695818757288</v>
      </c>
      <c r="H183" s="276"/>
    </row>
    <row r="184" s="260" customFormat="1" spans="1:8">
      <c r="A184" s="266" t="str">
        <f>[2]Fitting!A189</f>
        <v>FI135</v>
      </c>
      <c r="B184" s="271" t="str">
        <f>[2]Fitting!$B189</f>
        <v>YK 7/8*5/8*5/8</v>
      </c>
      <c r="C184" s="281"/>
      <c r="D184" s="271" t="str">
        <f>[2]Fitting!$D189</f>
        <v>YK 7/8*5/8*5/8</v>
      </c>
      <c r="E184" s="269">
        <f>[2]Fitting!$E189</f>
        <v>0</v>
      </c>
      <c r="F184" s="269"/>
      <c r="G184" s="134">
        <f>[2]Fitting!L189</f>
        <v>12.383808095952</v>
      </c>
      <c r="H184" s="276"/>
    </row>
    <row r="185" s="260" customFormat="1" spans="1:8">
      <c r="A185" s="266" t="str">
        <f>[2]Fitting!A190</f>
        <v>FI136</v>
      </c>
      <c r="B185" s="271" t="str">
        <f>[2]Fitting!$B190</f>
        <v>YK 7/8*3/4*3/4</v>
      </c>
      <c r="C185" s="281"/>
      <c r="D185" s="271" t="str">
        <f>[2]Fitting!$D190</f>
        <v>YK 7/8*3/4*3/4</v>
      </c>
      <c r="E185" s="269">
        <f>[2]Fitting!$E190</f>
        <v>0</v>
      </c>
      <c r="F185" s="269"/>
      <c r="G185" s="134">
        <f>[2]Fitting!L190</f>
        <v>15.823754789272</v>
      </c>
      <c r="H185" s="276"/>
    </row>
    <row r="186" s="260" customFormat="1" spans="1:8">
      <c r="A186" s="266" t="str">
        <f>[2]Fitting!A191</f>
        <v>FI136.1</v>
      </c>
      <c r="B186" s="271" t="str">
        <f>[2]Fitting!$B191</f>
        <v>YK 1 1/8*3/4*3/4</v>
      </c>
      <c r="C186" s="281"/>
      <c r="D186" s="271" t="str">
        <f>[2]Fitting!$D191</f>
        <v>YK 1 1/8*3/4*3/4</v>
      </c>
      <c r="E186" s="269">
        <f>[2]Fitting!$E191</f>
        <v>0</v>
      </c>
      <c r="F186" s="269"/>
      <c r="G186" s="134">
        <f>[2]Fitting!L191</f>
        <v>18.575712143928</v>
      </c>
      <c r="H186" s="276"/>
    </row>
    <row r="187" s="260" customFormat="1" spans="1:8">
      <c r="A187" s="266" t="str">
        <f>[2]Fitting!A192</f>
        <v>FI137</v>
      </c>
      <c r="B187" s="271" t="str">
        <f>[2]Fitting!$B192</f>
        <v>YK 1 1/8*7/8*7/8</v>
      </c>
      <c r="C187" s="281"/>
      <c r="D187" s="271" t="str">
        <f>[2]Fitting!$D192</f>
        <v>YK 1 1/8*7/8*7/8</v>
      </c>
      <c r="E187" s="269">
        <f>[2]Fitting!$E192</f>
        <v>0</v>
      </c>
      <c r="F187" s="269"/>
      <c r="G187" s="134">
        <f>[2]Fitting!L192</f>
        <v>19.951690821256</v>
      </c>
      <c r="H187" s="277"/>
    </row>
    <row r="188" ht="15" customHeight="1" spans="1:8">
      <c r="A188" s="266" t="str">
        <f>[2]Fitting!A193</f>
        <v>FI155</v>
      </c>
      <c r="B188" s="271" t="str">
        <f>[2]Fitting!$B193</f>
        <v>301AN1013AB</v>
      </c>
      <c r="C188" s="282" t="s">
        <v>1040</v>
      </c>
      <c r="D188" s="271" t="str">
        <f>[2]Fitting!$D193</f>
        <v>3/8 x 1/2   C x M Adaptor</v>
      </c>
      <c r="E188" s="269">
        <f>[2]Fitting!$E193</f>
        <v>36</v>
      </c>
      <c r="F188" s="269"/>
      <c r="G188" s="134">
        <f>[2]Fitting!L193</f>
        <v>9.39126086956522</v>
      </c>
      <c r="H188" s="275"/>
    </row>
    <row r="189" ht="15" customHeight="1" spans="1:8">
      <c r="A189" s="266" t="str">
        <f>[2]Fitting!A194</f>
        <v>FI156</v>
      </c>
      <c r="B189" s="271" t="str">
        <f>[2]Fitting!$B194</f>
        <v>301AN1313AB</v>
      </c>
      <c r="C189" s="283"/>
      <c r="D189" s="271" t="str">
        <f>[2]Fitting!$D194</f>
        <v>1/2 x 1/2   C x M Adaptor</v>
      </c>
      <c r="E189" s="269">
        <f>[2]Fitting!$E194</f>
        <v>36</v>
      </c>
      <c r="F189" s="269"/>
      <c r="G189" s="134">
        <f>[2]Fitting!L194</f>
        <v>8.89745652173913</v>
      </c>
      <c r="H189" s="276"/>
    </row>
    <row r="190" ht="15" customHeight="1" spans="1:8">
      <c r="A190" s="266" t="str">
        <f>[2]Fitting!A195</f>
        <v>FI157</v>
      </c>
      <c r="B190" s="271" t="str">
        <f>[2]Fitting!$B195</f>
        <v>301AN1619AB</v>
      </c>
      <c r="C190" s="283"/>
      <c r="D190" s="271" t="str">
        <f>[2]Fitting!$D195</f>
        <v>5/8 x 3/4   C x M Adaptor</v>
      </c>
      <c r="E190" s="269">
        <f>[2]Fitting!$E195</f>
        <v>59</v>
      </c>
      <c r="F190" s="269"/>
      <c r="G190" s="134">
        <f>[2]Fitting!L195</f>
        <v>14.6854420289855</v>
      </c>
      <c r="H190" s="276"/>
    </row>
    <row r="191" ht="15" customHeight="1" spans="1:8">
      <c r="A191" s="266" t="str">
        <f>[2]Fitting!A196</f>
        <v>FI158</v>
      </c>
      <c r="B191" s="271" t="str">
        <f>[2]Fitting!$B196</f>
        <v>301AN16AB</v>
      </c>
      <c r="C191" s="283"/>
      <c r="D191" s="271" t="str">
        <f>[2]Fitting!$D196</f>
        <v>5/8 x 1/2   C x M Adaptor</v>
      </c>
      <c r="E191" s="269">
        <f>[2]Fitting!$E196</f>
        <v>32</v>
      </c>
      <c r="F191" s="269"/>
      <c r="G191" s="134">
        <f>[2]Fitting!L196</f>
        <v>9.25658695652174</v>
      </c>
      <c r="H191" s="276"/>
    </row>
    <row r="192" ht="15" customHeight="1" spans="1:8">
      <c r="A192" s="266" t="str">
        <f>[2]Fitting!A197</f>
        <v>FI159</v>
      </c>
      <c r="B192" s="271" t="str">
        <f>[2]Fitting!$B197</f>
        <v>301AN1919AB</v>
      </c>
      <c r="C192" s="283"/>
      <c r="D192" s="271" t="str">
        <f>[2]Fitting!$D197</f>
        <v>3/4 x 3/4   C x M Adaptor</v>
      </c>
      <c r="E192" s="269">
        <f>[2]Fitting!$E197</f>
        <v>64</v>
      </c>
      <c r="F192" s="269"/>
      <c r="G192" s="134">
        <f>[2]Fitting!L197</f>
        <v>15.4485942028985</v>
      </c>
      <c r="H192" s="276"/>
    </row>
    <row r="193" ht="15" customHeight="1" spans="1:8">
      <c r="A193" s="266" t="str">
        <f>[2]Fitting!A198</f>
        <v>FI160</v>
      </c>
      <c r="B193" s="271" t="str">
        <f>[2]Fitting!$B198</f>
        <v>301AN1913AB</v>
      </c>
      <c r="C193" s="283"/>
      <c r="D193" s="271" t="str">
        <f>[2]Fitting!$D198</f>
        <v>3/4 x 1/2   C x M Adaptor</v>
      </c>
      <c r="E193" s="269">
        <f>[2]Fitting!$E198</f>
        <v>38</v>
      </c>
      <c r="F193" s="269"/>
      <c r="G193" s="134">
        <f>[2]Fitting!L198</f>
        <v>11.2347971014493</v>
      </c>
      <c r="H193" s="276"/>
    </row>
    <row r="194" ht="15" customHeight="1" spans="1:8">
      <c r="A194" s="266" t="str">
        <f>[2]Fitting!A199</f>
        <v>FI161</v>
      </c>
      <c r="B194" s="271" t="str">
        <f>[2]Fitting!$B199</f>
        <v>301AN22AB</v>
      </c>
      <c r="C194" s="283"/>
      <c r="D194" s="271" t="str">
        <f>[2]Fitting!$D199</f>
        <v>7/8 x 3/4   C x M Adaptor</v>
      </c>
      <c r="E194" s="269">
        <f>[2]Fitting!$E199</f>
        <v>58</v>
      </c>
      <c r="F194" s="269"/>
      <c r="G194" s="134">
        <f>[2]Fitting!L199</f>
        <v>17.2203043478261</v>
      </c>
      <c r="H194" s="276"/>
    </row>
    <row r="195" ht="15" customHeight="1" spans="1:8">
      <c r="A195" s="266" t="str">
        <f>[2]Fitting!A200</f>
        <v>FI162</v>
      </c>
      <c r="B195" s="271" t="str">
        <f>[2]Fitting!$B200</f>
        <v>301AN2213AB</v>
      </c>
      <c r="C195" s="283"/>
      <c r="D195" s="271" t="str">
        <f>[2]Fitting!$D200</f>
        <v>7/8 x 1/2   C x M Adaptor</v>
      </c>
      <c r="E195" s="269">
        <f>[2]Fitting!$E200</f>
        <v>59</v>
      </c>
      <c r="F195" s="269"/>
      <c r="G195" s="134">
        <f>[2]Fitting!L200</f>
        <v>15.0146449275362</v>
      </c>
      <c r="H195" s="276"/>
    </row>
    <row r="196" ht="15" customHeight="1" spans="1:8">
      <c r="A196" s="266" t="str">
        <f>[2]Fitting!A201</f>
        <v>FI163</v>
      </c>
      <c r="B196" s="271" t="str">
        <f>[2]Fitting!$B201</f>
        <v>301AN2819AB</v>
      </c>
      <c r="C196" s="283"/>
      <c r="D196" s="271" t="str">
        <f>[2]Fitting!$D201</f>
        <v>1-1/8 x 3/4   C x M Adaptor</v>
      </c>
      <c r="E196" s="269">
        <f>[2]Fitting!$E201</f>
        <v>86</v>
      </c>
      <c r="F196" s="269"/>
      <c r="G196" s="134">
        <f>[2]Fitting!L201</f>
        <v>25.6119855072464</v>
      </c>
      <c r="H196" s="276"/>
    </row>
    <row r="197" ht="15" customHeight="1" spans="1:8">
      <c r="A197" s="266" t="str">
        <f>[2]Fitting!A202</f>
        <v>FI164</v>
      </c>
      <c r="B197" s="271" t="str">
        <f>[2]Fitting!$B202</f>
        <v>301AN2813AB</v>
      </c>
      <c r="C197" s="283"/>
      <c r="D197" s="271" t="str">
        <f>[2]Fitting!$D202</f>
        <v>1-1/8 x 1/2   C x M Adaptor</v>
      </c>
      <c r="E197" s="269">
        <f>[2]Fitting!$E202</f>
        <v>73</v>
      </c>
      <c r="F197" s="269"/>
      <c r="G197" s="134">
        <f>[2]Fitting!L202</f>
        <v>25.1959927536232</v>
      </c>
      <c r="H197" s="276"/>
    </row>
    <row r="198" ht="15" customHeight="1" spans="1:8">
      <c r="A198" s="266" t="str">
        <f>[2]Fitting!A203</f>
        <v>FI165</v>
      </c>
      <c r="B198" s="271" t="str">
        <f>[2]Fitting!$B203</f>
        <v>301AN28AB</v>
      </c>
      <c r="C198" s="283"/>
      <c r="D198" s="271" t="str">
        <f>[2]Fitting!$D203</f>
        <v>1-1/8 x 1   C x M Adaptor</v>
      </c>
      <c r="E198" s="269">
        <f>[2]Fitting!$E203</f>
        <v>104</v>
      </c>
      <c r="F198" s="269"/>
      <c r="G198" s="134">
        <f>[2]Fitting!L203</f>
        <v>26.7163115942029</v>
      </c>
      <c r="H198" s="276"/>
    </row>
    <row r="199" ht="15" customHeight="1" spans="1:8">
      <c r="A199" s="266" t="str">
        <f>[2]Fitting!A204</f>
        <v>FI166</v>
      </c>
      <c r="B199" s="271" t="str">
        <f>[2]Fitting!$B204</f>
        <v>301AN35AB</v>
      </c>
      <c r="C199" s="283"/>
      <c r="D199" s="271" t="str">
        <f>[2]Fitting!$D204</f>
        <v>1-3/8 x 1-1/4   C x M Adaptor</v>
      </c>
      <c r="E199" s="269">
        <f>[2]Fitting!$E204</f>
        <v>150</v>
      </c>
      <c r="F199" s="269"/>
      <c r="G199" s="134">
        <f>[2]Fitting!L204</f>
        <v>43.7869782608696</v>
      </c>
      <c r="H199" s="276"/>
    </row>
    <row r="200" ht="15" customHeight="1" spans="1:8">
      <c r="A200" s="266" t="str">
        <f>[2]Fitting!A205</f>
        <v>FI167</v>
      </c>
      <c r="B200" s="271" t="str">
        <f>[2]Fitting!$B205</f>
        <v>301AN3525AB</v>
      </c>
      <c r="C200" s="283"/>
      <c r="D200" s="271" t="str">
        <f>[2]Fitting!$D205</f>
        <v>1-3/8 x 1   C x M Adaptor</v>
      </c>
      <c r="E200" s="269">
        <f>[2]Fitting!$E205</f>
        <v>127</v>
      </c>
      <c r="F200" s="269"/>
      <c r="G200" s="134">
        <f>[2]Fitting!L205</f>
        <v>36.0058188405797</v>
      </c>
      <c r="H200" s="276"/>
    </row>
    <row r="201" ht="15" customHeight="1" spans="1:8">
      <c r="A201" s="266" t="str">
        <f>[2]Fitting!A206</f>
        <v>FI168</v>
      </c>
      <c r="B201" s="271" t="str">
        <f>[2]Fitting!$B206</f>
        <v>301AN42AB</v>
      </c>
      <c r="C201" s="283"/>
      <c r="D201" s="271" t="str">
        <f>[2]Fitting!$D206</f>
        <v>1-5/8 x 1-1/2   C x M Adaptor</v>
      </c>
      <c r="E201" s="269">
        <f>[2]Fitting!$E206</f>
        <v>209</v>
      </c>
      <c r="F201" s="269"/>
      <c r="G201" s="134">
        <f>[2]Fitting!L206</f>
        <v>55.5275507246377</v>
      </c>
      <c r="H201" s="276"/>
    </row>
    <row r="202" ht="15" customHeight="1" spans="1:8">
      <c r="A202" s="266" t="str">
        <f>[2]Fitting!A207</f>
        <v>FI169</v>
      </c>
      <c r="B202" s="271" t="str">
        <f>[2]Fitting!$B207</f>
        <v>301AN54AB</v>
      </c>
      <c r="C202" s="284"/>
      <c r="D202" s="271" t="str">
        <f>[2]Fitting!$D207</f>
        <v>2-1/8 x 2   C x M Adaptor</v>
      </c>
      <c r="E202" s="269">
        <f>[2]Fitting!$E207</f>
        <v>322</v>
      </c>
      <c r="F202" s="269"/>
      <c r="G202" s="134">
        <f>[2]Fitting!L207</f>
        <v>91.9942536231884</v>
      </c>
      <c r="H202" s="277"/>
    </row>
    <row r="203" ht="15" customHeight="1" spans="1:8">
      <c r="A203" s="266" t="str">
        <f>[2]Fitting!A208</f>
        <v>FI169.1</v>
      </c>
      <c r="B203" s="271" t="str">
        <f>[2]Fitting!$B208</f>
        <v>CS5</v>
      </c>
      <c r="C203" s="285" t="s">
        <v>1041</v>
      </c>
      <c r="D203" s="271" t="str">
        <f>[2]Fitting!$D208</f>
        <v>5/8" SOCKET</v>
      </c>
      <c r="E203" s="269">
        <f>[2]Fitting!$E208</f>
        <v>0</v>
      </c>
      <c r="F203" s="269"/>
      <c r="G203" s="134">
        <f>[2]Fitting!L208</f>
        <v>4.13</v>
      </c>
      <c r="H203" s="275"/>
    </row>
    <row r="204" ht="15" customHeight="1" spans="1:8">
      <c r="A204" s="266" t="str">
        <f>[2]Fitting!A209</f>
        <v>FI169.2</v>
      </c>
      <c r="B204" s="271" t="str">
        <f>[2]Fitting!$B209</f>
        <v>CS6</v>
      </c>
      <c r="C204" s="286"/>
      <c r="D204" s="271" t="str">
        <f>[2]Fitting!$D209</f>
        <v>3/4" SOCKET</v>
      </c>
      <c r="E204" s="269">
        <f>[2]Fitting!$E209</f>
        <v>0</v>
      </c>
      <c r="F204" s="269"/>
      <c r="G204" s="134">
        <f>[2]Fitting!L209</f>
        <v>5.15537931034483</v>
      </c>
      <c r="H204" s="276"/>
    </row>
    <row r="205" ht="15" customHeight="1" spans="1:8">
      <c r="A205" s="266" t="str">
        <f>[2]Fitting!A210</f>
        <v>FI170</v>
      </c>
      <c r="B205" s="271" t="str">
        <f>[2]Fitting!$B210</f>
        <v>CS7</v>
      </c>
      <c r="C205" s="286"/>
      <c r="D205" s="271" t="str">
        <f>[2]Fitting!$D210</f>
        <v>7/8" SOCKET</v>
      </c>
      <c r="E205" s="269">
        <f>[2]Fitting!$E210</f>
        <v>0</v>
      </c>
      <c r="F205" s="269"/>
      <c r="G205" s="134">
        <f>[2]Fitting!L210</f>
        <v>6.22822988505747</v>
      </c>
      <c r="H205" s="276"/>
    </row>
    <row r="206" ht="15" customHeight="1" spans="1:8">
      <c r="A206" s="266" t="str">
        <f>[2]Fitting!A211</f>
        <v>FI171</v>
      </c>
      <c r="B206" s="271" t="str">
        <f>[2]Fitting!$B211</f>
        <v>CS8</v>
      </c>
      <c r="C206" s="286"/>
      <c r="D206" s="271" t="str">
        <f>[2]Fitting!$D211</f>
        <v>1-1/8" SOCKET</v>
      </c>
      <c r="E206" s="269">
        <f>[2]Fitting!$E211</f>
        <v>0</v>
      </c>
      <c r="F206" s="269"/>
      <c r="G206" s="134">
        <f>[2]Fitting!L211</f>
        <v>8.82174329501916</v>
      </c>
      <c r="H206" s="276"/>
    </row>
    <row r="207" ht="15" customHeight="1" spans="1:8">
      <c r="A207" s="266" t="str">
        <f>[2]Fitting!A212</f>
        <v>FI172</v>
      </c>
      <c r="B207" s="271" t="str">
        <f>[2]Fitting!$B212</f>
        <v>CS9</v>
      </c>
      <c r="C207" s="286"/>
      <c r="D207" s="271" t="str">
        <f>[2]Fitting!$D212</f>
        <v>1-3/8" SOCKET</v>
      </c>
      <c r="E207" s="269">
        <f>[2]Fitting!$E212</f>
        <v>0</v>
      </c>
      <c r="F207" s="269"/>
      <c r="G207" s="134">
        <f>[2]Fitting!L212</f>
        <v>9.79961178160919</v>
      </c>
      <c r="H207" s="276"/>
    </row>
    <row r="208" ht="15" customHeight="1" spans="1:8">
      <c r="A208" s="266" t="str">
        <f>[2]Fitting!A213</f>
        <v>FI173</v>
      </c>
      <c r="B208" s="271" t="str">
        <f>[2]Fitting!$B213</f>
        <v>CS10</v>
      </c>
      <c r="C208" s="286"/>
      <c r="D208" s="271" t="str">
        <f>[2]Fitting!$D213</f>
        <v>1-5/8" SOCKET</v>
      </c>
      <c r="E208" s="269">
        <f>[2]Fitting!$E213</f>
        <v>0</v>
      </c>
      <c r="F208" s="269"/>
      <c r="G208" s="134">
        <f>[2]Fitting!L213</f>
        <v>20.5313218390805</v>
      </c>
      <c r="H208" s="276"/>
    </row>
    <row r="209" ht="15" customHeight="1" spans="1:8">
      <c r="A209" s="266" t="str">
        <f>[2]Fitting!A214</f>
        <v>FI174</v>
      </c>
      <c r="B209" s="271" t="str">
        <f>[2]Fitting!$B214</f>
        <v>CS11</v>
      </c>
      <c r="C209" s="286"/>
      <c r="D209" s="271" t="str">
        <f>[2]Fitting!$D214</f>
        <v>2-1/8" SOCKET</v>
      </c>
      <c r="E209" s="269">
        <f>[2]Fitting!$E214</f>
        <v>0</v>
      </c>
      <c r="F209" s="269"/>
      <c r="G209" s="134">
        <f>[2]Fitting!L214</f>
        <v>34.9388505747126</v>
      </c>
      <c r="H209" s="276"/>
    </row>
    <row r="210" ht="15" customHeight="1" spans="1:8">
      <c r="A210" s="266" t="str">
        <f>[2]Fitting!A215</f>
        <v>FI175</v>
      </c>
      <c r="B210" s="271" t="str">
        <f>[2]Fitting!$B215</f>
        <v>CS12</v>
      </c>
      <c r="C210" s="286"/>
      <c r="D210" s="271" t="str">
        <f>[2]Fitting!$D215</f>
        <v>2-5/8" SOCKET</v>
      </c>
      <c r="E210" s="269">
        <f>[2]Fitting!$E215</f>
        <v>0</v>
      </c>
      <c r="F210" s="269"/>
      <c r="G210" s="134">
        <f>[2]Fitting!L215</f>
        <v>57.5826436781609</v>
      </c>
      <c r="H210" s="276"/>
    </row>
    <row r="211" ht="15" customHeight="1" spans="1:8">
      <c r="A211" s="266" t="str">
        <f>[2]Fitting!A216</f>
        <v>FI176</v>
      </c>
      <c r="B211" s="271" t="str">
        <f>[2]Fitting!$B216</f>
        <v>CS13</v>
      </c>
      <c r="C211" s="286"/>
      <c r="D211" s="271" t="str">
        <f>[2]Fitting!$D216</f>
        <v>3-1/8" SOCKET</v>
      </c>
      <c r="E211" s="269">
        <f>[2]Fitting!$E216</f>
        <v>0</v>
      </c>
      <c r="F211" s="269"/>
      <c r="G211" s="134">
        <f>[2]Fitting!L216</f>
        <v>92.3395210727969</v>
      </c>
      <c r="H211" s="276"/>
    </row>
    <row r="212" ht="15" customHeight="1" spans="1:8">
      <c r="A212" s="266" t="str">
        <f>[2]Fitting!A217</f>
        <v>FI177</v>
      </c>
      <c r="B212" s="271" t="str">
        <f>[2]Fitting!$B217</f>
        <v>CS14</v>
      </c>
      <c r="C212" s="287"/>
      <c r="D212" s="271" t="str">
        <f>[2]Fitting!$D217</f>
        <v>4-1/8" SOCKET</v>
      </c>
      <c r="E212" s="269">
        <f>[2]Fitting!$E217</f>
        <v>0</v>
      </c>
      <c r="F212" s="269"/>
      <c r="G212" s="134">
        <f>[2]Fitting!L217</f>
        <v>126.380570812239</v>
      </c>
      <c r="H212" s="277"/>
    </row>
    <row r="213" ht="15" customHeight="1" spans="1:8">
      <c r="A213" s="266" t="str">
        <f>[2]Fitting!A218</f>
        <v>FI177.1</v>
      </c>
      <c r="B213" s="271" t="str">
        <f>[2]Fitting!$B218</f>
        <v>CE3</v>
      </c>
      <c r="C213" s="285" t="s">
        <v>1042</v>
      </c>
      <c r="D213" s="271" t="str">
        <f>[2]Fitting!$D218</f>
        <v>3/8" ELBOW</v>
      </c>
      <c r="E213" s="269">
        <f>[2]Fitting!$E218</f>
        <v>0</v>
      </c>
      <c r="F213" s="269"/>
      <c r="G213" s="134" t="str">
        <f>[2]Fitting!L218</f>
        <v>~</v>
      </c>
      <c r="H213" s="275"/>
    </row>
    <row r="214" ht="15" customHeight="1" spans="1:8">
      <c r="A214" s="266" t="str">
        <f>[2]Fitting!A219</f>
        <v>FI177.2</v>
      </c>
      <c r="B214" s="271" t="str">
        <f>[2]Fitting!$B219</f>
        <v>CE4</v>
      </c>
      <c r="C214" s="286"/>
      <c r="D214" s="271" t="str">
        <f>[2]Fitting!$D219</f>
        <v>1/2" ELBOW</v>
      </c>
      <c r="E214" s="269">
        <f>[2]Fitting!$E219</f>
        <v>0</v>
      </c>
      <c r="F214" s="269"/>
      <c r="G214" s="134" t="str">
        <f>[2]Fitting!L219</f>
        <v>~</v>
      </c>
      <c r="H214" s="276"/>
    </row>
    <row r="215" ht="15" customHeight="1" spans="1:8">
      <c r="A215" s="266" t="str">
        <f>[2]Fitting!A220</f>
        <v>FI177.3</v>
      </c>
      <c r="B215" s="271" t="str">
        <f>[2]Fitting!$B220</f>
        <v>CE5</v>
      </c>
      <c r="C215" s="286"/>
      <c r="D215" s="271" t="str">
        <f>[2]Fitting!$D220</f>
        <v>5/8" ELBOW</v>
      </c>
      <c r="E215" s="269">
        <f>[2]Fitting!$E220</f>
        <v>0</v>
      </c>
      <c r="F215" s="269"/>
      <c r="G215" s="134" t="str">
        <f>[2]Fitting!L220</f>
        <v>~</v>
      </c>
      <c r="H215" s="276"/>
    </row>
    <row r="216" ht="15" customHeight="1" spans="1:8">
      <c r="A216" s="266" t="str">
        <f>[2]Fitting!A221</f>
        <v>FI177.4</v>
      </c>
      <c r="B216" s="271" t="str">
        <f>[2]Fitting!$B221</f>
        <v>CE6</v>
      </c>
      <c r="C216" s="286"/>
      <c r="D216" s="271" t="str">
        <f>[2]Fitting!$D221</f>
        <v>3/4" ELBOW</v>
      </c>
      <c r="E216" s="269">
        <f>[2]Fitting!$E221</f>
        <v>300</v>
      </c>
      <c r="F216" s="269"/>
      <c r="G216" s="134">
        <f>[2]Fitting!L221</f>
        <v>7.44507662835249</v>
      </c>
      <c r="H216" s="276"/>
    </row>
    <row r="217" ht="15" customHeight="1" spans="1:8">
      <c r="A217" s="266" t="str">
        <f>[2]Fitting!A222</f>
        <v>FI178</v>
      </c>
      <c r="B217" s="271" t="str">
        <f>[2]Fitting!$B222</f>
        <v>CE7</v>
      </c>
      <c r="C217" s="286"/>
      <c r="D217" s="271" t="str">
        <f>[2]Fitting!$D222</f>
        <v>7/8" ELBOW</v>
      </c>
      <c r="E217" s="269">
        <f>[2]Fitting!$E222</f>
        <v>600</v>
      </c>
      <c r="F217" s="269"/>
      <c r="G217" s="134">
        <f>[2]Fitting!L222</f>
        <v>13.3315134099617</v>
      </c>
      <c r="H217" s="276"/>
    </row>
    <row r="218" ht="15" customHeight="1" spans="1:8">
      <c r="A218" s="266" t="str">
        <f>[2]Fitting!A223</f>
        <v>FI179</v>
      </c>
      <c r="B218" s="271" t="str">
        <f>[2]Fitting!$B223</f>
        <v>CE8</v>
      </c>
      <c r="C218" s="286"/>
      <c r="D218" s="271" t="str">
        <f>[2]Fitting!$D223</f>
        <v>1-1/8" ELBOW</v>
      </c>
      <c r="E218" s="269">
        <f>[2]Fitting!$E223</f>
        <v>0</v>
      </c>
      <c r="F218" s="269"/>
      <c r="G218" s="134">
        <f>[2]Fitting!L223</f>
        <v>17.7463409961686</v>
      </c>
      <c r="H218" s="276"/>
    </row>
    <row r="219" ht="15" customHeight="1" spans="1:8">
      <c r="A219" s="266" t="str">
        <f>[2]Fitting!A224</f>
        <v>FI180</v>
      </c>
      <c r="B219" s="271" t="str">
        <f>[2]Fitting!$B224</f>
        <v>CE9</v>
      </c>
      <c r="C219" s="286"/>
      <c r="D219" s="271" t="str">
        <f>[2]Fitting!$D224</f>
        <v>1-3/8" ELBOW</v>
      </c>
      <c r="E219" s="269">
        <f>[2]Fitting!$E224</f>
        <v>300</v>
      </c>
      <c r="F219" s="269"/>
      <c r="G219" s="134">
        <f>[2]Fitting!L224</f>
        <v>27.280153256705</v>
      </c>
      <c r="H219" s="276"/>
    </row>
    <row r="220" ht="15" customHeight="1" spans="1:8">
      <c r="A220" s="266" t="str">
        <f>[2]Fitting!A225</f>
        <v>FI181</v>
      </c>
      <c r="B220" s="271" t="str">
        <f>[2]Fitting!$B225</f>
        <v>CE10</v>
      </c>
      <c r="C220" s="286"/>
      <c r="D220" s="271" t="str">
        <f>[2]Fitting!$D225</f>
        <v>1-5/8" ELBOW</v>
      </c>
      <c r="E220" s="269">
        <f>[2]Fitting!$E225</f>
        <v>400</v>
      </c>
      <c r="F220" s="269"/>
      <c r="G220" s="134">
        <f>[2]Fitting!L225</f>
        <v>47.9934482758621</v>
      </c>
      <c r="H220" s="276"/>
    </row>
    <row r="221" ht="15" customHeight="1" spans="1:8">
      <c r="A221" s="266" t="str">
        <f>[2]Fitting!A226</f>
        <v>FI182</v>
      </c>
      <c r="B221" s="271" t="str">
        <f>[2]Fitting!$B226</f>
        <v>CE11</v>
      </c>
      <c r="C221" s="286"/>
      <c r="D221" s="271" t="str">
        <f>[2]Fitting!$D226</f>
        <v>2-1/8" ELBOW</v>
      </c>
      <c r="E221" s="269">
        <f>[2]Fitting!$E226</f>
        <v>400</v>
      </c>
      <c r="F221" s="269"/>
      <c r="G221" s="134">
        <f>[2]Fitting!L226</f>
        <v>92.4502873563219</v>
      </c>
      <c r="H221" s="276"/>
    </row>
    <row r="222" ht="15" customHeight="1" spans="1:8">
      <c r="A222" s="266" t="str">
        <f>[2]Fitting!A227</f>
        <v>FI183</v>
      </c>
      <c r="B222" s="271" t="str">
        <f>[2]Fitting!$B227</f>
        <v>CE12</v>
      </c>
      <c r="C222" s="286"/>
      <c r="D222" s="271" t="str">
        <f>[2]Fitting!$D227</f>
        <v>2-5/8" ELBOW</v>
      </c>
      <c r="E222" s="269">
        <f>[2]Fitting!$E227</f>
        <v>0</v>
      </c>
      <c r="F222" s="269"/>
      <c r="G222" s="134">
        <f>[2]Fitting!L227</f>
        <v>146.924590734936</v>
      </c>
      <c r="H222" s="276"/>
    </row>
    <row r="223" ht="15" customHeight="1" spans="1:8">
      <c r="A223" s="266" t="str">
        <f>[2]Fitting!A228</f>
        <v>FI184</v>
      </c>
      <c r="B223" s="271" t="str">
        <f>[2]Fitting!$B228</f>
        <v>CE13</v>
      </c>
      <c r="C223" s="286"/>
      <c r="D223" s="271" t="str">
        <f>[2]Fitting!$D228</f>
        <v>3-1/8" ELBOW</v>
      </c>
      <c r="E223" s="269">
        <f>[2]Fitting!$E228</f>
        <v>0</v>
      </c>
      <c r="F223" s="269"/>
      <c r="G223" s="134">
        <f>[2]Fitting!L228</f>
        <v>233.79083942877</v>
      </c>
      <c r="H223" s="276"/>
    </row>
    <row r="224" ht="15" customHeight="1" spans="1:8">
      <c r="A224" s="266" t="str">
        <f>[2]Fitting!A229</f>
        <v>FI185</v>
      </c>
      <c r="B224" s="271" t="str">
        <f>[2]Fitting!$B229</f>
        <v>CE14</v>
      </c>
      <c r="C224" s="287"/>
      <c r="D224" s="271" t="str">
        <f>[2]Fitting!$D229</f>
        <v>4-1/8" ELBOW</v>
      </c>
      <c r="E224" s="269">
        <f>[2]Fitting!$E229</f>
        <v>0</v>
      </c>
      <c r="F224" s="269"/>
      <c r="G224" s="134">
        <f>[2]Fitting!L229</f>
        <v>506.487757433924</v>
      </c>
      <c r="H224" s="277"/>
    </row>
    <row r="225" ht="15" customHeight="1" spans="1:8">
      <c r="A225" s="266">
        <f>[2]Fitting!A230</f>
        <v>0</v>
      </c>
      <c r="B225" s="271" t="str">
        <f>[2]Fitting!$B230</f>
        <v>CE14</v>
      </c>
      <c r="C225" s="285" t="s">
        <v>1043</v>
      </c>
      <c r="D225" s="271" t="str">
        <f>[2]Fitting!$D230</f>
        <v>7/8" ELBOW * 45º</v>
      </c>
      <c r="E225" s="269">
        <f>[2]Fitting!$E230</f>
        <v>0</v>
      </c>
      <c r="F225" s="269"/>
      <c r="G225" s="134">
        <f>[2]Fitting!L230</f>
        <v>11.9124660975984</v>
      </c>
      <c r="H225" s="268"/>
    </row>
    <row r="226" ht="15" customHeight="1" spans="1:8">
      <c r="A226" s="266">
        <f>[2]Fitting!A231</f>
        <v>0</v>
      </c>
      <c r="B226" s="271" t="str">
        <f>[2]Fitting!$B231</f>
        <v>CE15</v>
      </c>
      <c r="C226" s="286"/>
      <c r="D226" s="271" t="str">
        <f>[2]Fitting!$D231</f>
        <v>1-1/8" ELBOW * 45º</v>
      </c>
      <c r="E226" s="269">
        <f>[2]Fitting!$E231</f>
        <v>0</v>
      </c>
      <c r="F226" s="269"/>
      <c r="G226" s="134">
        <f>[2]Fitting!L231</f>
        <v>15.8634835314652</v>
      </c>
      <c r="H226" s="268"/>
    </row>
    <row r="227" ht="15" customHeight="1" spans="1:8">
      <c r="A227" s="266">
        <f>[2]Fitting!A232</f>
        <v>0</v>
      </c>
      <c r="B227" s="271" t="str">
        <f>[2]Fitting!$B232</f>
        <v>CE16</v>
      </c>
      <c r="C227" s="286"/>
      <c r="D227" s="271" t="str">
        <f>[2]Fitting!$D232</f>
        <v>1-3/8" ELBOW * 45º</v>
      </c>
      <c r="E227" s="269">
        <f>[2]Fitting!$E232</f>
        <v>0</v>
      </c>
      <c r="F227" s="269"/>
      <c r="G227" s="134">
        <f>[2]Fitting!L232</f>
        <v>24.3893632571778</v>
      </c>
      <c r="H227" s="268"/>
    </row>
    <row r="228" ht="15" customHeight="1" spans="1:8">
      <c r="A228" s="266">
        <f>[2]Fitting!A233</f>
        <v>0</v>
      </c>
      <c r="B228" s="271" t="str">
        <f>[2]Fitting!$B233</f>
        <v>CE17</v>
      </c>
      <c r="C228" s="286"/>
      <c r="D228" s="271" t="str">
        <f>[2]Fitting!$D233</f>
        <v>1-5/8" ELBOW * 45º</v>
      </c>
      <c r="E228" s="269">
        <f>[2]Fitting!$E233</f>
        <v>0</v>
      </c>
      <c r="F228" s="269"/>
      <c r="G228" s="134">
        <f>[2]Fitting!L233</f>
        <v>42.9264676085528</v>
      </c>
      <c r="H228" s="268"/>
    </row>
    <row r="229" ht="15" customHeight="1" spans="1:8">
      <c r="A229" s="266">
        <f>[2]Fitting!A234</f>
        <v>0</v>
      </c>
      <c r="B229" s="271" t="str">
        <f>[2]Fitting!$B234</f>
        <v>CE18</v>
      </c>
      <c r="C229" s="286"/>
      <c r="D229" s="271" t="str">
        <f>[2]Fitting!$D234</f>
        <v>2-1/8" ELBOW * 45º</v>
      </c>
      <c r="E229" s="269">
        <f>[2]Fitting!$E234</f>
        <v>0</v>
      </c>
      <c r="F229" s="269"/>
      <c r="G229" s="134">
        <f>[2]Fitting!L234</f>
        <v>82.6742971312128</v>
      </c>
      <c r="H229" s="268"/>
    </row>
    <row r="230" ht="15" customHeight="1" spans="1:8">
      <c r="A230" s="266">
        <f>[2]Fitting!A235</f>
        <v>0</v>
      </c>
      <c r="B230" s="271" t="str">
        <f>[2]Fitting!$B235</f>
        <v>CE19</v>
      </c>
      <c r="C230" s="286"/>
      <c r="D230" s="271" t="str">
        <f>[2]Fitting!$D235</f>
        <v>2-5/8" ELBOW * 45º</v>
      </c>
      <c r="E230" s="269">
        <f>[2]Fitting!$E235</f>
        <v>0</v>
      </c>
      <c r="F230" s="269"/>
      <c r="G230" s="134">
        <f>[2]Fitting!L235</f>
        <v>149.20289519997</v>
      </c>
      <c r="H230" s="268"/>
    </row>
    <row r="231" ht="15" customHeight="1" spans="1:8">
      <c r="A231" s="266">
        <f>[2]Fitting!A236</f>
        <v>0</v>
      </c>
      <c r="B231" s="271" t="str">
        <f>[2]Fitting!$B236</f>
        <v>CE20</v>
      </c>
      <c r="C231" s="286"/>
      <c r="D231" s="271" t="str">
        <f>[2]Fitting!$D236</f>
        <v>3-1/8" ELBOW * 45º</v>
      </c>
      <c r="E231" s="269">
        <f>[2]Fitting!$E236</f>
        <v>0</v>
      </c>
      <c r="F231" s="269"/>
      <c r="G231" s="134">
        <f>[2]Fitting!L236</f>
        <v>237.417528807996</v>
      </c>
      <c r="H231" s="268"/>
    </row>
    <row r="232" ht="15" customHeight="1" spans="1:8">
      <c r="A232" s="266">
        <f>[2]Fitting!A237</f>
        <v>0</v>
      </c>
      <c r="B232" s="271">
        <f>[2]Fitting!$B237</f>
        <v>0</v>
      </c>
      <c r="C232" s="286"/>
      <c r="D232" s="271" t="str">
        <f>[2]Fitting!$D237</f>
        <v>4-1/8" ELBOW * 45º</v>
      </c>
      <c r="E232" s="269">
        <f>[2]Fitting!$E237</f>
        <v>0</v>
      </c>
      <c r="F232" s="269"/>
      <c r="G232" s="134">
        <f>[2]Fitting!L237</f>
        <v>531.81288797807</v>
      </c>
      <c r="H232" s="268"/>
    </row>
    <row r="233" ht="15" customHeight="1" spans="1:8">
      <c r="A233" s="266" t="str">
        <f>[2]Fitting!A238</f>
        <v>FI185.1</v>
      </c>
      <c r="B233" s="271" t="str">
        <f>[2]Fitting!$B238</f>
        <v>102CP10-06</v>
      </c>
      <c r="C233" s="288" t="s">
        <v>1044</v>
      </c>
      <c r="D233" s="271" t="str">
        <f>[2]Fitting!$D238</f>
        <v>3/8x1/4  REDUCER</v>
      </c>
      <c r="E233" s="269">
        <f>[2]Fitting!$E238</f>
        <v>0</v>
      </c>
      <c r="F233" s="269"/>
      <c r="G233" s="134">
        <f>[2]Fitting!L238</f>
        <v>3.29604702194357</v>
      </c>
      <c r="H233" s="268"/>
    </row>
    <row r="234" ht="15" customHeight="1" spans="1:8">
      <c r="A234" s="266" t="str">
        <f>[2]Fitting!A239</f>
        <v>FI186</v>
      </c>
      <c r="B234" s="271" t="str">
        <f>[2]Fitting!$B239</f>
        <v>102CP13-10</v>
      </c>
      <c r="C234" s="288"/>
      <c r="D234" s="271" t="str">
        <f>[2]Fitting!$D239</f>
        <v>1/2x3/8  REDUCER</v>
      </c>
      <c r="E234" s="269">
        <f>[2]Fitting!$E239</f>
        <v>0</v>
      </c>
      <c r="F234" s="269"/>
      <c r="G234" s="134">
        <f>[2]Fitting!L239</f>
        <v>3.74073563218391</v>
      </c>
      <c r="H234" s="268"/>
    </row>
    <row r="235" ht="15" customHeight="1" spans="1:8">
      <c r="A235" s="266" t="str">
        <f>[2]Fitting!A240</f>
        <v>FI187</v>
      </c>
      <c r="B235" s="271" t="str">
        <f>[2]Fitting!$B240</f>
        <v>102CP13-06</v>
      </c>
      <c r="C235" s="288"/>
      <c r="D235" s="271" t="str">
        <f>[2]Fitting!$D240</f>
        <v>1/2x1/4  REDUCER</v>
      </c>
      <c r="E235" s="269">
        <f>[2]Fitting!$E240</f>
        <v>0</v>
      </c>
      <c r="F235" s="269"/>
      <c r="G235" s="134">
        <f>[2]Fitting!L240</f>
        <v>3.74073563218391</v>
      </c>
      <c r="H235" s="268"/>
    </row>
    <row r="236" ht="15" customHeight="1" spans="1:8">
      <c r="A236" s="266" t="str">
        <f>[2]Fitting!A241</f>
        <v>FI188</v>
      </c>
      <c r="B236" s="271" t="str">
        <f>[2]Fitting!$B241</f>
        <v>102CP16-13</v>
      </c>
      <c r="C236" s="288"/>
      <c r="D236" s="271" t="str">
        <f>[2]Fitting!$D241</f>
        <v>5/8x1/2  REDUCER</v>
      </c>
      <c r="E236" s="269">
        <f>[2]Fitting!$E241</f>
        <v>0</v>
      </c>
      <c r="F236" s="269"/>
      <c r="G236" s="134">
        <f>[2]Fitting!L241</f>
        <v>4.74712643678161</v>
      </c>
      <c r="H236" s="268"/>
    </row>
    <row r="237" ht="15" customHeight="1" spans="1:8">
      <c r="A237" s="266" t="str">
        <f>[2]Fitting!A242</f>
        <v>FI189</v>
      </c>
      <c r="B237" s="271" t="str">
        <f>[2]Fitting!$B242</f>
        <v>102CP16-10</v>
      </c>
      <c r="C237" s="288"/>
      <c r="D237" s="271" t="str">
        <f>[2]Fitting!$D242</f>
        <v>5/8x3/8  REDUCER</v>
      </c>
      <c r="E237" s="269">
        <f>[2]Fitting!$E242</f>
        <v>0</v>
      </c>
      <c r="F237" s="269"/>
      <c r="G237" s="134">
        <f>[2]Fitting!L242</f>
        <v>4.74712643678161</v>
      </c>
      <c r="H237" s="268"/>
    </row>
    <row r="238" ht="15" customHeight="1" spans="1:8">
      <c r="A238" s="266" t="str">
        <f>[2]Fitting!A243</f>
        <v>FI190</v>
      </c>
      <c r="B238" s="271" t="str">
        <f>[2]Fitting!$B243</f>
        <v>102CP19-16</v>
      </c>
      <c r="C238" s="288"/>
      <c r="D238" s="271" t="str">
        <f>[2]Fitting!$D243</f>
        <v>3/4x5/8  REDUCER</v>
      </c>
      <c r="E238" s="269">
        <f>[2]Fitting!$E243</f>
        <v>0</v>
      </c>
      <c r="F238" s="269"/>
      <c r="G238" s="134">
        <f>[2]Fitting!L243</f>
        <v>5.79149425287356</v>
      </c>
      <c r="H238" s="268"/>
    </row>
    <row r="239" ht="15" customHeight="1" spans="1:8">
      <c r="A239" s="266" t="str">
        <f>[2]Fitting!A244</f>
        <v>FI191</v>
      </c>
      <c r="B239" s="271" t="str">
        <f>[2]Fitting!$B244</f>
        <v>102CP19-13</v>
      </c>
      <c r="C239" s="288"/>
      <c r="D239" s="271" t="str">
        <f>[2]Fitting!$D244</f>
        <v>3/4x1/2  REDUCER</v>
      </c>
      <c r="E239" s="269">
        <f>[2]Fitting!$E244</f>
        <v>0</v>
      </c>
      <c r="F239" s="269"/>
      <c r="G239" s="134">
        <f>[2]Fitting!L244</f>
        <v>5.79149425287356</v>
      </c>
      <c r="H239" s="268"/>
    </row>
    <row r="240" ht="15" customHeight="1" spans="1:8">
      <c r="A240" s="266" t="str">
        <f>[2]Fitting!A245</f>
        <v>FI193</v>
      </c>
      <c r="B240" s="271" t="str">
        <f>[2]Fitting!$B245</f>
        <v>102CP22-19</v>
      </c>
      <c r="C240" s="288"/>
      <c r="D240" s="271" t="str">
        <f>[2]Fitting!$D245</f>
        <v>7/8x3/4  REDUCER</v>
      </c>
      <c r="E240" s="269">
        <f>[2]Fitting!$E245</f>
        <v>0</v>
      </c>
      <c r="F240" s="269"/>
      <c r="G240" s="134">
        <f>[2]Fitting!L245</f>
        <v>7.72832183908046</v>
      </c>
      <c r="H240" s="268"/>
    </row>
    <row r="241" ht="15" customHeight="1" spans="1:8">
      <c r="A241" s="266" t="str">
        <f>[2]Fitting!A246</f>
        <v>FI194</v>
      </c>
      <c r="B241" s="271" t="str">
        <f>[2]Fitting!$B246</f>
        <v>102CP22-16</v>
      </c>
      <c r="C241" s="288"/>
      <c r="D241" s="271" t="str">
        <f>[2]Fitting!$D246</f>
        <v>7/8x5/8  REDUCER</v>
      </c>
      <c r="E241" s="269">
        <f>[2]Fitting!$E246</f>
        <v>0</v>
      </c>
      <c r="F241" s="269"/>
      <c r="G241" s="134">
        <f>[2]Fitting!L246</f>
        <v>7.72832183908046</v>
      </c>
      <c r="H241" s="268"/>
    </row>
    <row r="242" ht="15" customHeight="1" spans="1:8">
      <c r="A242" s="266" t="str">
        <f>[2]Fitting!A247</f>
        <v>FI195</v>
      </c>
      <c r="B242" s="271" t="str">
        <f>[2]Fitting!$B247</f>
        <v>102CP22-13</v>
      </c>
      <c r="C242" s="288"/>
      <c r="D242" s="271" t="str">
        <f>[2]Fitting!$D247</f>
        <v>7/8x1/2  REDUCER</v>
      </c>
      <c r="E242" s="269">
        <f>[2]Fitting!$E247</f>
        <v>0</v>
      </c>
      <c r="F242" s="269"/>
      <c r="G242" s="134">
        <f>[2]Fitting!L247</f>
        <v>7.72832183908046</v>
      </c>
      <c r="H242" s="268"/>
    </row>
    <row r="243" ht="15" customHeight="1" spans="1:8">
      <c r="A243" s="266" t="str">
        <f>[2]Fitting!A248</f>
        <v>FI197</v>
      </c>
      <c r="B243" s="271" t="str">
        <f>[2]Fitting!$B248</f>
        <v>102CP28-22</v>
      </c>
      <c r="C243" s="288"/>
      <c r="D243" s="271" t="str">
        <f>[2]Fitting!$D248</f>
        <v>1-1/8x7/8 REDUCER</v>
      </c>
      <c r="E243" s="269">
        <f>[2]Fitting!$E248</f>
        <v>0</v>
      </c>
      <c r="F243" s="269"/>
      <c r="G243" s="134">
        <f>[2]Fitting!L248</f>
        <v>10.1667624521073</v>
      </c>
      <c r="H243" s="268"/>
    </row>
    <row r="244" ht="15" customHeight="1" spans="1:8">
      <c r="A244" s="266" t="str">
        <f>[2]Fitting!A249</f>
        <v>FI198</v>
      </c>
      <c r="B244" s="271" t="str">
        <f>[2]Fitting!$B249</f>
        <v>102CP28-19</v>
      </c>
      <c r="C244" s="288"/>
      <c r="D244" s="271" t="str">
        <f>[2]Fitting!$D249</f>
        <v>1-1/8x3/4  REDUCER</v>
      </c>
      <c r="E244" s="269">
        <f>[2]Fitting!$E249</f>
        <v>0</v>
      </c>
      <c r="F244" s="269"/>
      <c r="G244" s="134">
        <f>[2]Fitting!L249</f>
        <v>10.1667624521073</v>
      </c>
      <c r="H244" s="268"/>
    </row>
    <row r="245" ht="15" customHeight="1" spans="1:8">
      <c r="A245" s="266" t="str">
        <f>[2]Fitting!A250</f>
        <v>FI199</v>
      </c>
      <c r="B245" s="271" t="str">
        <f>[2]Fitting!$B250</f>
        <v>102CP28-16</v>
      </c>
      <c r="C245" s="288"/>
      <c r="D245" s="271" t="str">
        <f>[2]Fitting!$D250</f>
        <v>1-1/8x5/8 REDUCER</v>
      </c>
      <c r="E245" s="269">
        <f>[2]Fitting!$E250</f>
        <v>0</v>
      </c>
      <c r="F245" s="269"/>
      <c r="G245" s="134">
        <f>[2]Fitting!L250</f>
        <v>10.1667624521073</v>
      </c>
      <c r="H245" s="268"/>
    </row>
    <row r="246" ht="15" customHeight="1" spans="1:8">
      <c r="A246" s="266" t="str">
        <f>[2]Fitting!A251</f>
        <v>FI200</v>
      </c>
      <c r="B246" s="271" t="str">
        <f>[2]Fitting!$B251</f>
        <v>102CP28-13</v>
      </c>
      <c r="C246" s="288"/>
      <c r="D246" s="271" t="str">
        <f>[2]Fitting!$D251</f>
        <v>1-1/8x1/2  REDUCER</v>
      </c>
      <c r="E246" s="269">
        <f>[2]Fitting!$E251</f>
        <v>0</v>
      </c>
      <c r="F246" s="269"/>
      <c r="G246" s="134">
        <f>[2]Fitting!L251</f>
        <v>10.1667624521073</v>
      </c>
      <c r="H246" s="268"/>
    </row>
    <row r="247" ht="15" customHeight="1" spans="1:8">
      <c r="A247" s="266" t="str">
        <f>[2]Fitting!A252</f>
        <v>FI201</v>
      </c>
      <c r="B247" s="271" t="str">
        <f>[2]Fitting!$B252</f>
        <v>102CP35-28</v>
      </c>
      <c r="C247" s="288"/>
      <c r="D247" s="271" t="str">
        <f>[2]Fitting!$D252</f>
        <v>1-3/8x1-1/8  REDUCER</v>
      </c>
      <c r="E247" s="269">
        <f>[2]Fitting!$E252</f>
        <v>0</v>
      </c>
      <c r="F247" s="269"/>
      <c r="G247" s="134">
        <f>[2]Fitting!L252</f>
        <v>18.0865517241379</v>
      </c>
      <c r="H247" s="268"/>
    </row>
    <row r="248" ht="15" customHeight="1" spans="1:8">
      <c r="A248" s="266" t="str">
        <f>[2]Fitting!A253</f>
        <v>FI202</v>
      </c>
      <c r="B248" s="271" t="str">
        <f>[2]Fitting!$B253</f>
        <v>102CP35-22</v>
      </c>
      <c r="C248" s="288"/>
      <c r="D248" s="271" t="str">
        <f>[2]Fitting!$D253</f>
        <v>1-3/8x7/8  REDUCER</v>
      </c>
      <c r="E248" s="269">
        <f>[2]Fitting!$E253</f>
        <v>0</v>
      </c>
      <c r="F248" s="269"/>
      <c r="G248" s="134">
        <f>[2]Fitting!L253</f>
        <v>18.0865517241379</v>
      </c>
      <c r="H248" s="268"/>
    </row>
    <row r="249" ht="15" customHeight="1" spans="1:8">
      <c r="A249" s="266" t="str">
        <f>[2]Fitting!A254</f>
        <v>FI202.1</v>
      </c>
      <c r="B249" s="271">
        <f>[2]Fitting!$B254</f>
        <v>0</v>
      </c>
      <c r="C249" s="288"/>
      <c r="D249" s="271" t="str">
        <f>[2]Fitting!$D254</f>
        <v>1-3/8x3/4  REDUCER</v>
      </c>
      <c r="E249" s="269">
        <f>[2]Fitting!$E254</f>
        <v>0</v>
      </c>
      <c r="F249" s="269"/>
      <c r="G249" s="134">
        <f>[2]Fitting!L254</f>
        <v>18.0865517241379</v>
      </c>
      <c r="H249" s="268"/>
    </row>
    <row r="250" ht="15" customHeight="1" spans="1:8">
      <c r="A250" s="266" t="str">
        <f>[2]Fitting!A255</f>
        <v>FI203</v>
      </c>
      <c r="B250" s="271" t="str">
        <f>[2]Fitting!$B255</f>
        <v>102CP35-16</v>
      </c>
      <c r="C250" s="288"/>
      <c r="D250" s="271" t="str">
        <f>[2]Fitting!$D255</f>
        <v>1-3/8x5/8  REDUCER</v>
      </c>
      <c r="E250" s="269">
        <f>[2]Fitting!$E255</f>
        <v>0</v>
      </c>
      <c r="F250" s="269"/>
      <c r="G250" s="134">
        <f>[2]Fitting!L255</f>
        <v>18.0865517241379</v>
      </c>
      <c r="H250" s="268"/>
    </row>
    <row r="251" ht="15" customHeight="1" spans="1:8">
      <c r="A251" s="266" t="str">
        <f>[2]Fitting!A256</f>
        <v>FI204</v>
      </c>
      <c r="B251" s="271" t="str">
        <f>[2]Fitting!$B256</f>
        <v>102CP42-35</v>
      </c>
      <c r="C251" s="288"/>
      <c r="D251" s="271" t="str">
        <f>[2]Fitting!$D256</f>
        <v>1-5/8x1-3/8  REDUCER</v>
      </c>
      <c r="E251" s="269">
        <f>[2]Fitting!$E256</f>
        <v>0</v>
      </c>
      <c r="F251" s="269"/>
      <c r="G251" s="134">
        <f>[2]Fitting!L256</f>
        <v>24.7612459202498</v>
      </c>
      <c r="H251" s="268"/>
    </row>
    <row r="252" ht="15" customHeight="1" spans="1:8">
      <c r="A252" s="266" t="str">
        <f>[2]Fitting!A257</f>
        <v>FI205</v>
      </c>
      <c r="B252" s="271" t="str">
        <f>[2]Fitting!$B257</f>
        <v>102CP42-28</v>
      </c>
      <c r="C252" s="288"/>
      <c r="D252" s="271" t="str">
        <f>[2]Fitting!$D257</f>
        <v>1-5/8x1-1/8  REDUCER</v>
      </c>
      <c r="E252" s="269">
        <f>[2]Fitting!$E257</f>
        <v>0</v>
      </c>
      <c r="F252" s="269"/>
      <c r="G252" s="134">
        <f>[2]Fitting!L257</f>
        <v>24.7641762452107</v>
      </c>
      <c r="H252" s="268"/>
    </row>
    <row r="253" ht="15" customHeight="1" spans="1:8">
      <c r="A253" s="266" t="str">
        <f>[2]Fitting!A258</f>
        <v>FI206</v>
      </c>
      <c r="B253" s="271" t="str">
        <f>[2]Fitting!$B258</f>
        <v>102CP42-22</v>
      </c>
      <c r="C253" s="288"/>
      <c r="D253" s="271" t="str">
        <f>[2]Fitting!$D258</f>
        <v>1-5/8x7/8  REDUCER</v>
      </c>
      <c r="E253" s="269">
        <f>[2]Fitting!$E258</f>
        <v>0</v>
      </c>
      <c r="F253" s="269"/>
      <c r="G253" s="134">
        <f>[2]Fitting!L258</f>
        <v>24.7671065701717</v>
      </c>
      <c r="H253" s="268"/>
    </row>
    <row r="254" ht="15" customHeight="1" spans="1:8">
      <c r="A254" s="266" t="str">
        <f>[2]Fitting!A259</f>
        <v>FI208</v>
      </c>
      <c r="B254" s="271" t="str">
        <f>[2]Fitting!$B259</f>
        <v>102CP54-42</v>
      </c>
      <c r="C254" s="288"/>
      <c r="D254" s="271" t="str">
        <f>[2]Fitting!$D259</f>
        <v>2-1/8x1-5/8  REDUCER</v>
      </c>
      <c r="E254" s="269">
        <f>[2]Fitting!$E259</f>
        <v>0</v>
      </c>
      <c r="F254" s="269"/>
      <c r="G254" s="134">
        <f>[2]Fitting!L259</f>
        <v>54.1172413793103</v>
      </c>
      <c r="H254" s="268"/>
    </row>
    <row r="255" ht="15" customHeight="1" spans="1:8">
      <c r="A255" s="266" t="str">
        <f>[2]Fitting!A260</f>
        <v>FI209</v>
      </c>
      <c r="B255" s="271" t="str">
        <f>[2]Fitting!$B260</f>
        <v>102CP54-35</v>
      </c>
      <c r="C255" s="288"/>
      <c r="D255" s="271" t="str">
        <f>[2]Fitting!$D260</f>
        <v>2-1/8x1-3/8  REDUCER</v>
      </c>
      <c r="E255" s="269">
        <f>[2]Fitting!$E260</f>
        <v>0</v>
      </c>
      <c r="F255" s="269"/>
      <c r="G255" s="134">
        <f>[2]Fitting!L260</f>
        <v>54.1172413793103</v>
      </c>
      <c r="H255" s="268"/>
    </row>
    <row r="256" ht="15" customHeight="1" spans="1:8">
      <c r="A256" s="266" t="str">
        <f>[2]Fitting!A261</f>
        <v>FI210</v>
      </c>
      <c r="B256" s="271" t="str">
        <f>[2]Fitting!$B261</f>
        <v>102CP54-28</v>
      </c>
      <c r="C256" s="288"/>
      <c r="D256" s="271" t="str">
        <f>[2]Fitting!$D261</f>
        <v>2-1/8x1-1/8  REDUCER</v>
      </c>
      <c r="E256" s="269">
        <f>[2]Fitting!$E261</f>
        <v>0</v>
      </c>
      <c r="F256" s="269"/>
      <c r="G256" s="134">
        <f>[2]Fitting!L261</f>
        <v>54.1172413793103</v>
      </c>
      <c r="H256" s="268"/>
    </row>
    <row r="257" ht="15" customHeight="1" spans="1:8">
      <c r="A257" s="266" t="str">
        <f>[2]Fitting!A262</f>
        <v>FI211</v>
      </c>
      <c r="B257" s="271" t="str">
        <f>[2]Fitting!$B262</f>
        <v>102CP54-22</v>
      </c>
      <c r="C257" s="288"/>
      <c r="D257" s="271" t="str">
        <f>[2]Fitting!$D262</f>
        <v>2-1/8x7/8  REDUCER</v>
      </c>
      <c r="E257" s="269">
        <f>[2]Fitting!$E262</f>
        <v>0</v>
      </c>
      <c r="F257" s="269"/>
      <c r="G257" s="134">
        <f>[2]Fitting!L262</f>
        <v>54.1172413793103</v>
      </c>
      <c r="H257" s="268"/>
    </row>
    <row r="258" ht="15" customHeight="1" spans="1:8">
      <c r="A258" s="266" t="str">
        <f>[2]Fitting!A263</f>
        <v>FI213</v>
      </c>
      <c r="B258" s="271" t="str">
        <f>[2]Fitting!$B263</f>
        <v>102CP67-54</v>
      </c>
      <c r="C258" s="288"/>
      <c r="D258" s="271" t="str">
        <f>[2]Fitting!$D263</f>
        <v>2-5/8x2-1/8  REDUCER</v>
      </c>
      <c r="E258" s="269">
        <f>[2]Fitting!$E263</f>
        <v>0</v>
      </c>
      <c r="F258" s="269"/>
      <c r="G258" s="134">
        <f>[2]Fitting!L263</f>
        <v>73.7149616858238</v>
      </c>
      <c r="H258" s="268"/>
    </row>
    <row r="259" ht="15" customHeight="1" spans="1:8">
      <c r="A259" s="266" t="str">
        <f>[2]Fitting!A264</f>
        <v>FI214</v>
      </c>
      <c r="B259" s="271" t="str">
        <f>[2]Fitting!$B264</f>
        <v>102CP67-42</v>
      </c>
      <c r="C259" s="288"/>
      <c r="D259" s="271" t="str">
        <f>[2]Fitting!$D264</f>
        <v>2-5/8x1-5/8  REDUCER</v>
      </c>
      <c r="E259" s="269">
        <f>[2]Fitting!$E264</f>
        <v>0</v>
      </c>
      <c r="F259" s="269"/>
      <c r="G259" s="134">
        <f>[2]Fitting!L264</f>
        <v>73.7149616858238</v>
      </c>
      <c r="H259" s="268"/>
    </row>
    <row r="260" ht="15" customHeight="1" spans="1:8">
      <c r="A260" s="266" t="str">
        <f>[2]Fitting!A265</f>
        <v>FI217</v>
      </c>
      <c r="B260" s="271" t="str">
        <f>[2]Fitting!$B265</f>
        <v>102CP80-67</v>
      </c>
      <c r="C260" s="288"/>
      <c r="D260" s="271" t="str">
        <f>[2]Fitting!$D265</f>
        <v>3-1/8x2-5/8  REDUCER</v>
      </c>
      <c r="E260" s="269">
        <f>[2]Fitting!$E265</f>
        <v>0</v>
      </c>
      <c r="F260" s="269"/>
      <c r="G260" s="134">
        <f>[2]Fitting!L265</f>
        <v>73.7149616858238</v>
      </c>
      <c r="H260" s="268"/>
    </row>
    <row r="261" ht="15" customHeight="1" spans="1:8">
      <c r="A261" s="266" t="str">
        <f>[2]Fitting!A266</f>
        <v>FI218</v>
      </c>
      <c r="B261" s="271" t="str">
        <f>[2]Fitting!$B266</f>
        <v>102CP80-54</v>
      </c>
      <c r="C261" s="288"/>
      <c r="D261" s="271" t="str">
        <f>[2]Fitting!$D266</f>
        <v>3-1/8x2-1/8  REDUCER</v>
      </c>
      <c r="E261" s="269">
        <f>[2]Fitting!$E266</f>
        <v>0</v>
      </c>
      <c r="F261" s="269"/>
      <c r="G261" s="134">
        <f>[2]Fitting!L266</f>
        <v>73.7149616858238</v>
      </c>
      <c r="H261" s="268"/>
    </row>
    <row r="262" ht="15" customHeight="1" spans="1:8">
      <c r="A262" s="266" t="str">
        <f>[2]Fitting!A267</f>
        <v>FI222</v>
      </c>
      <c r="B262" s="271" t="str">
        <f>[2]Fitting!$B267</f>
        <v>102CP105-80</v>
      </c>
      <c r="C262" s="288"/>
      <c r="D262" s="271" t="str">
        <f>[2]Fitting!$D267</f>
        <v>4-1/8x3-1/8  REDUCER</v>
      </c>
      <c r="E262" s="269">
        <f>[2]Fitting!$E267</f>
        <v>0</v>
      </c>
      <c r="F262" s="269"/>
      <c r="G262" s="134">
        <f>[2]Fitting!L267</f>
        <v>228.653256704981</v>
      </c>
      <c r="H262" s="268"/>
    </row>
    <row r="263" ht="15" customHeight="1" spans="1:8">
      <c r="A263" s="266" t="str">
        <f>[2]Fitting!A268</f>
        <v>FI223</v>
      </c>
      <c r="B263" s="271" t="str">
        <f>[2]Fitting!$B268</f>
        <v>102CP105-67</v>
      </c>
      <c r="C263" s="288"/>
      <c r="D263" s="271" t="str">
        <f>[2]Fitting!$D268</f>
        <v>4-1/8x2-5/8  REDUCER</v>
      </c>
      <c r="E263" s="269">
        <f>[2]Fitting!$E268</f>
        <v>0</v>
      </c>
      <c r="F263" s="269"/>
      <c r="G263" s="134">
        <f>[2]Fitting!L268</f>
        <v>228.653256704981</v>
      </c>
      <c r="H263" s="268"/>
    </row>
    <row r="264" ht="15" customHeight="1" spans="1:8">
      <c r="A264" s="266" t="str">
        <f>[2]Fitting!A269</f>
        <v>FI224.1</v>
      </c>
      <c r="B264" s="271" t="str">
        <f>[2]Fitting!$B269</f>
        <v>CTE1</v>
      </c>
      <c r="C264" s="285" t="s">
        <v>1045</v>
      </c>
      <c r="D264" s="271" t="str">
        <f>[2]Fitting!$D269</f>
        <v>1/4" TEE</v>
      </c>
      <c r="E264" s="269">
        <f>[2]Fitting!$E269</f>
        <v>0</v>
      </c>
      <c r="F264" s="269"/>
      <c r="G264" s="134">
        <f>[2]Fitting!L269</f>
        <v>7.48669617176638</v>
      </c>
      <c r="H264" s="275"/>
    </row>
    <row r="265" ht="15" customHeight="1" spans="1:8">
      <c r="A265" s="266" t="str">
        <f>[2]Fitting!A270</f>
        <v>FI224.2</v>
      </c>
      <c r="B265" s="271" t="str">
        <f>[2]Fitting!$B270</f>
        <v>CTE2</v>
      </c>
      <c r="C265" s="286"/>
      <c r="D265" s="271" t="str">
        <f>[2]Fitting!$D270</f>
        <v>3/8" TEE</v>
      </c>
      <c r="E265" s="269">
        <f>[2]Fitting!$E270</f>
        <v>0</v>
      </c>
      <c r="F265" s="269"/>
      <c r="G265" s="134">
        <f>[2]Fitting!L270</f>
        <v>8.03899343033931</v>
      </c>
      <c r="H265" s="276"/>
    </row>
    <row r="266" ht="15" customHeight="1" spans="1:8">
      <c r="A266" s="266" t="str">
        <f>[2]Fitting!A271</f>
        <v>FI224.3</v>
      </c>
      <c r="B266" s="271" t="str">
        <f>[2]Fitting!$B271</f>
        <v>CTE3</v>
      </c>
      <c r="C266" s="286"/>
      <c r="D266" s="271" t="str">
        <f>[2]Fitting!$D271</f>
        <v>1/2" TEE</v>
      </c>
      <c r="E266" s="269">
        <f>[2]Fitting!$E271</f>
        <v>0</v>
      </c>
      <c r="F266" s="269"/>
      <c r="G266" s="134">
        <f>[2]Fitting!L271</f>
        <v>8.39185001220535</v>
      </c>
      <c r="H266" s="276"/>
    </row>
    <row r="267" ht="15" customHeight="1" spans="1:8">
      <c r="A267" s="266" t="str">
        <f>[2]Fitting!A272</f>
        <v>FI224.4</v>
      </c>
      <c r="B267" s="271" t="str">
        <f>[2]Fitting!$B272</f>
        <v>CTE4</v>
      </c>
      <c r="C267" s="286"/>
      <c r="D267" s="271" t="str">
        <f>[2]Fitting!$D272</f>
        <v>5/8" TEE</v>
      </c>
      <c r="E267" s="269">
        <f>[2]Fitting!$E272</f>
        <v>0</v>
      </c>
      <c r="F267" s="269"/>
      <c r="G267" s="134">
        <f>[2]Fitting!L272</f>
        <v>9.63451884399444</v>
      </c>
      <c r="H267" s="276"/>
    </row>
    <row r="268" ht="15" customHeight="1" spans="1:8">
      <c r="A268" s="266" t="str">
        <f>[2]Fitting!A273</f>
        <v>FI225</v>
      </c>
      <c r="B268" s="271" t="str">
        <f>[2]Fitting!$B273</f>
        <v>CTE5</v>
      </c>
      <c r="C268" s="286"/>
      <c r="D268" s="271" t="str">
        <f>[2]Fitting!$D273</f>
        <v>3/4" TEE</v>
      </c>
      <c r="E268" s="269">
        <f>[2]Fitting!$E273</f>
        <v>0</v>
      </c>
      <c r="F268" s="269"/>
      <c r="G268" s="134">
        <f>[2]Fitting!L273</f>
        <v>14.0831417624521</v>
      </c>
      <c r="H268" s="276"/>
    </row>
    <row r="269" ht="15" customHeight="1" spans="1:8">
      <c r="A269" s="266" t="str">
        <f>[2]Fitting!A274</f>
        <v>FI226</v>
      </c>
      <c r="B269" s="271" t="str">
        <f>[2]Fitting!$B274</f>
        <v>CTE6</v>
      </c>
      <c r="C269" s="286"/>
      <c r="D269" s="271" t="str">
        <f>[2]Fitting!$D274</f>
        <v>7/8" TEE</v>
      </c>
      <c r="E269" s="269">
        <f>[2]Fitting!$E274</f>
        <v>0</v>
      </c>
      <c r="F269" s="269"/>
      <c r="G269" s="134">
        <f>[2]Fitting!L274</f>
        <v>17.9836973180077</v>
      </c>
      <c r="H269" s="276"/>
    </row>
    <row r="270" ht="15" customHeight="1" spans="1:8">
      <c r="A270" s="266" t="str">
        <f>[2]Fitting!A275</f>
        <v>FI227</v>
      </c>
      <c r="B270" s="271" t="str">
        <f>[2]Fitting!$B275</f>
        <v>CTE7</v>
      </c>
      <c r="C270" s="286"/>
      <c r="D270" s="271" t="str">
        <f>[2]Fitting!$D275</f>
        <v>1-1/8" TEE</v>
      </c>
      <c r="E270" s="269">
        <f>[2]Fitting!$E275</f>
        <v>0</v>
      </c>
      <c r="F270" s="269"/>
      <c r="G270" s="134">
        <f>[2]Fitting!L275</f>
        <v>33.2298850574713</v>
      </c>
      <c r="H270" s="276"/>
    </row>
    <row r="271" ht="15" customHeight="1" spans="1:8">
      <c r="A271" s="266" t="str">
        <f>[2]Fitting!A276</f>
        <v>FI228</v>
      </c>
      <c r="B271" s="271" t="str">
        <f>[2]Fitting!$B276</f>
        <v>CTE8</v>
      </c>
      <c r="C271" s="286"/>
      <c r="D271" s="271" t="str">
        <f>[2]Fitting!$D276</f>
        <v>1-3/8" TEE</v>
      </c>
      <c r="E271" s="269">
        <f>[2]Fitting!$E276</f>
        <v>0</v>
      </c>
      <c r="F271" s="269"/>
      <c r="G271" s="134">
        <f>[2]Fitting!L276</f>
        <v>48.0250957854406</v>
      </c>
      <c r="H271" s="276"/>
    </row>
    <row r="272" ht="15" customHeight="1" spans="1:8">
      <c r="A272" s="266" t="str">
        <f>[2]Fitting!A277</f>
        <v>FI229</v>
      </c>
      <c r="B272" s="271" t="str">
        <f>[2]Fitting!$B277</f>
        <v>CTE9</v>
      </c>
      <c r="C272" s="286"/>
      <c r="D272" s="271" t="str">
        <f>[2]Fitting!$D277</f>
        <v>1-5/8" TEE</v>
      </c>
      <c r="E272" s="269">
        <f>[2]Fitting!$E277</f>
        <v>0</v>
      </c>
      <c r="F272" s="269"/>
      <c r="G272" s="134">
        <f>[2]Fitting!L277</f>
        <v>70.1308812260536</v>
      </c>
      <c r="H272" s="276"/>
    </row>
    <row r="273" ht="15" customHeight="1" spans="1:8">
      <c r="A273" s="266" t="str">
        <f>[2]Fitting!A278</f>
        <v>FI230</v>
      </c>
      <c r="B273" s="271" t="str">
        <f>[2]Fitting!$B278</f>
        <v>CTE10</v>
      </c>
      <c r="C273" s="286"/>
      <c r="D273" s="271" t="str">
        <f>[2]Fitting!$D278</f>
        <v>2-1/8" TEE</v>
      </c>
      <c r="E273" s="269">
        <f>[2]Fitting!$E278</f>
        <v>0</v>
      </c>
      <c r="F273" s="269"/>
      <c r="G273" s="134">
        <f>[2]Fitting!L278</f>
        <v>116.033333333333</v>
      </c>
      <c r="H273" s="276"/>
    </row>
    <row r="274" ht="15" customHeight="1" spans="1:8">
      <c r="A274" s="266" t="str">
        <f>[2]Fitting!A279</f>
        <v>FI231</v>
      </c>
      <c r="B274" s="271" t="str">
        <f>[2]Fitting!$B279</f>
        <v>CTE11</v>
      </c>
      <c r="C274" s="286"/>
      <c r="D274" s="271" t="str">
        <f>[2]Fitting!$D279</f>
        <v>2-5/8" TEE</v>
      </c>
      <c r="E274" s="269">
        <f>[2]Fitting!$E279</f>
        <v>0</v>
      </c>
      <c r="F274" s="269"/>
      <c r="G274" s="134">
        <f>[2]Fitting!L279</f>
        <v>189.772030651341</v>
      </c>
      <c r="H274" s="276"/>
    </row>
    <row r="275" ht="15" customHeight="1" spans="1:8">
      <c r="A275" s="266" t="str">
        <f>[2]Fitting!A280</f>
        <v>FI232</v>
      </c>
      <c r="B275" s="271" t="str">
        <f>[2]Fitting!$B280</f>
        <v>CTE12</v>
      </c>
      <c r="C275" s="286"/>
      <c r="D275" s="271" t="str">
        <f>[2]Fitting!$D280</f>
        <v>3-1/8" TEE</v>
      </c>
      <c r="E275" s="269">
        <f>[2]Fitting!$E280</f>
        <v>0</v>
      </c>
      <c r="F275" s="269"/>
      <c r="G275" s="134" t="str">
        <f>[2]Fitting!L280</f>
        <v>~</v>
      </c>
      <c r="H275" s="276"/>
    </row>
    <row r="276" ht="15" customHeight="1" spans="1:8">
      <c r="A276" s="266" t="str">
        <f>[2]Fitting!A281</f>
        <v>FI232.1</v>
      </c>
      <c r="B276" s="271">
        <f>[2]Fitting!$B281</f>
        <v>0</v>
      </c>
      <c r="C276" s="287"/>
      <c r="D276" s="271" t="str">
        <f>[2]Fitting!$D281</f>
        <v>4-1/8" TEE</v>
      </c>
      <c r="E276" s="269">
        <f>[2]Fitting!$E281</f>
        <v>0</v>
      </c>
      <c r="F276" s="269"/>
      <c r="G276" s="134" t="str">
        <f>[2]Fitting!L281</f>
        <v>~</v>
      </c>
      <c r="H276" s="277"/>
    </row>
    <row r="277" ht="15" customHeight="1" spans="1:8">
      <c r="A277" s="266" t="str">
        <f>[2]Fitting!A282</f>
        <v>FI233</v>
      </c>
      <c r="B277" s="271">
        <f>[2]Fitting!$B282</f>
        <v>0</v>
      </c>
      <c r="C277" s="288"/>
      <c r="D277" s="271" t="str">
        <f>[2]Fitting!$D282</f>
        <v>7/8X7/8X5/8   Tee</v>
      </c>
      <c r="E277" s="269">
        <f>[2]Fitting!$E282</f>
        <v>0</v>
      </c>
      <c r="F277" s="269"/>
      <c r="G277" s="134">
        <f>[2]Fitting!L282</f>
        <v>26.9209334726576</v>
      </c>
      <c r="H277" s="276"/>
    </row>
    <row r="278" ht="15" customHeight="1" spans="1:8">
      <c r="A278" s="266" t="str">
        <f>[2]Fitting!A283</f>
        <v>FI234</v>
      </c>
      <c r="B278" s="271">
        <f>[2]Fitting!$B283</f>
        <v>0</v>
      </c>
      <c r="C278" s="288"/>
      <c r="D278" s="271" t="str">
        <f>[2]Fitting!$D283</f>
        <v>1-1/8X1-1/8X7/8   Tee</v>
      </c>
      <c r="E278" s="269">
        <f>[2]Fitting!$E283</f>
        <v>0</v>
      </c>
      <c r="F278" s="269"/>
      <c r="G278" s="134">
        <f>[2]Fitting!L283</f>
        <v>47.4815395332637</v>
      </c>
      <c r="H278" s="276"/>
    </row>
    <row r="279" ht="15" customHeight="1" spans="1:8">
      <c r="A279" s="266" t="str">
        <f>[2]Fitting!A284</f>
        <v>FI235</v>
      </c>
      <c r="B279" s="271">
        <f>[2]Fitting!$B284</f>
        <v>0</v>
      </c>
      <c r="C279" s="288"/>
      <c r="D279" s="271" t="str">
        <f>[2]Fitting!$D284</f>
        <v>1-1/8X1-1/8X3/4   Tee</v>
      </c>
      <c r="E279" s="269">
        <f>[2]Fitting!$E284</f>
        <v>0</v>
      </c>
      <c r="F279" s="269"/>
      <c r="G279" s="134">
        <f>[2]Fitting!L284</f>
        <v>33.579240682689</v>
      </c>
      <c r="H279" s="276"/>
    </row>
    <row r="280" ht="15" customHeight="1" spans="1:8">
      <c r="A280" s="266" t="str">
        <f>[2]Fitting!A285</f>
        <v>FI236</v>
      </c>
      <c r="B280" s="271">
        <f>[2]Fitting!$B285</f>
        <v>0</v>
      </c>
      <c r="C280" s="288"/>
      <c r="D280" s="271" t="str">
        <f>[2]Fitting!$D285</f>
        <v>1-1/8X1-1/8X5/8   Tee</v>
      </c>
      <c r="E280" s="269">
        <f>[2]Fitting!$E285</f>
        <v>0</v>
      </c>
      <c r="F280" s="269"/>
      <c r="G280" s="134">
        <f>[2]Fitting!L285</f>
        <v>33.579240682689</v>
      </c>
      <c r="H280" s="276"/>
    </row>
    <row r="281" ht="15" customHeight="1" spans="1:8">
      <c r="A281" s="266" t="str">
        <f>[2]Fitting!A286</f>
        <v>FI237</v>
      </c>
      <c r="B281" s="271">
        <f>[2]Fitting!$B286</f>
        <v>0</v>
      </c>
      <c r="C281" s="288"/>
      <c r="D281" s="271" t="str">
        <f>[2]Fitting!$D286</f>
        <v>1-3/8X1-3/8X1-1/8   Tee</v>
      </c>
      <c r="E281" s="269">
        <f>[2]Fitting!$E286</f>
        <v>0</v>
      </c>
      <c r="F281" s="269"/>
      <c r="G281" s="134">
        <f>[2]Fitting!L286</f>
        <v>68.5661790316963</v>
      </c>
      <c r="H281" s="276"/>
    </row>
    <row r="282" ht="15" customHeight="1" spans="1:8">
      <c r="A282" s="266" t="str">
        <f>[2]Fitting!A287</f>
        <v>FI238</v>
      </c>
      <c r="B282" s="271">
        <f>[2]Fitting!$B287</f>
        <v>0</v>
      </c>
      <c r="C282" s="288"/>
      <c r="D282" s="271" t="str">
        <f>[2]Fitting!$D287</f>
        <v>1-3/8X1-3/8X7/8   Tee</v>
      </c>
      <c r="E282" s="269">
        <f>[2]Fitting!$E287</f>
        <v>0</v>
      </c>
      <c r="F282" s="269"/>
      <c r="G282" s="134">
        <f>[2]Fitting!L287</f>
        <v>48.498780912574</v>
      </c>
      <c r="H282" s="276"/>
    </row>
    <row r="283" ht="15" customHeight="1" spans="1:8">
      <c r="A283" s="266" t="str">
        <f>[2]Fitting!A288</f>
        <v>FI239</v>
      </c>
      <c r="B283" s="271">
        <f>[2]Fitting!$B288</f>
        <v>0</v>
      </c>
      <c r="C283" s="288"/>
      <c r="D283" s="271" t="str">
        <f>[2]Fitting!$D288</f>
        <v>1-5/8X1-5/8X1-3/8   Tee</v>
      </c>
      <c r="E283" s="269">
        <f>[2]Fitting!$E288</f>
        <v>0</v>
      </c>
      <c r="F283" s="269"/>
      <c r="G283" s="134">
        <f>[2]Fitting!L288</f>
        <v>100.182863113898</v>
      </c>
      <c r="H283" s="276"/>
    </row>
    <row r="284" ht="15" customHeight="1" spans="1:8">
      <c r="A284" s="266" t="str">
        <f>[2]Fitting!A289</f>
        <v>FI240</v>
      </c>
      <c r="B284" s="271">
        <f>[2]Fitting!$B289</f>
        <v>0</v>
      </c>
      <c r="C284" s="288"/>
      <c r="D284" s="271" t="str">
        <f>[2]Fitting!$D289</f>
        <v>1-5/8X1-5/8X1-1/8   Tee</v>
      </c>
      <c r="E284" s="269">
        <f>[2]Fitting!$E289</f>
        <v>0</v>
      </c>
      <c r="F284" s="269"/>
      <c r="G284" s="134">
        <f>[2]Fitting!L289</f>
        <v>100.182863113898</v>
      </c>
      <c r="H284" s="276"/>
    </row>
    <row r="285" ht="15" customHeight="1" spans="1:8">
      <c r="A285" s="266" t="str">
        <f>[2]Fitting!A290</f>
        <v>FI241</v>
      </c>
      <c r="B285" s="271">
        <f>[2]Fitting!$B290</f>
        <v>0</v>
      </c>
      <c r="C285" s="288"/>
      <c r="D285" s="271" t="str">
        <f>[2]Fitting!$D290</f>
        <v>1-5/8X1-5/8X7/8   Tee</v>
      </c>
      <c r="E285" s="269">
        <f>[2]Fitting!$E290</f>
        <v>0</v>
      </c>
      <c r="F285" s="269"/>
      <c r="G285" s="134">
        <f>[2]Fitting!L290</f>
        <v>100.182863113898</v>
      </c>
      <c r="H285" s="276"/>
    </row>
    <row r="286" ht="15" customHeight="1" spans="1:8">
      <c r="A286" s="266" t="str">
        <f>[2]Fitting!A291</f>
        <v>FI242</v>
      </c>
      <c r="B286" s="271">
        <f>[2]Fitting!$B291</f>
        <v>0</v>
      </c>
      <c r="C286" s="288"/>
      <c r="D286" s="271" t="str">
        <f>[2]Fitting!$D291</f>
        <v>2-1/8X2-1/8X1-5/8   Tee</v>
      </c>
      <c r="E286" s="269">
        <f>[2]Fitting!$E291</f>
        <v>0</v>
      </c>
      <c r="F286" s="269"/>
      <c r="G286" s="134">
        <f>[2]Fitting!L291</f>
        <v>116.037443399512</v>
      </c>
      <c r="H286" s="276"/>
    </row>
    <row r="287" ht="15" customHeight="1" spans="1:8">
      <c r="A287" s="266" t="str">
        <f>[2]Fitting!A292</f>
        <v>FI243</v>
      </c>
      <c r="B287" s="271">
        <f>[2]Fitting!$B292</f>
        <v>0</v>
      </c>
      <c r="C287" s="288"/>
      <c r="D287" s="271" t="str">
        <f>[2]Fitting!$D292</f>
        <v>2-1/8X2-1/8X1-3/8   Tee</v>
      </c>
      <c r="E287" s="269">
        <f>[2]Fitting!$E292</f>
        <v>0</v>
      </c>
      <c r="F287" s="269"/>
      <c r="G287" s="134">
        <f>[2]Fitting!L292</f>
        <v>115.276053639847</v>
      </c>
      <c r="H287" s="276"/>
    </row>
    <row r="288" ht="15" customHeight="1" spans="1:8">
      <c r="A288" s="266" t="str">
        <f>[2]Fitting!A293</f>
        <v>FI244</v>
      </c>
      <c r="B288" s="271">
        <f>[2]Fitting!$B293</f>
        <v>0</v>
      </c>
      <c r="C288" s="288"/>
      <c r="D288" s="271" t="str">
        <f>[2]Fitting!$D293</f>
        <v>2-1/8X2-1/8X1-1/8   Tee</v>
      </c>
      <c r="E288" s="269">
        <f>[2]Fitting!$E293</f>
        <v>0</v>
      </c>
      <c r="F288" s="269"/>
      <c r="G288" s="134">
        <f>[2]Fitting!L293</f>
        <v>115.276053639847</v>
      </c>
      <c r="H288" s="276"/>
    </row>
    <row r="289" ht="15" customHeight="1" spans="1:8">
      <c r="A289" s="266" t="str">
        <f>[2]Fitting!A294</f>
        <v>FI245</v>
      </c>
      <c r="B289" s="271">
        <f>[2]Fitting!$B294</f>
        <v>0</v>
      </c>
      <c r="C289" s="288"/>
      <c r="D289" s="271" t="str">
        <f>[2]Fitting!$D294</f>
        <v>2-5/8X2-5/8X2-1/8   Tee</v>
      </c>
      <c r="E289" s="269">
        <f>[2]Fitting!$E294</f>
        <v>0</v>
      </c>
      <c r="F289" s="269"/>
      <c r="G289" s="134">
        <f>[2]Fitting!L294</f>
        <v>189.772030651341</v>
      </c>
      <c r="H289" s="276"/>
    </row>
    <row r="290" ht="15" customHeight="1" spans="1:8">
      <c r="A290" s="266" t="str">
        <f>[2]Fitting!A295</f>
        <v>FI246</v>
      </c>
      <c r="B290" s="271">
        <f>[2]Fitting!$B295</f>
        <v>0</v>
      </c>
      <c r="C290" s="288"/>
      <c r="D290" s="271" t="str">
        <f>[2]Fitting!$D295</f>
        <v>2-5/8X2-5/8X1-5/8   Tee</v>
      </c>
      <c r="E290" s="269">
        <f>[2]Fitting!$E295</f>
        <v>0</v>
      </c>
      <c r="F290" s="269"/>
      <c r="G290" s="134">
        <f>[2]Fitting!L295</f>
        <v>189.772030651341</v>
      </c>
      <c r="H290" s="276"/>
    </row>
    <row r="291" ht="15" customHeight="1" spans="1:8">
      <c r="A291" s="266" t="str">
        <f>[2]Fitting!A296</f>
        <v>FI247</v>
      </c>
      <c r="B291" s="271">
        <f>[2]Fitting!$B296</f>
        <v>0</v>
      </c>
      <c r="C291" s="288"/>
      <c r="D291" s="271" t="str">
        <f>[2]Fitting!$D296</f>
        <v>2-5/8X2-5/8X1-3/8   Tee</v>
      </c>
      <c r="E291" s="269">
        <f>[2]Fitting!$E296</f>
        <v>0</v>
      </c>
      <c r="F291" s="269"/>
      <c r="G291" s="134" t="str">
        <f>[2]Fitting!L296</f>
        <v>~</v>
      </c>
      <c r="H291" s="276"/>
    </row>
    <row r="292" ht="15" customHeight="1" spans="1:8">
      <c r="A292" s="266" t="str">
        <f>[2]Fitting!A297</f>
        <v>FI248</v>
      </c>
      <c r="B292" s="271">
        <f>[2]Fitting!$B297</f>
        <v>0</v>
      </c>
      <c r="C292" s="288"/>
      <c r="D292" s="271" t="str">
        <f>[2]Fitting!$D297</f>
        <v>3-1/8X3-1/8X2-5/8   Tee</v>
      </c>
      <c r="E292" s="269">
        <f>[2]Fitting!$E297</f>
        <v>0</v>
      </c>
      <c r="F292" s="269"/>
      <c r="G292" s="134" t="str">
        <f>[2]Fitting!L297</f>
        <v>~</v>
      </c>
      <c r="H292" s="276"/>
    </row>
    <row r="293" ht="15" customHeight="1" spans="1:8">
      <c r="A293" s="266" t="str">
        <f>[2]Fitting!A298</f>
        <v>FI249</v>
      </c>
      <c r="B293" s="271">
        <f>[2]Fitting!$B298</f>
        <v>0</v>
      </c>
      <c r="C293" s="288"/>
      <c r="D293" s="271" t="str">
        <f>[2]Fitting!$D298</f>
        <v>3-1/8X3-1/8X2-1/8   Tee</v>
      </c>
      <c r="E293" s="269">
        <f>[2]Fitting!$E298</f>
        <v>0</v>
      </c>
      <c r="F293" s="269"/>
      <c r="G293" s="134">
        <f>[2]Fitting!L298</f>
        <v>361.233716475096</v>
      </c>
      <c r="H293" s="276"/>
    </row>
    <row r="294" ht="15" customHeight="1" spans="1:8">
      <c r="A294" s="266" t="str">
        <f>[2]Fitting!A299</f>
        <v>FI250</v>
      </c>
      <c r="B294" s="271">
        <f>[2]Fitting!$B299</f>
        <v>0</v>
      </c>
      <c r="C294" s="288"/>
      <c r="D294" s="271" t="str">
        <f>[2]Fitting!$D299</f>
        <v>4-1/8X4-1/8X3-1/8   Tee</v>
      </c>
      <c r="E294" s="269">
        <f>[2]Fitting!$E299</f>
        <v>0</v>
      </c>
      <c r="F294" s="269"/>
      <c r="G294" s="134" t="str">
        <f>[2]Fitting!L299</f>
        <v>~</v>
      </c>
      <c r="H294" s="276"/>
    </row>
    <row r="295" ht="15" customHeight="1" spans="1:8">
      <c r="A295" s="266" t="str">
        <f>[2]Fitting!A300</f>
        <v>FI251</v>
      </c>
      <c r="B295" s="271">
        <f>[2]Fitting!$B300</f>
        <v>0</v>
      </c>
      <c r="C295" s="288"/>
      <c r="D295" s="271" t="str">
        <f>[2]Fitting!$D300</f>
        <v>4-1/8X4-1/8X2-5/8   Tee</v>
      </c>
      <c r="E295" s="269">
        <f>[2]Fitting!$E300</f>
        <v>0</v>
      </c>
      <c r="F295" s="269"/>
      <c r="G295" s="134" t="str">
        <f>[2]Fitting!L300</f>
        <v>~</v>
      </c>
      <c r="H295" s="276"/>
    </row>
    <row r="296" ht="15" customHeight="1" spans="1:8">
      <c r="A296" s="266" t="str">
        <f>[2]Fitting!A301</f>
        <v>FI252</v>
      </c>
      <c r="B296" s="271">
        <f>[2]Fitting!$B301</f>
        <v>0</v>
      </c>
      <c r="C296" s="289"/>
      <c r="D296" s="271" t="str">
        <f>[2]Fitting!$D301</f>
        <v>4-1/8X4-1/8X2-1/8   Tee</v>
      </c>
      <c r="E296" s="269">
        <f>[2]Fitting!$E301</f>
        <v>0</v>
      </c>
      <c r="F296" s="269"/>
      <c r="G296" s="134" t="str">
        <f>[2]Fitting!L301</f>
        <v>~</v>
      </c>
      <c r="H296" s="277"/>
    </row>
    <row r="298" spans="1:8">
      <c r="A298" s="290" t="s">
        <v>725</v>
      </c>
    </row>
    <row r="299" spans="1:8">
      <c r="A299" s="290" t="s">
        <v>726</v>
      </c>
    </row>
    <row r="300" spans="1:8">
      <c r="A300" s="85" t="s">
        <v>727</v>
      </c>
    </row>
  </sheetData>
  <mergeCells count="40">
    <mergeCell ref="C4:C13"/>
    <mergeCell ref="C14:C58"/>
    <mergeCell ref="C59:C72"/>
    <mergeCell ref="C73:C81"/>
    <mergeCell ref="C82:C94"/>
    <mergeCell ref="C95:C101"/>
    <mergeCell ref="C102:C110"/>
    <mergeCell ref="C111:C125"/>
    <mergeCell ref="C126:C153"/>
    <mergeCell ref="C154:C163"/>
    <mergeCell ref="C164:C174"/>
    <mergeCell ref="C175:C178"/>
    <mergeCell ref="C180:C187"/>
    <mergeCell ref="C188:C202"/>
    <mergeCell ref="C203:C212"/>
    <mergeCell ref="C213:C224"/>
    <mergeCell ref="C225:C232"/>
    <mergeCell ref="C233:C263"/>
    <mergeCell ref="C264:C276"/>
    <mergeCell ref="C277:C296"/>
    <mergeCell ref="H4:H13"/>
    <mergeCell ref="H14:H58"/>
    <mergeCell ref="H59:H72"/>
    <mergeCell ref="H73:H81"/>
    <mergeCell ref="H82:H94"/>
    <mergeCell ref="H95:H101"/>
    <mergeCell ref="H102:H110"/>
    <mergeCell ref="H111:H125"/>
    <mergeCell ref="H126:H153"/>
    <mergeCell ref="H154:H163"/>
    <mergeCell ref="H164:H174"/>
    <mergeCell ref="H175:H179"/>
    <mergeCell ref="H180:H187"/>
    <mergeCell ref="H188:H202"/>
    <mergeCell ref="H203:H212"/>
    <mergeCell ref="H213:H224"/>
    <mergeCell ref="H225:H232"/>
    <mergeCell ref="H233:H263"/>
    <mergeCell ref="H264:H276"/>
    <mergeCell ref="H277:H296"/>
  </mergeCells>
  <pageMargins left="0.7" right="0.7" top="0.75" bottom="0.75" header="0.3" footer="0.3"/>
  <pageSetup paperSize="9" orientation="portrait"/>
  <headerFooter/>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B050"/>
  </sheetPr>
  <dimension ref="A1:I430"/>
  <sheetViews>
    <sheetView zoomScale="115" zoomScaleNormal="115" topLeftCell="A27" workbookViewId="0">
      <selection activeCell="G43" sqref="G43"/>
    </sheetView>
  </sheetViews>
  <sheetFormatPr defaultColWidth="9" defaultRowHeight="12"/>
  <cols>
    <col min="1" max="1" width="11.552380952381" style="83" customWidth="1"/>
    <col min="2" max="2" width="41.9809523809524" style="83" customWidth="1"/>
    <col min="3" max="3" width="22.9714285714286" style="84" customWidth="1"/>
    <col min="4" max="4" width="31.552380952381" style="84" customWidth="1"/>
    <col min="5" max="5" width="21.3714285714286" style="84" customWidth="1"/>
    <col min="6" max="6" width="21.3619047619048" style="84" customWidth="1"/>
    <col min="7" max="7" width="16.5238095238095" style="84" customWidth="1"/>
    <col min="8" max="8" width="18.7142857142857" style="84" customWidth="1"/>
    <col min="9" max="9" width="10.5714285714286" style="84" customWidth="1"/>
    <col min="10" max="10" width="11.5714285714286" style="84" customWidth="1"/>
    <col min="11" max="16374" width="9.14285714285714" style="84"/>
    <col min="16375" max="16384" width="9" style="84"/>
  </cols>
  <sheetData>
    <row r="1" spans="1:7">
      <c r="A1" s="85" t="str">
        <f>[2]Wefoam!A1</f>
        <v>WEFOAM SDN BHD 1496595-K</v>
      </c>
      <c r="B1" s="85"/>
    </row>
    <row r="2" spans="1:7">
      <c r="A2" s="85" t="str">
        <f>[2]Wefoam!A2</f>
        <v>HONG LEONG BANK :36600066163</v>
      </c>
      <c r="B2" s="86"/>
    </row>
    <row r="3" spans="1:7">
      <c r="A3" s="85" t="str">
        <f>[2]Wefoam!A3</f>
        <v>H/P:016-6666331   EMAIL: weller.leong@gmail.com</v>
      </c>
      <c r="B3" s="86"/>
    </row>
    <row r="4" spans="1:7">
      <c r="A4" s="85" t="str">
        <f>[2]ZIEHL!A6</f>
        <v>DATE :28.7.26</v>
      </c>
      <c r="B4" s="85"/>
    </row>
    <row r="5" spans="1:7">
      <c r="B5" s="87"/>
    </row>
    <row r="6" spans="1:7">
      <c r="A6" s="88" t="str">
        <f>[2]Wefoam!A6</f>
        <v>PANEL&amp; door-15%,Term cash -20%, EXTRA -3% Above 5000sqft</v>
      </c>
      <c r="B6" s="88"/>
    </row>
    <row r="7" spans="1:7">
      <c r="A7" s="88" t="str">
        <f>[2]Wefoam!A7</f>
        <v>Below 800sq ft will charge transport within Klang valley RM300</v>
      </c>
      <c r="B7" s="89"/>
      <c r="E7" s="90"/>
    </row>
    <row r="8" spans="1:7">
      <c r="A8" s="87"/>
      <c r="B8" s="91"/>
      <c r="E8" s="90"/>
    </row>
    <row r="9" ht="12.75" spans="1:7">
      <c r="A9" s="92" t="str">
        <f>[2]Wefoam!A9</f>
        <v>ITEM CODE</v>
      </c>
      <c r="B9" s="92" t="str">
        <f>[2]Wefoam!B9</f>
        <v>PU PANEL SIZE</v>
      </c>
      <c r="C9" s="93" t="s">
        <v>1046</v>
      </c>
      <c r="D9" s="93"/>
      <c r="E9" s="94" t="str">
        <f>[2]Wefoam!G9</f>
        <v>RM</v>
      </c>
      <c r="F9" s="95"/>
      <c r="G9" s="96"/>
    </row>
    <row r="10" customHeight="1" spans="1:7">
      <c r="A10" s="92" t="str">
        <f>[2]Wefoam!A10</f>
        <v>PP001</v>
      </c>
      <c r="B10" s="97" t="str">
        <f>[2]Wefoam!B10</f>
        <v>2" PU PANEL</v>
      </c>
      <c r="C10" s="98" t="s">
        <v>1047</v>
      </c>
      <c r="D10" s="98"/>
      <c r="E10" s="94">
        <f>[2]Wefoam!G10</f>
        <v>11.5847259792936</v>
      </c>
      <c r="F10" s="99"/>
      <c r="G10" s="96"/>
    </row>
    <row r="11" ht="12.75" spans="1:7">
      <c r="A11" s="92" t="str">
        <f>[2]Wefoam!A11</f>
        <v>PP002</v>
      </c>
      <c r="B11" s="97" t="str">
        <f>[2]Wefoam!B11</f>
        <v>3" PU PANEL</v>
      </c>
      <c r="C11" s="98"/>
      <c r="D11" s="98"/>
      <c r="E11" s="94">
        <f>[2]Wefoam!G11</f>
        <v>13.0456131973388</v>
      </c>
      <c r="F11" s="99"/>
      <c r="G11" s="96"/>
    </row>
    <row r="12" ht="12.75" spans="1:7">
      <c r="A12" s="92" t="str">
        <f>[2]Wefoam!A12</f>
        <v>PP003</v>
      </c>
      <c r="B12" s="97" t="str">
        <f>[2]Wefoam!B12</f>
        <v>4" PU PANEL</v>
      </c>
      <c r="C12" s="98"/>
      <c r="D12" s="98"/>
      <c r="E12" s="94">
        <f>[2]Wefoam!G12</f>
        <v>14.65633500185</v>
      </c>
      <c r="F12" s="99"/>
      <c r="G12" s="96"/>
    </row>
    <row r="13" ht="12.75" spans="1:7">
      <c r="A13" s="92" t="str">
        <f>[2]Wefoam!A13</f>
        <v>PP004</v>
      </c>
      <c r="B13" s="97" t="str">
        <f>[2]Wefoam!B13</f>
        <v>5" PU PANEL</v>
      </c>
      <c r="C13" s="98"/>
      <c r="D13" s="98"/>
      <c r="E13" s="94">
        <f>[2]Wefoam!G13</f>
        <v>16.3794327462109</v>
      </c>
      <c r="F13" s="99"/>
      <c r="G13" s="96"/>
    </row>
    <row r="14" ht="12.75" spans="1:7">
      <c r="A14" s="92" t="str">
        <f>[2]Wefoam!A14</f>
        <v>PP005</v>
      </c>
      <c r="B14" s="97" t="str">
        <f>[2]Wefoam!B14</f>
        <v>6" PU PANEL</v>
      </c>
      <c r="C14" s="98"/>
      <c r="D14" s="98"/>
      <c r="E14" s="94">
        <f>[2]Wefoam!G14</f>
        <v>18.1025304905718</v>
      </c>
      <c r="F14" s="99"/>
      <c r="G14" s="96"/>
    </row>
    <row r="15" ht="12.75" spans="1:7">
      <c r="A15" s="100" t="str">
        <f>[2]Wefoam!A15</f>
        <v>PP006</v>
      </c>
      <c r="B15" s="100" t="str">
        <f>[2]Wefoam!B15</f>
        <v>2" PU slab</v>
      </c>
      <c r="C15" s="101" t="s">
        <v>1048</v>
      </c>
      <c r="D15" s="102"/>
      <c r="E15" s="103">
        <f>[2]Wefoam!G15</f>
        <v>6.95757894736842</v>
      </c>
      <c r="F15" s="104"/>
      <c r="G15" s="96"/>
    </row>
    <row r="16" ht="12.75" spans="1:7">
      <c r="A16" s="100" t="str">
        <f>[2]Wefoam!A16</f>
        <v>PP007</v>
      </c>
      <c r="B16" s="100" t="str">
        <f>[2]Wefoam!B16</f>
        <v>3" PU slab</v>
      </c>
      <c r="C16" s="105"/>
      <c r="D16" s="102"/>
      <c r="E16" s="103">
        <f>[2]Wefoam!G16</f>
        <v>7.99564372469636</v>
      </c>
      <c r="F16" s="104"/>
      <c r="G16" s="96"/>
    </row>
    <row r="17" ht="12.75" spans="1:9">
      <c r="A17" s="100" t="str">
        <f>[2]Wefoam!A17</f>
        <v>PP008</v>
      </c>
      <c r="B17" s="100" t="str">
        <f>[2]Wefoam!B17</f>
        <v>4" PU slab</v>
      </c>
      <c r="C17" s="105"/>
      <c r="D17" s="102"/>
      <c r="E17" s="103">
        <f>[2]Wefoam!G17</f>
        <v>9.73026720647775</v>
      </c>
      <c r="F17" s="104"/>
      <c r="G17" s="96"/>
    </row>
    <row r="18" ht="12.75" spans="1:9">
      <c r="A18" s="100" t="str">
        <f>[2]Wefoam!A18</f>
        <v>PP009</v>
      </c>
      <c r="B18" s="100" t="str">
        <f>[2]Wefoam!B18</f>
        <v>5" PU slab</v>
      </c>
      <c r="C18" s="105"/>
      <c r="D18" s="102"/>
      <c r="E18" s="103">
        <f>[2]Wefoam!G18</f>
        <v>11.5859109311741</v>
      </c>
      <c r="F18" s="104"/>
      <c r="G18" s="96"/>
    </row>
    <row r="19" ht="12.75" spans="1:9">
      <c r="A19" s="100" t="str">
        <f>[2]Wefoam!A19</f>
        <v>PP010</v>
      </c>
      <c r="B19" s="100" t="str">
        <f>[2]Wefoam!B19</f>
        <v>6" PU slab</v>
      </c>
      <c r="C19" s="106"/>
      <c r="D19" s="102"/>
      <c r="E19" s="103">
        <f>[2]Wefoam!G19</f>
        <v>13.4415546558704</v>
      </c>
      <c r="F19" s="104"/>
      <c r="G19" s="96"/>
    </row>
    <row r="20" ht="12.75" spans="1:9">
      <c r="A20" s="107" t="str">
        <f>[2]Wefoam!A20</f>
        <v>PP011</v>
      </c>
      <c r="B20" s="107" t="str">
        <f>[2]Wefoam!B20</f>
        <v>2" S/S304 single layer PU PANEL</v>
      </c>
      <c r="C20" s="108" t="s">
        <v>1049</v>
      </c>
      <c r="D20" s="109"/>
      <c r="E20" s="110">
        <f>[2]Wefoam!G20</f>
        <v>16.0126279777008</v>
      </c>
      <c r="F20" s="111"/>
      <c r="G20" s="96"/>
    </row>
    <row r="21" ht="12.75" spans="1:9">
      <c r="A21" s="107" t="str">
        <f>[2]Wefoam!A21</f>
        <v>PP012</v>
      </c>
      <c r="B21" s="107" t="str">
        <f>[2]Wefoam!B21</f>
        <v>3" S/S304 single layer PU PANEL</v>
      </c>
      <c r="C21" s="112"/>
      <c r="D21" s="109"/>
      <c r="E21" s="110">
        <f>[2]Wefoam!G21</f>
        <v>17.5858911355955</v>
      </c>
      <c r="F21" s="111"/>
      <c r="G21" s="96"/>
    </row>
    <row r="22" ht="15" customHeight="1" spans="1:9">
      <c r="A22" s="107" t="str">
        <f>[2]Wefoam!A22</f>
        <v>PP013</v>
      </c>
      <c r="B22" s="107" t="str">
        <f>[2]Wefoam!B22</f>
        <v>4" S/S304 single layer PU PANEL</v>
      </c>
      <c r="C22" s="112"/>
      <c r="D22" s="109"/>
      <c r="E22" s="110">
        <f>[2]Wefoam!G22</f>
        <v>19.3205146173769</v>
      </c>
      <c r="F22" s="111"/>
      <c r="G22" s="96"/>
      <c r="H22" s="83"/>
      <c r="I22" s="113"/>
    </row>
    <row r="23" ht="12.75" spans="1:9">
      <c r="A23" s="107" t="str">
        <f>[2]Wefoam!A23</f>
        <v>PP014</v>
      </c>
      <c r="B23" s="107" t="str">
        <f>[2]Wefoam!B23</f>
        <v>5" S/S304 single layer PU PANEL</v>
      </c>
      <c r="C23" s="112"/>
      <c r="D23" s="109"/>
      <c r="E23" s="110">
        <f>[2]Wefoam!G23</f>
        <v>21.1761583420734</v>
      </c>
      <c r="F23" s="111"/>
      <c r="G23" s="96"/>
      <c r="I23" s="113"/>
    </row>
    <row r="24" ht="15" customHeight="1" spans="1:9">
      <c r="A24" s="107" t="str">
        <f>[2]Wefoam!A24</f>
        <v>PP015</v>
      </c>
      <c r="B24" s="107" t="str">
        <f>[2]Wefoam!B24</f>
        <v>6" S/S304 single layer PU PANEL</v>
      </c>
      <c r="C24" s="114"/>
      <c r="D24" s="109"/>
      <c r="E24" s="110">
        <f>[2]Wefoam!G24</f>
        <v>23.0318020667697</v>
      </c>
      <c r="F24" s="111"/>
      <c r="G24" s="96"/>
      <c r="H24" s="115"/>
      <c r="I24" s="113"/>
    </row>
    <row r="25" ht="15" customHeight="1" spans="1:9">
      <c r="A25" s="116" t="str">
        <f>[2]Wefoam!A25</f>
        <v>PP016</v>
      </c>
      <c r="B25" s="116" t="str">
        <f>[2]Wefoam!B25</f>
        <v>2" S/S304 PU PANEL</v>
      </c>
      <c r="C25" s="117" t="s">
        <v>1050</v>
      </c>
      <c r="D25" s="118"/>
      <c r="E25" s="119">
        <f>[2]Wefoam!G25</f>
        <v>19.5493972084701</v>
      </c>
      <c r="F25" s="120"/>
      <c r="G25" s="96"/>
      <c r="I25" s="113"/>
    </row>
    <row r="26" ht="11.25" customHeight="1" spans="1:9">
      <c r="A26" s="116" t="str">
        <f>[2]Wefoam!A26</f>
        <v>PP017</v>
      </c>
      <c r="B26" s="116" t="str">
        <f>[2]Wefoam!B26</f>
        <v>3" S/S304 PU PANEL</v>
      </c>
      <c r="C26" s="121"/>
      <c r="D26" s="118"/>
      <c r="E26" s="119">
        <f>[2]Wefoam!G26</f>
        <v>21.1226603663648</v>
      </c>
      <c r="F26" s="120"/>
      <c r="G26" s="96"/>
      <c r="I26" s="113"/>
    </row>
    <row r="27" ht="12.75" spans="1:9">
      <c r="A27" s="116" t="str">
        <f>[2]Wefoam!A27</f>
        <v>PP018</v>
      </c>
      <c r="B27" s="116" t="str">
        <f>[2]Wefoam!B27</f>
        <v>4" S/S304 PU PANEL</v>
      </c>
      <c r="C27" s="121"/>
      <c r="D27" s="118"/>
      <c r="E27" s="119">
        <f>[2]Wefoam!G27</f>
        <v>22.8572838481462</v>
      </c>
      <c r="F27" s="120"/>
      <c r="G27" s="96"/>
      <c r="I27" s="113"/>
    </row>
    <row r="28" ht="12.75" spans="1:9">
      <c r="A28" s="116" t="str">
        <f>[2]Wefoam!A28</f>
        <v>PP019</v>
      </c>
      <c r="B28" s="116" t="str">
        <f>[2]Wefoam!B28</f>
        <v>5" S/S304 PU PANEL</v>
      </c>
      <c r="C28" s="121"/>
      <c r="D28" s="118"/>
      <c r="E28" s="119">
        <f>[2]Wefoam!G28</f>
        <v>24.7129275728426</v>
      </c>
      <c r="F28" s="120"/>
      <c r="G28" s="96"/>
      <c r="I28" s="113"/>
    </row>
    <row r="29" ht="12.75" spans="1:9">
      <c r="A29" s="116" t="str">
        <f>[2]Wefoam!A29</f>
        <v>PP020</v>
      </c>
      <c r="B29" s="116" t="str">
        <f>[2]Wefoam!B29</f>
        <v>6" S/S304 PU PANEL</v>
      </c>
      <c r="C29" s="122"/>
      <c r="D29" s="118"/>
      <c r="E29" s="119">
        <f>[2]Wefoam!G29</f>
        <v>26.5685712975389</v>
      </c>
      <c r="F29" s="120"/>
      <c r="G29" s="96"/>
      <c r="I29" s="113"/>
    </row>
    <row r="30" ht="12.75" spans="1:9">
      <c r="A30" s="116" t="str">
        <f>[2]Wefoam!A30</f>
        <v>PP021</v>
      </c>
      <c r="B30" s="123" t="str">
        <f>[2]Wefoam!B30</f>
        <v>4" S/S304 PU PANEL</v>
      </c>
      <c r="C30" s="124" t="s">
        <v>1051</v>
      </c>
      <c r="D30" s="125"/>
      <c r="E30" s="119">
        <f>[2]Wefoam!G30</f>
        <v>28.0815429574579</v>
      </c>
      <c r="F30" s="104"/>
      <c r="G30" s="96"/>
      <c r="I30" s="113"/>
    </row>
    <row r="31" ht="12.75" spans="1:9">
      <c r="A31" s="116" t="str">
        <f>[2]Wefoam!A31</f>
        <v>PP022</v>
      </c>
      <c r="B31" s="123" t="str">
        <f>[2]Wefoam!B31</f>
        <v>5" S/S304 PU PANEL</v>
      </c>
      <c r="C31" s="126"/>
      <c r="D31" s="125"/>
      <c r="E31" s="119">
        <f>[2]Wefoam!G31</f>
        <v>30.0178668440975</v>
      </c>
      <c r="F31" s="104"/>
      <c r="G31" s="96"/>
      <c r="I31" s="113"/>
    </row>
    <row r="32" ht="12.75" spans="1:9">
      <c r="A32" s="116" t="str">
        <f>[2]Wefoam!A32</f>
        <v>PP023</v>
      </c>
      <c r="B32" s="123" t="str">
        <f>[2]Wefoam!B32</f>
        <v>6" S/S304 PU PANEL</v>
      </c>
      <c r="C32" s="127"/>
      <c r="D32" s="125"/>
      <c r="E32" s="119">
        <f>[2]Wefoam!G32</f>
        <v>31.9541907307372</v>
      </c>
      <c r="F32" s="104"/>
      <c r="G32" s="96"/>
      <c r="I32" s="113"/>
    </row>
    <row r="33" ht="15" customHeight="1" spans="1:9">
      <c r="A33" s="116" t="str">
        <f>[2]Wefoam!A33</f>
        <v>PP023.1</v>
      </c>
      <c r="B33" s="107" t="str">
        <f>[2]Wefoam!B33</f>
        <v>3" 1.5mm alum checker plate single layer PU PANEL</v>
      </c>
      <c r="C33" s="108" t="s">
        <v>1052</v>
      </c>
      <c r="D33" s="109"/>
      <c r="E33" s="110">
        <f>[2]Wefoam!G33</f>
        <v>22.8233324311422</v>
      </c>
      <c r="F33" s="104"/>
      <c r="G33" s="96"/>
      <c r="I33" s="113"/>
    </row>
    <row r="34" customHeight="1" spans="1:9">
      <c r="A34" s="116" t="str">
        <f>[2]Wefoam!A34</f>
        <v>PP024</v>
      </c>
      <c r="B34" s="107" t="str">
        <f>[2]Wefoam!B34</f>
        <v>4" 1.5mm alum checker plate single layer PU PANEL</v>
      </c>
      <c r="C34" s="112"/>
      <c r="D34" s="109"/>
      <c r="E34" s="110">
        <f>[2]Wefoam!G34</f>
        <v>24.6789761558385</v>
      </c>
      <c r="F34" s="104"/>
      <c r="G34" s="96"/>
      <c r="I34" s="113"/>
    </row>
    <row r="35" ht="12.75" spans="1:9">
      <c r="A35" s="116" t="str">
        <f>[2]Wefoam!A35</f>
        <v>PP025</v>
      </c>
      <c r="B35" s="107" t="str">
        <f>[2]Wefoam!B35</f>
        <v>5" 1.5mm alum checker plate single layer PU PANEL</v>
      </c>
      <c r="C35" s="112"/>
      <c r="D35" s="109"/>
      <c r="E35" s="110">
        <f>[2]Wefoam!G35</f>
        <v>26.5346198805349</v>
      </c>
      <c r="F35" s="104"/>
      <c r="G35" s="96"/>
      <c r="I35" s="113"/>
    </row>
    <row r="36" ht="12.75" spans="1:9">
      <c r="A36" s="116" t="str">
        <f>[2]Wefoam!A36</f>
        <v>PP026</v>
      </c>
      <c r="B36" s="107" t="str">
        <f>[2]Wefoam!B36</f>
        <v>6" 1.5mm alum checker plate single layer PU PANEL</v>
      </c>
      <c r="C36" s="114"/>
      <c r="D36" s="109"/>
      <c r="E36" s="110">
        <f>[2]Wefoam!G36</f>
        <v>28.3902636052312</v>
      </c>
      <c r="F36" s="104"/>
      <c r="G36" s="96"/>
      <c r="I36" s="113"/>
    </row>
    <row r="37" ht="12.75" customHeight="1" spans="1:9">
      <c r="A37" s="116" t="str">
        <f>[2]Wefoam!A37</f>
        <v>PP030</v>
      </c>
      <c r="B37" s="116" t="str">
        <f>[2]Wefoam!B37</f>
        <v>Installation outstation below 1000sqft-@5.5per sq ft,above 1000-2000sq ft -@rm5 per sqft, above2000-4000sqft -@rm4.5,above4000-8000sqft -@rm4</v>
      </c>
      <c r="C37" s="118"/>
      <c r="D37" s="118"/>
      <c r="E37" s="128"/>
      <c r="F37" s="99"/>
      <c r="G37" s="96"/>
      <c r="I37" s="113"/>
    </row>
    <row r="38" ht="12.75" customHeight="1" spans="1:9">
      <c r="A38" s="116"/>
      <c r="B38" s="107" t="str">
        <f>[2]Wefoam!B38</f>
        <v>Installation local below 1000sqft-@4.5per sq ft,above 1000-2000sq ft -@rm4 per sqft, above2000-4000sqft -@rm3.5,above4000-8000sqft -@rm3</v>
      </c>
      <c r="C38" s="118"/>
      <c r="D38" s="118"/>
      <c r="E38" s="128"/>
      <c r="F38" s="99"/>
      <c r="G38" s="96"/>
      <c r="I38" s="113"/>
    </row>
    <row r="39" ht="12.75" customHeight="1" spans="1:9">
      <c r="A39" s="116"/>
      <c r="B39" s="129" t="str">
        <f>[2]Wefoam!B39</f>
        <v>Fully cam lock 2"-6" additional rm5 per sqft</v>
      </c>
      <c r="C39" s="118"/>
      <c r="D39" s="118"/>
      <c r="E39" s="128"/>
      <c r="F39" s="99"/>
      <c r="G39" s="96"/>
      <c r="I39" s="113"/>
    </row>
    <row r="40" ht="12.75" customHeight="1" spans="1:9">
      <c r="A40" s="116"/>
      <c r="B40" s="129" t="str">
        <f>[2]Wefoam!B40</f>
        <v>Fully cam lock (floor) 2"-6" additional rm2 per sqft</v>
      </c>
      <c r="C40" s="118"/>
      <c r="D40" s="118"/>
      <c r="E40" s="128"/>
      <c r="F40" s="99"/>
      <c r="G40" s="96"/>
      <c r="I40" s="113"/>
    </row>
    <row r="41" ht="24" spans="1:9">
      <c r="A41" s="116" t="str">
        <f>[2]Wefoam!A41</f>
        <v>PP031</v>
      </c>
      <c r="B41" s="130" t="str">
        <f>[2]Wefoam!B41</f>
        <v>Accessories sealant,silicon,rivet,pvc slab,aluminium ankle</v>
      </c>
      <c r="C41" s="131" t="str">
        <f>[2]Wefoam!$C$41</f>
        <v>acc below 1500sq ft -@rm2.3 ,above 1500sqft -@rm2 , above 5000sqft -@rm1.8</v>
      </c>
      <c r="D41" s="118"/>
      <c r="E41" s="128">
        <f>[2]Wefoam!G41</f>
        <v>2.5</v>
      </c>
      <c r="F41" s="99"/>
      <c r="G41" s="96"/>
      <c r="I41" s="113"/>
    </row>
    <row r="42" spans="1:9">
      <c r="A42" s="116" t="str">
        <f>[2]Wefoam!A42</f>
        <v>PP032</v>
      </c>
      <c r="B42" s="132" t="str">
        <f>[2]Wefoam!B42</f>
        <v>Floor accessories -@rm0.5 per sq ft</v>
      </c>
      <c r="C42" s="133"/>
      <c r="D42" s="133"/>
      <c r="E42" s="128">
        <f>[2]Wefoam!G42</f>
        <v>0.6</v>
      </c>
      <c r="F42" s="99"/>
      <c r="G42" s="96"/>
    </row>
    <row r="43" ht="24" spans="1:9">
      <c r="A43" s="116" t="str">
        <f>[2]Wefoam!A43</f>
        <v>PP032.02</v>
      </c>
      <c r="B43" s="130" t="str">
        <f>[2]Wefoam!B43</f>
        <v>Hanging profile 6" cw wire rope and acc -@rm0.5 per sqft</v>
      </c>
      <c r="C43" s="133"/>
      <c r="D43" s="133"/>
      <c r="E43" s="128">
        <f>[2]Wefoam!G43</f>
        <v>1200</v>
      </c>
      <c r="F43" s="99"/>
      <c r="G43" s="96"/>
    </row>
    <row r="44" spans="1:9">
      <c r="A44" s="116"/>
      <c r="B44" s="130"/>
      <c r="C44" s="133"/>
      <c r="D44" s="133"/>
      <c r="E44" s="128" t="s">
        <v>1053</v>
      </c>
      <c r="F44" s="99"/>
      <c r="G44" s="96"/>
    </row>
    <row r="45" spans="1:9">
      <c r="A45" s="116" t="str">
        <f>[2]Wefoam!A45</f>
        <v>PP032.03</v>
      </c>
      <c r="B45" s="132" t="str">
        <f>[2]Wefoam!B45</f>
        <v>Concrete gred30 4" A8</v>
      </c>
      <c r="C45" s="20" t="str">
        <f>[2]Wefoam!$C45</f>
        <v>small size below 500sqft</v>
      </c>
      <c r="D45" s="20"/>
      <c r="E45" s="134">
        <f>[2]Wefoam!G45</f>
        <v>13.6831816059757</v>
      </c>
      <c r="F45" s="99"/>
      <c r="G45" s="96"/>
    </row>
    <row r="46" spans="1:9">
      <c r="A46" s="116" t="str">
        <f>[2]Wefoam!A46</f>
        <v>PP032.04</v>
      </c>
      <c r="B46" s="132" t="str">
        <f>[2]Wefoam!B46</f>
        <v>Concrete gred30 4" A10</v>
      </c>
      <c r="C46" s="20" t="str">
        <f>[2]Wefoam!$C46</f>
        <v>above 500 sqft got forklift running</v>
      </c>
      <c r="D46" s="20"/>
      <c r="E46" s="134">
        <f>[2]Wefoam!G46</f>
        <v>14.9404761904762</v>
      </c>
      <c r="F46" s="99"/>
      <c r="G46" s="96"/>
    </row>
    <row r="47" spans="1:9">
      <c r="A47" s="116" t="str">
        <f>[2]Wefoam!A47</f>
        <v>PP032.05</v>
      </c>
      <c r="B47" s="132" t="str">
        <f>[2]Wefoam!B47</f>
        <v>Concrete gred30 5" A10</v>
      </c>
      <c r="C47" s="20" t="str">
        <f>[2]Wefoam!$C47</f>
        <v>above 500 sqft got forklift running</v>
      </c>
      <c r="D47" s="20"/>
      <c r="E47" s="134">
        <f>[2]Wefoam!G47</f>
        <v>15.9821428571429</v>
      </c>
      <c r="F47" s="99"/>
      <c r="G47" s="96"/>
    </row>
    <row r="48" spans="1:9">
      <c r="A48" s="116"/>
      <c r="B48" s="132" t="str">
        <f>[2]Wefoam!B48</f>
        <v>Concrete gred30 6" A10</v>
      </c>
      <c r="C48" s="20" t="str">
        <f>[2]Wefoam!$C48</f>
        <v>above 500 sqft got forklift running</v>
      </c>
      <c r="D48" s="20"/>
      <c r="E48" s="134">
        <f>[2]Wefoam!G48</f>
        <v>16.9927149964463</v>
      </c>
      <c r="F48" s="99"/>
      <c r="G48" s="96"/>
    </row>
    <row r="49" spans="1:9">
      <c r="A49" s="116">
        <f>[2]Wefoam!A49</f>
        <v>0</v>
      </c>
      <c r="B49" s="132" t="str">
        <f>[2]Wefoam!B49</f>
        <v>Brc A7 -$ 135 </v>
      </c>
      <c r="C49" s="20" t="str">
        <f>[2]Wefoam!$C49</f>
        <v>2.2mx6m</v>
      </c>
      <c r="D49" s="133"/>
      <c r="E49" s="134"/>
      <c r="F49" s="99"/>
      <c r="G49" s="96"/>
    </row>
    <row r="50" spans="1:9">
      <c r="A50" s="116">
        <f>[2]Wefoam!A50</f>
        <v>0</v>
      </c>
      <c r="B50" s="132" t="str">
        <f>[2]Wefoam!B50</f>
        <v>Brc A8 -$ 180</v>
      </c>
      <c r="C50" s="20" t="str">
        <f>[2]Wefoam!$C50</f>
        <v>overlap 1.9mx5.5m</v>
      </c>
      <c r="D50" s="133"/>
      <c r="E50" s="134"/>
      <c r="F50" s="99"/>
      <c r="G50" s="96"/>
    </row>
    <row r="51" spans="1:9">
      <c r="A51" s="116">
        <f>[2]Wefoam!A51</f>
        <v>0</v>
      </c>
      <c r="B51" s="132" t="str">
        <f>[2]Wefoam!B51</f>
        <v>Brc A10 -$ 270</v>
      </c>
      <c r="C51" s="20" t="str">
        <f>[2]Wefoam!$C51</f>
        <v>112 sqft</v>
      </c>
      <c r="D51" s="133"/>
      <c r="E51" s="134"/>
      <c r="F51" s="99"/>
      <c r="G51" s="96"/>
    </row>
    <row r="52" spans="1:9">
      <c r="A52" s="116">
        <f>[2]Wefoam!A52</f>
        <v>0</v>
      </c>
      <c r="B52" s="132" t="str">
        <f>[2]Wefoam!B52</f>
        <v>rm8.5 (all include prc,concrete,heli)rm7 per meter2</v>
      </c>
      <c r="C52" s="20"/>
      <c r="D52" s="133"/>
      <c r="E52" s="134"/>
      <c r="F52" s="99"/>
      <c r="G52" s="96"/>
    </row>
    <row r="53" spans="1:9">
      <c r="A53" s="116" t="str">
        <f>[2]Wefoam!A58</f>
        <v>PP032.15</v>
      </c>
      <c r="B53" s="132" t="str">
        <f>[2]Wefoam!B53</f>
        <v>Bituflex 20kgs (400sq ft)</v>
      </c>
      <c r="C53" s="20" t="str">
        <f>[2]Wefoam!$C53</f>
        <v>RM14 per sq ft ABOVE 200 sqft</v>
      </c>
      <c r="D53" s="133"/>
      <c r="E53" s="134" t="str">
        <f>[2]Wefoam!G53</f>
        <v>per sq ft</v>
      </c>
      <c r="F53" s="99"/>
      <c r="G53" s="96"/>
    </row>
    <row r="54" spans="1:9">
      <c r="A54" s="116" t="str">
        <f>[2]Wefoam!A59</f>
        <v>PP032.16</v>
      </c>
      <c r="B54" s="132" t="str">
        <f>[2]Wefoam!B54</f>
        <v>Membrane 4mm x 1m x 10m </v>
      </c>
      <c r="C54" s="20" t="str">
        <f>[2]Wefoam!$C54</f>
        <v>BELOW 100SQFT -LUMP SUMP RM2500</v>
      </c>
      <c r="D54" s="133"/>
      <c r="E54" s="134">
        <f>[2]Wefoam!G54</f>
        <v>16.9073083778966</v>
      </c>
      <c r="F54" s="99"/>
      <c r="G54" s="96"/>
    </row>
    <row r="55" spans="1:9">
      <c r="A55" s="135"/>
      <c r="B55" s="132" t="str">
        <f>[2]Wefoam!B55</f>
        <v>Isocyanate grownate 200 (black) 250kgs</v>
      </c>
      <c r="C55" s="20" t="str">
        <f>[2]Wefoam!$C55</f>
        <v>total 450gram for 4"</v>
      </c>
      <c r="D55" s="96"/>
      <c r="E55" s="134" t="str">
        <f>[2]Wefoam!G55</f>
        <v>loose pu per kg</v>
      </c>
      <c r="F55" s="99"/>
      <c r="G55" s="96"/>
    </row>
    <row r="56" spans="1:9">
      <c r="A56" s="135"/>
      <c r="B56" s="132" t="str">
        <f>[2]Wefoam!B56</f>
        <v>Cyclopentane growfoam (white) 210kgs</v>
      </c>
      <c r="C56" s="20" t="str">
        <f>[2]Wefoam!$C56</f>
        <v>126black:100white</v>
      </c>
      <c r="D56" s="96"/>
      <c r="E56" s="134">
        <f>[2]Wefoam!G56</f>
        <v>20.9768421052632</v>
      </c>
      <c r="F56" s="99"/>
      <c r="G56" s="96"/>
    </row>
    <row r="57" spans="1:9">
      <c r="A57" s="135"/>
      <c r="B57" s="132">
        <f>[2]Wefoam!B57</f>
        <v>0</v>
      </c>
      <c r="C57" s="20"/>
      <c r="D57" s="96"/>
      <c r="E57" s="134"/>
      <c r="F57" s="99"/>
      <c r="G57" s="96"/>
    </row>
    <row r="58" spans="1:9">
      <c r="A58" s="135"/>
      <c r="B58" s="132" t="str">
        <f>[2]Wefoam!B58</f>
        <v>Protection film 1.2m*500m*0.05mm (blue)</v>
      </c>
      <c r="C58" s="20"/>
      <c r="D58" s="96"/>
      <c r="E58" s="134"/>
      <c r="F58" s="99"/>
      <c r="G58" s="96"/>
    </row>
    <row r="59" ht="24" spans="1:9">
      <c r="A59" s="135"/>
      <c r="B59" s="132" t="str">
        <f>[2]Wefoam!B59</f>
        <v>Protection film 1.2m*500m*0.05mm ssteel (white/black)</v>
      </c>
      <c r="C59" s="20"/>
      <c r="D59" s="96"/>
      <c r="E59" s="134"/>
      <c r="F59" s="99"/>
      <c r="G59" s="96"/>
    </row>
    <row r="60" spans="1:9">
      <c r="A60" s="136"/>
      <c r="B60" s="137"/>
      <c r="C60" s="138"/>
      <c r="D60" s="138"/>
      <c r="E60" s="139"/>
      <c r="F60" s="140"/>
      <c r="G60" s="138"/>
    </row>
    <row r="61" ht="51" customHeight="1" spans="1:9">
      <c r="A61" s="116" t="str">
        <f>[2]Wefoam!A61</f>
        <v>ITEM CODE</v>
      </c>
      <c r="B61" s="132" t="str">
        <f>[2]Wefoam!B61</f>
        <v>PU PANEL SIZE</v>
      </c>
      <c r="C61" s="133"/>
      <c r="D61" s="133"/>
      <c r="E61" s="134" t="str">
        <f>[2]Wefoam!H61</f>
        <v>DOOR c/w handle and hinges only</v>
      </c>
      <c r="F61" s="141" t="str">
        <f>[2]Wefoam!I61</f>
        <v>c/w heater door frame,ankle,heater,pvc and wood 3ft</v>
      </c>
      <c r="G61" s="134" t="str">
        <f>[2]Wefoam!J61</f>
        <v>c/w strip curtain</v>
      </c>
      <c r="H61" s="133"/>
    </row>
    <row r="62" spans="1:9">
      <c r="A62" s="116" t="str">
        <f>[2]Wefoam!A62</f>
        <v>PP033</v>
      </c>
      <c r="B62" s="132" t="str">
        <f>[2]Wefoam!B62</f>
        <v>3x6ft swing door c/w door frame</v>
      </c>
      <c r="C62" s="142" t="s">
        <v>1054</v>
      </c>
      <c r="D62" s="143"/>
      <c r="E62" s="144">
        <f>[2]Wefoam!H62</f>
        <v>991.21329931188</v>
      </c>
      <c r="F62" s="144">
        <f>[2]Wefoam!I62</f>
        <v>1216.83348392726</v>
      </c>
      <c r="G62" s="144">
        <f>[2]Wefoam!J62</f>
        <v>230</v>
      </c>
      <c r="H62" s="145" t="str">
        <f>[2]Wefoam!K62</f>
        <v>1m*6pcs</v>
      </c>
    </row>
    <row r="63" spans="1:9">
      <c r="A63" s="116" t="str">
        <f>[2]Wefoam!A63</f>
        <v>PP034</v>
      </c>
      <c r="B63" s="132" t="str">
        <f>[2]Wefoam!B63</f>
        <v>3x6.5ft , 3.5x6.5ft swing door c/w door frame</v>
      </c>
      <c r="C63" s="146"/>
      <c r="D63" s="143"/>
      <c r="E63" s="144">
        <f>[2]Wefoam!H63</f>
        <v>1101.30038701614</v>
      </c>
      <c r="F63" s="144">
        <f>[2]Wefoam!I63</f>
        <v>1326.92057163153</v>
      </c>
      <c r="G63" s="144">
        <f>[2]Wefoam!J63</f>
        <v>240</v>
      </c>
      <c r="H63" s="145" t="str">
        <f>[2]Wefoam!K63</f>
        <v>1.2m*7pcs</v>
      </c>
      <c r="I63" s="113"/>
    </row>
    <row r="64" ht="9" customHeight="1" spans="1:9">
      <c r="A64" s="116" t="str">
        <f>[2]Wefoam!A64</f>
        <v>PP035</v>
      </c>
      <c r="B64" s="132" t="str">
        <f>[2]Wefoam!B64</f>
        <v>4x7ft swing door c/w door frame</v>
      </c>
      <c r="C64" s="147"/>
      <c r="D64" s="143"/>
      <c r="E64" s="144">
        <f>[2]Wefoam!H64</f>
        <v>1241.35844548565</v>
      </c>
      <c r="F64" s="144">
        <f>[2]Wefoam!I64</f>
        <v>1466.97863010103</v>
      </c>
      <c r="G64" s="144">
        <f>[2]Wefoam!J64</f>
        <v>250</v>
      </c>
      <c r="H64" s="145" t="str">
        <f>[2]Wefoam!K64</f>
        <v>1.2m*7pcs</v>
      </c>
    </row>
    <row r="65" ht="12.75" customHeight="1" spans="1:8">
      <c r="A65" s="116" t="str">
        <f>[2]Wefoam!A65</f>
        <v>PP035.01</v>
      </c>
      <c r="B65" s="132" t="str">
        <f>[2]Wefoam!B65</f>
        <v>(3x6ft,3.5ftx6.5ft) internal door frame</v>
      </c>
      <c r="C65" s="133"/>
      <c r="D65" s="148" t="s">
        <v>1055</v>
      </c>
      <c r="E65" s="149">
        <f>[2]Wefoam!H65</f>
        <v>426.904168542569</v>
      </c>
      <c r="F65" s="150" t="s">
        <v>1056</v>
      </c>
      <c r="G65" s="149" t="str">
        <f>[2]Wefoam!J65</f>
        <v>~</v>
      </c>
      <c r="H65" s="145" t="str">
        <f>[2]Wefoam!K65</f>
        <v>~</v>
      </c>
    </row>
    <row r="66" ht="12.75" customHeight="1" spans="1:8">
      <c r="A66" s="116" t="str">
        <f>[2]Wefoam!A66</f>
        <v>PP035.02</v>
      </c>
      <c r="B66" s="130" t="str">
        <f>[2]Wefoam!B66</f>
        <v>3x6.5ft swing door c/w pvc frame (class door)</v>
      </c>
      <c r="C66" s="151" t="str">
        <f>[2]Wefoam!$C66</f>
        <v>(915*1982)(n-90mm)(o-65mm)</v>
      </c>
      <c r="D66" s="152"/>
      <c r="E66" s="149">
        <f>[2]Wefoam!H66</f>
        <v>948.916710189593</v>
      </c>
      <c r="F66" s="149">
        <f>[2]Wefoam!I66</f>
        <v>1219.64121359013</v>
      </c>
      <c r="G66" s="149">
        <f>[2]Wefoam!J66</f>
        <v>231</v>
      </c>
      <c r="H66" s="145" t="str">
        <f>[2]Wefoam!K66</f>
        <v>1m*6pcs</v>
      </c>
    </row>
    <row r="67" ht="12.75" customHeight="1" spans="1:8">
      <c r="A67" s="116" t="str">
        <f>[2]Wefoam!A67</f>
        <v>PP035.03</v>
      </c>
      <c r="B67" s="130" t="str">
        <f>[2]Wefoam!B67</f>
        <v>3.5x6.5ft swing door c/w pvc frame (class door)</v>
      </c>
      <c r="C67" s="151" t="str">
        <f>[2]Wefoam!$C67</f>
        <v>(1065*1982)(n-90mm)(o-65mm)</v>
      </c>
      <c r="D67" s="152"/>
      <c r="E67" s="149">
        <f>[2]Wefoam!H67</f>
        <v>1000.9778300691</v>
      </c>
      <c r="F67" s="149">
        <f>[2]Wefoam!I67</f>
        <v>1271.86812962563</v>
      </c>
      <c r="G67" s="149">
        <f>[2]Wefoam!J67</f>
        <v>269.5</v>
      </c>
      <c r="H67" s="145" t="str">
        <f>[2]Wefoam!K67</f>
        <v>1.2m*7pcs</v>
      </c>
    </row>
    <row r="68" ht="12.75" customHeight="1" spans="1:8">
      <c r="A68" s="116" t="str">
        <f>[2]Wefoam!A68</f>
        <v>PP035.04</v>
      </c>
      <c r="B68" s="130" t="str">
        <f>[2]Wefoam!B68</f>
        <v>4x7ft swing door c/w pvc frame (class door)</v>
      </c>
      <c r="C68" s="151" t="str">
        <f>[2]Wefoam!$C68</f>
        <v>(1200*2135)(n-90mm)(o-66mm)</v>
      </c>
      <c r="D68" s="152"/>
      <c r="E68" s="149">
        <f>[2]Wefoam!H68</f>
        <v>1189.55278723025</v>
      </c>
      <c r="F68" s="149">
        <f>[2]Wefoam!I68</f>
        <v>1460.72763966999</v>
      </c>
      <c r="G68" s="149">
        <f>[2]Wefoam!J68</f>
        <v>330</v>
      </c>
      <c r="H68" s="145" t="str">
        <f>[2]Wefoam!K68</f>
        <v>1.2m*8pcs</v>
      </c>
    </row>
    <row r="69" ht="12.75" customHeight="1" spans="1:8">
      <c r="A69" s="116" t="str">
        <f>[2]Wefoam!A69</f>
        <v>PP035.05</v>
      </c>
      <c r="B69" s="130" t="str">
        <f>[2]Wefoam!B69</f>
        <v>3.5x6.5ft swing door c/w pvc frame (class door)5" PU</v>
      </c>
      <c r="C69" s="151" t="str">
        <f>[2]Wefoam!$C69</f>
        <v>(1065*1982)(n-90mm)(o-65mm)</v>
      </c>
      <c r="D69" s="152"/>
      <c r="E69" s="149">
        <f>[2]Wefoam!H69</f>
        <v>1005.25338990021</v>
      </c>
      <c r="F69" s="149">
        <f>[2]Wefoam!I69</f>
        <v>1274.24445700196</v>
      </c>
      <c r="G69" s="149">
        <f>[2]Wefoam!J69</f>
        <v>269.5</v>
      </c>
      <c r="H69" s="145" t="str">
        <f>[2]Wefoam!K69</f>
        <v>1.2m*7pcs</v>
      </c>
    </row>
    <row r="70" ht="12.75" customHeight="1" spans="1:8">
      <c r="A70" s="116" t="str">
        <f>[2]Wefoam!A70</f>
        <v>PP035.06</v>
      </c>
      <c r="B70" s="130" t="str">
        <f>[2]Wefoam!B70</f>
        <v>3x6.5ft swing door c/w aluminium frame (class door)</v>
      </c>
      <c r="C70" s="151" t="str">
        <f>[2]Wefoam!$C70</f>
        <v>(915*1982)(n-90mm)(o-65mm)</v>
      </c>
      <c r="D70" s="152"/>
      <c r="E70" s="149">
        <f>[2]Wefoam!H70</f>
        <v>991.672308500747</v>
      </c>
      <c r="F70" s="149">
        <f>[2]Wefoam!I70</f>
        <v>1226.89322084214</v>
      </c>
      <c r="G70" s="149">
        <f>[2]Wefoam!J70</f>
        <v>231</v>
      </c>
      <c r="H70" s="145" t="str">
        <f>[2]Wefoam!K70</f>
        <v>1m*6pcs</v>
      </c>
    </row>
    <row r="71" ht="12.75" customHeight="1" spans="1:8">
      <c r="A71" s="116" t="str">
        <f>[2]Wefoam!A71</f>
        <v>PP035.07</v>
      </c>
      <c r="B71" s="130" t="str">
        <f>[2]Wefoam!B71</f>
        <v>3.5x6.5ft swing door c/w aluminium frame (class door)</v>
      </c>
      <c r="C71" s="151" t="str">
        <f>[2]Wefoam!$C71</f>
        <v>(1065*1982)(n-90mm)(o-65mm)</v>
      </c>
      <c r="D71" s="152"/>
      <c r="E71" s="149">
        <f>[2]Wefoam!H71</f>
        <v>1072.59345724028</v>
      </c>
      <c r="F71" s="149">
        <f>[2]Wefoam!I71</f>
        <v>1310.20016795767</v>
      </c>
      <c r="G71" s="149">
        <f>[2]Wefoam!J71</f>
        <v>269.5</v>
      </c>
      <c r="H71" s="145" t="str">
        <f>[2]Wefoam!K71</f>
        <v>1.2m*7pcs</v>
      </c>
    </row>
    <row r="72" ht="12.75" customHeight="1" spans="1:8">
      <c r="A72" s="116" t="str">
        <f>[2]Wefoam!A72</f>
        <v>PP035.08</v>
      </c>
      <c r="B72" s="130" t="str">
        <f>[2]Wefoam!B72</f>
        <v>4x7ft swing door c/w aluminium frame (class door)</v>
      </c>
      <c r="C72" s="151" t="str">
        <f>[2]Wefoam!$C72</f>
        <v>(1200*2135)(n-90mm)(o-66mm)</v>
      </c>
      <c r="D72" s="152"/>
      <c r="E72" s="149">
        <f>[2]Wefoam!H72</f>
        <v>1249.19684687431</v>
      </c>
      <c r="F72" s="149">
        <f>[2]Wefoam!I72</f>
        <v>1564.03585408931</v>
      </c>
      <c r="G72" s="149">
        <f>[2]Wefoam!J72</f>
        <v>330</v>
      </c>
      <c r="H72" s="145" t="str">
        <f>[2]Wefoam!K72</f>
        <v>1.2m*8pcs</v>
      </c>
    </row>
    <row r="73" ht="12.75" customHeight="1" spans="1:8">
      <c r="A73" s="116" t="str">
        <f>[2]Wefoam!A73</f>
        <v>PP035.09</v>
      </c>
      <c r="B73" s="130" t="str">
        <f>[2]Wefoam!B73</f>
        <v>3.5x6.5ft swing door c/w aluminium frame (class door)5" PU</v>
      </c>
      <c r="C73" s="151" t="str">
        <f>[2]Wefoam!$C73</f>
        <v>(1065*1982)(n-90mm)(o-65mm)</v>
      </c>
      <c r="D73" s="152"/>
      <c r="E73" s="153">
        <f>[2]Wefoam!H73</f>
        <v>1118.50929434844</v>
      </c>
      <c r="F73" s="149">
        <f>[2]Wefoam!I73</f>
        <v>1347.95817810665</v>
      </c>
      <c r="G73" s="149">
        <f>[2]Wefoam!J73</f>
        <v>269.5</v>
      </c>
      <c r="H73" s="145">
        <f>[2]Wefoam!K73</f>
        <v>0</v>
      </c>
    </row>
    <row r="74" ht="12.75" customHeight="1" spans="1:8">
      <c r="A74" s="116" t="str">
        <f>[2]Wefoam!A74</f>
        <v>PP035.10</v>
      </c>
      <c r="B74" s="130" t="str">
        <f>[2]Wefoam!B74</f>
        <v>4x7ft swing door c/w aluminium frame (class door)5" PU</v>
      </c>
      <c r="C74" s="151" t="str">
        <f>[2]Wefoam!$C74</f>
        <v>(1200*2135)(n-90mm)(o-66mm)</v>
      </c>
      <c r="D74" s="154"/>
      <c r="E74" s="153">
        <f>[2]Wefoam!H74</f>
        <v>1374.94835309093</v>
      </c>
      <c r="F74" s="149">
        <f>[2]Wefoam!I74</f>
        <v>1675.35734587592</v>
      </c>
      <c r="G74" s="149">
        <f>[2]Wefoam!J74</f>
        <v>330</v>
      </c>
      <c r="H74" s="145">
        <f>[2]Wefoam!K74</f>
        <v>0</v>
      </c>
    </row>
    <row r="75" ht="12.75" customHeight="1" spans="1:8">
      <c r="A75" s="116" t="str">
        <f>[2]Wefoam!A75</f>
        <v>PP036</v>
      </c>
      <c r="B75" s="130" t="str">
        <f>[2]Wefoam!B75</f>
        <v>4x7 sliding door</v>
      </c>
      <c r="C75" s="151" t="str">
        <f>[2]Wefoam!$C75</f>
        <v>1325mm*2135mm height</v>
      </c>
      <c r="D75" s="155" t="s">
        <v>1057</v>
      </c>
      <c r="E75" s="153">
        <f>[2]Wefoam!H75</f>
        <v>3385.88270999088</v>
      </c>
      <c r="F75" s="149"/>
      <c r="G75" s="149">
        <f>[2]Wefoam!J75</f>
        <v>330</v>
      </c>
      <c r="H75" s="145" t="str">
        <f>[2]Wefoam!K75</f>
        <v>1.2m*1.2mm*8pcs</v>
      </c>
    </row>
    <row r="76" ht="12.75" customHeight="1" spans="1:8">
      <c r="A76" s="116" t="str">
        <f>[2]Wefoam!A76</f>
        <v>PP037</v>
      </c>
      <c r="B76" s="156" t="str">
        <f>[2]Wefoam!B76</f>
        <v>5 x 7 sliding door</v>
      </c>
      <c r="C76" s="151">
        <f>[2]Wefoam!$C76</f>
        <v>0</v>
      </c>
      <c r="D76" s="157"/>
      <c r="E76" s="153">
        <f>[2]Wefoam!H76</f>
        <v>3797.30873229697</v>
      </c>
      <c r="F76" s="149"/>
      <c r="G76" s="149">
        <f>[2]Wefoam!J76</f>
        <v>412.5</v>
      </c>
      <c r="H76" s="145" t="str">
        <f>[2]Wefoam!K76</f>
        <v>1.5m*1.2mm*10pcs</v>
      </c>
    </row>
    <row r="77" ht="12.75" customHeight="1" spans="1:8">
      <c r="A77" s="116" t="str">
        <f>[2]Wefoam!A77</f>
        <v>PP038</v>
      </c>
      <c r="B77" s="130" t="str">
        <f>[2]Wefoam!B77</f>
        <v>6 x 8 sliding door</v>
      </c>
      <c r="C77" s="151" t="str">
        <f>[2]Wefoam!$C77</f>
        <v>1925mm*2440mm height</v>
      </c>
      <c r="D77" s="157"/>
      <c r="E77" s="153">
        <f>[2]Wefoam!H77</f>
        <v>4525.17745191204</v>
      </c>
      <c r="F77" s="149"/>
      <c r="G77" s="149">
        <f>[2]Wefoam!J77</f>
        <v>561</v>
      </c>
      <c r="H77" s="145" t="str">
        <f>[2]Wefoam!K77</f>
        <v>1.8m*2mm*12pcs</v>
      </c>
    </row>
    <row r="78" ht="12.75" customHeight="1" spans="1:8">
      <c r="A78" s="116" t="str">
        <f>[2]Wefoam!A78</f>
        <v>PP039</v>
      </c>
      <c r="B78" s="156" t="str">
        <f>[2]Wefoam!B78</f>
        <v>7 x 8 sliding door</v>
      </c>
      <c r="C78" s="151">
        <f>[2]Wefoam!$C78</f>
        <v>0</v>
      </c>
      <c r="D78" s="157"/>
      <c r="E78" s="153">
        <f>[2]Wefoam!H78</f>
        <v>4934.87866270308</v>
      </c>
      <c r="F78" s="149"/>
      <c r="G78" s="149">
        <f>[2]Wefoam!J78</f>
        <v>654.5</v>
      </c>
      <c r="H78" s="145" t="str">
        <f>[2]Wefoam!K78</f>
        <v>2.0m*2mm*14pcs</v>
      </c>
    </row>
    <row r="79" ht="12.75" customHeight="1" spans="1:8">
      <c r="A79" s="116" t="str">
        <f>[2]Wefoam!A79</f>
        <v>PP040</v>
      </c>
      <c r="B79" s="130" t="str">
        <f>[2]Wefoam!B79</f>
        <v>8 x 10 sliding door</v>
      </c>
      <c r="C79" s="151" t="str">
        <f>[2]Wefoam!$C79</f>
        <v>2525mm*3050mm height</v>
      </c>
      <c r="D79" s="157"/>
      <c r="E79" s="153">
        <f>[2]Wefoam!H79</f>
        <v>5795.95223714395</v>
      </c>
      <c r="F79" s="149"/>
      <c r="G79" s="149">
        <f>[2]Wefoam!J79</f>
        <v>924</v>
      </c>
      <c r="H79" s="145" t="str">
        <f>[2]Wefoam!K79</f>
        <v>2.4m*2mm*16pcs</v>
      </c>
    </row>
    <row r="80" ht="12.75" customHeight="1" spans="1:8">
      <c r="A80" s="116" t="str">
        <f>[2]Wefoam!A80</f>
        <v>PP041</v>
      </c>
      <c r="B80" s="156" t="str">
        <f>[2]Wefoam!B80</f>
        <v>10 x 10 sliding door</v>
      </c>
      <c r="C80" s="151">
        <f>[2]Wefoam!$C80</f>
        <v>0</v>
      </c>
      <c r="D80" s="157"/>
      <c r="E80" s="153">
        <f>[2]Wefoam!H80</f>
        <v>6551.34014231525</v>
      </c>
      <c r="F80" s="149"/>
      <c r="G80" s="149">
        <f>[2]Wefoam!J80</f>
        <v>1155</v>
      </c>
      <c r="H80" s="145" t="str">
        <f>[2]Wefoam!K80</f>
        <v>3m*2mm*20pcs</v>
      </c>
    </row>
    <row r="81" ht="12.75" customHeight="1" spans="1:8">
      <c r="A81" s="116" t="str">
        <f>[2]Wefoam!A81</f>
        <v>PP042</v>
      </c>
      <c r="B81" s="156" t="str">
        <f>[2]Wefoam!B81</f>
        <v>12 x 10 sliding door</v>
      </c>
      <c r="C81" s="151">
        <f>[2]Wefoam!$C81</f>
        <v>0</v>
      </c>
      <c r="D81" s="158"/>
      <c r="E81" s="153">
        <f>[2]Wefoam!H81</f>
        <v>7187.14991320255</v>
      </c>
      <c r="F81" s="149"/>
      <c r="G81" s="149">
        <f>[2]Wefoam!J81</f>
        <v>1386</v>
      </c>
      <c r="H81" s="145" t="str">
        <f>[2]Wefoam!K81</f>
        <v>3.65m*2mm*24</v>
      </c>
    </row>
    <row r="82" ht="12.75" customHeight="1" spans="1:8">
      <c r="A82" s="116" t="str">
        <f>[2]Wefoam!A82</f>
        <v>PP043</v>
      </c>
      <c r="B82" s="130" t="str">
        <f>[2]Wefoam!B82</f>
        <v>4x7 internal door frame</v>
      </c>
      <c r="C82" s="151" t="str">
        <f>[2]Wefoam!$C82</f>
        <v>1.325*2.135</v>
      </c>
      <c r="D82" s="158">
        <v>5.7</v>
      </c>
      <c r="E82" s="153">
        <f>[2]Wefoam!H82</f>
        <v>645.975083290685</v>
      </c>
      <c r="F82" s="149"/>
      <c r="G82" s="149"/>
      <c r="H82" s="145"/>
    </row>
    <row r="83" ht="12.75" customHeight="1" spans="1:8">
      <c r="A83" s="116" t="str">
        <f>[2]Wefoam!A83</f>
        <v>PP044</v>
      </c>
      <c r="B83" s="156" t="str">
        <f>[2]Wefoam!B83</f>
        <v>5x7 internal door frame</v>
      </c>
      <c r="C83" s="151" t="str">
        <f>[2]Wefoam!$C83</f>
        <v>1.629*2.135</v>
      </c>
      <c r="D83" s="158">
        <v>7.53</v>
      </c>
      <c r="E83" s="153">
        <f>[2]Wefoam!H83</f>
        <v>813.725083290685</v>
      </c>
      <c r="F83" s="149"/>
      <c r="G83" s="149"/>
      <c r="H83" s="145"/>
    </row>
    <row r="84" ht="12.75" customHeight="1" spans="1:8">
      <c r="A84" s="116" t="str">
        <f>[2]Wefoam!A84</f>
        <v>PP045</v>
      </c>
      <c r="B84" s="130" t="str">
        <f>[2]Wefoam!B84</f>
        <v>6 x 8 sliding door</v>
      </c>
      <c r="C84" s="151" t="str">
        <f>[2]Wefoam!$C84</f>
        <v>1.934*2.44</v>
      </c>
      <c r="D84" s="158">
        <v>8.75</v>
      </c>
      <c r="E84" s="153">
        <f>[2]Wefoam!H84</f>
        <v>925.558416624018</v>
      </c>
      <c r="F84" s="149"/>
      <c r="G84" s="149"/>
      <c r="H84" s="145"/>
    </row>
    <row r="85" ht="12.75" customHeight="1" spans="1:8">
      <c r="A85" s="116" t="str">
        <f>[2]Wefoam!A85</f>
        <v>PP046</v>
      </c>
      <c r="B85" s="156" t="str">
        <f>[2]Wefoam!B85</f>
        <v>7 x 8 sliding door</v>
      </c>
      <c r="C85" s="151" t="str">
        <f>[2]Wefoam!$C85</f>
        <v>2.238*2.44</v>
      </c>
      <c r="D85" s="158">
        <v>9.356</v>
      </c>
      <c r="E85" s="153">
        <f>[2]Wefoam!H85</f>
        <v>981.108416624018</v>
      </c>
      <c r="F85" s="149"/>
      <c r="G85" s="149"/>
      <c r="H85" s="145"/>
    </row>
    <row r="86" ht="12.75" customHeight="1" spans="1:8">
      <c r="A86" s="116" t="str">
        <f>[2]Wefoam!A86</f>
        <v>PP047</v>
      </c>
      <c r="B86" s="130" t="str">
        <f>[2]Wefoam!B86</f>
        <v>8 x 10 sliding door</v>
      </c>
      <c r="C86" s="151" t="str">
        <f>[2]Wefoam!$C86</f>
        <v>2.543*3.05</v>
      </c>
      <c r="D86" s="158">
        <v>11.19</v>
      </c>
      <c r="E86" s="153">
        <f>[2]Wefoam!H86</f>
        <v>1149.22508329068</v>
      </c>
      <c r="F86" s="149"/>
      <c r="G86" s="149"/>
      <c r="H86" s="145"/>
    </row>
    <row r="87" ht="12.75" customHeight="1" spans="1:8">
      <c r="A87" s="116" t="str">
        <f>[2]Wefoam!A87</f>
        <v>PP048</v>
      </c>
      <c r="B87" s="156" t="str">
        <f>[2]Wefoam!B87</f>
        <v>10 x 10 sliding door</v>
      </c>
      <c r="C87" s="151" t="str">
        <f>[2]Wefoam!$C87</f>
        <v>3.153*3.05</v>
      </c>
      <c r="D87" s="158">
        <v>12.41</v>
      </c>
      <c r="E87" s="153">
        <f>[2]Wefoam!H87</f>
        <v>1261.05841662402</v>
      </c>
      <c r="F87" s="149"/>
      <c r="G87" s="149"/>
      <c r="H87" s="145"/>
    </row>
    <row r="88" ht="12.75" customHeight="1" spans="1:8">
      <c r="A88" s="116" t="str">
        <f>[2]Wefoam!A88</f>
        <v>PP049</v>
      </c>
      <c r="B88" s="156" t="str">
        <f>[2]Wefoam!B88</f>
        <v>12 x 10 sliding door</v>
      </c>
      <c r="C88" s="151" t="str">
        <f>[2]Wefoam!$C88</f>
        <v>3.763*3.05</v>
      </c>
      <c r="D88" s="158">
        <v>13.63</v>
      </c>
      <c r="E88" s="153">
        <f>[2]Wefoam!H88</f>
        <v>1372.89174995735</v>
      </c>
      <c r="F88" s="149"/>
      <c r="G88" s="149"/>
      <c r="H88" s="145"/>
    </row>
    <row r="89" ht="12.75" customHeight="1" spans="1:8">
      <c r="A89" s="116">
        <f>[2]Wefoam!A89</f>
        <v>0</v>
      </c>
      <c r="B89" s="130" t="str">
        <f>[2]Wefoam!B89</f>
        <v>Sliding door heater frame c/w heater and wood per ft run (local)</v>
      </c>
      <c r="C89" s="151">
        <f>[2]Wefoam!$C89</f>
        <v>0</v>
      </c>
      <c r="D89" s="143"/>
      <c r="E89" s="153">
        <f>[2]Wefoam!H89</f>
        <v>5.18121595357368</v>
      </c>
      <c r="F89" s="149"/>
      <c r="G89" s="149"/>
      <c r="H89" s="145"/>
    </row>
    <row r="90" ht="61" customHeight="1" spans="1:8">
      <c r="A90" s="116" t="str">
        <f>[2]Wefoam!A90</f>
        <v>PP050</v>
      </c>
      <c r="B90" s="132" t="str">
        <f>[2]Wefoam!B90</f>
        <v>Gasket for swing door (m)</v>
      </c>
      <c r="C90" s="159" t="s">
        <v>1058</v>
      </c>
      <c r="D90" s="159"/>
      <c r="E90" s="145">
        <f>[2]Wefoam!H90</f>
        <v>9.71983990851915</v>
      </c>
      <c r="F90" s="153"/>
      <c r="G90" s="153"/>
      <c r="H90" s="145"/>
    </row>
    <row r="91" ht="61" customHeight="1" spans="1:8">
      <c r="A91" s="116" t="str">
        <f>[2]Wefoam!A93</f>
        <v>PP051</v>
      </c>
      <c r="B91" s="132" t="str">
        <f>[2]Wefoam!B93</f>
        <v>Cabin door (900x2100x38mm)c/w door lock and frame</v>
      </c>
      <c r="C91" s="159"/>
      <c r="D91" s="159"/>
      <c r="E91" s="145">
        <f>[2]Wefoam!H93</f>
        <v>1282.3364978127</v>
      </c>
      <c r="F91" s="153"/>
      <c r="G91" s="153"/>
      <c r="H91" s="145"/>
    </row>
    <row r="92" ht="61" customHeight="1" spans="1:8">
      <c r="A92" s="116" t="str">
        <f>[2]Wefoam!A94</f>
        <v>PP052</v>
      </c>
      <c r="B92" s="132" t="str">
        <f>[2]Wefoam!B94</f>
        <v>Cabin door (900x2100x38mm)c/w push/pull plate and frame</v>
      </c>
      <c r="C92" s="159"/>
      <c r="D92" s="159"/>
      <c r="E92" s="145">
        <f>[2]Wefoam!H94</f>
        <v>1212.20199773167</v>
      </c>
      <c r="F92" s="153"/>
      <c r="G92" s="153"/>
      <c r="H92" s="145"/>
    </row>
    <row r="93" ht="61" customHeight="1" spans="1:8">
      <c r="A93" s="116" t="str">
        <f>[2]Wefoam!A95</f>
        <v>PP053</v>
      </c>
      <c r="B93" s="132" t="str">
        <f>[2]Wefoam!B95</f>
        <v>Right hand Cabin door (900x2100x50mm)c/w door lock and frame</v>
      </c>
      <c r="C93" s="159"/>
      <c r="D93" s="159"/>
      <c r="E93" s="145">
        <f>[2]Wefoam!H95</f>
        <v>902.329583871166</v>
      </c>
      <c r="F93" s="153"/>
      <c r="G93" s="153"/>
      <c r="H93" s="145"/>
    </row>
    <row r="94" ht="61" customHeight="1" spans="1:8">
      <c r="A94" s="116" t="str">
        <f>[2]Wefoam!A96</f>
        <v>PP054</v>
      </c>
      <c r="B94" s="132" t="str">
        <f>[2]Wefoam!B96</f>
        <v>Left hand Cabin door (900x2100x50mm)c/w door lock and frame</v>
      </c>
      <c r="C94" s="160"/>
      <c r="D94" s="159"/>
      <c r="E94" s="145">
        <f>[2]Wefoam!H96</f>
        <v>902.329583871166</v>
      </c>
      <c r="F94" s="153"/>
      <c r="G94" s="153"/>
      <c r="H94" s="145"/>
    </row>
    <row r="95" ht="61" customHeight="1" spans="1:8">
      <c r="A95" s="116" t="str">
        <f>[2]Wefoam!A97</f>
        <v>PP055</v>
      </c>
      <c r="B95" s="132" t="str">
        <f>[2]Wefoam!B97</f>
        <v>Dual Cabin door (1500x2100x50mm)</v>
      </c>
      <c r="C95" s="160"/>
      <c r="D95" s="159"/>
      <c r="E95" s="145">
        <f>[2]Wefoam!H97</f>
        <v>1421.10762800418</v>
      </c>
      <c r="F95" s="153"/>
      <c r="G95" s="153"/>
      <c r="H95" s="145"/>
    </row>
    <row r="96" ht="61" customHeight="1" spans="1:8">
      <c r="A96" s="116" t="str">
        <f>[2]Wefoam!A98</f>
        <v>PP056</v>
      </c>
      <c r="B96" s="132" t="str">
        <f>[2]Wefoam!B98</f>
        <v>PVC auto rolling door (1.8m*2.1m)</v>
      </c>
      <c r="C96" s="160"/>
      <c r="D96" s="159"/>
      <c r="E96" s="145">
        <f>[2]Wefoam!H98</f>
        <v>4671.46106091339</v>
      </c>
      <c r="F96" s="153"/>
      <c r="G96" s="153"/>
      <c r="H96" s="145"/>
    </row>
    <row r="97" ht="61" customHeight="1" spans="1:8">
      <c r="A97" s="116" t="str">
        <f>[2]Wefoam!A101</f>
        <v>PP057</v>
      </c>
      <c r="B97" s="132" t="str">
        <f>[2]Wefoam!B101</f>
        <v>Auto sliding cabin door (1500x2100x40mm)</v>
      </c>
      <c r="C97" s="160"/>
      <c r="D97" s="159"/>
      <c r="E97" s="145">
        <f>[2]Wefoam!H101</f>
        <v>4056.79513184584</v>
      </c>
      <c r="F97" s="153"/>
      <c r="G97" s="153"/>
      <c r="H97" s="145"/>
    </row>
    <row r="98" ht="61" customHeight="1" spans="1:8">
      <c r="A98" s="116" t="str">
        <f>[2]Wefoam!A102</f>
        <v>PP058</v>
      </c>
      <c r="B98" s="132" t="str">
        <f>[2]Wefoam!B102</f>
        <v>Door closer</v>
      </c>
      <c r="C98" s="160"/>
      <c r="D98" s="159"/>
      <c r="E98" s="145">
        <f>[2]Wefoam!H102</f>
        <v>30.0653594771242</v>
      </c>
      <c r="F98" s="153"/>
      <c r="G98" s="153"/>
      <c r="H98" s="145"/>
    </row>
    <row r="99" ht="61" customHeight="1" spans="1:8">
      <c r="A99" s="116" t="str">
        <f>[2]Wefoam!A103</f>
        <v>PP059</v>
      </c>
      <c r="B99" s="132" t="str">
        <f>[2]Wefoam!B103</f>
        <v>Door hinges per pair</v>
      </c>
      <c r="C99" s="160"/>
      <c r="D99" s="159"/>
      <c r="E99" s="145">
        <f>[2]Wefoam!H103</f>
        <v>5.3475935828877</v>
      </c>
      <c r="F99" s="153"/>
      <c r="G99" s="153"/>
      <c r="H99" s="145"/>
    </row>
    <row r="100" ht="61" customHeight="1" spans="1:8">
      <c r="A100" s="116" t="str">
        <f>[2]Wefoam!A104</f>
        <v>PP060</v>
      </c>
      <c r="B100" s="132" t="str">
        <f>[2]Wefoam!B104</f>
        <v>Handle lock (35mm-50mm magnetic)</v>
      </c>
      <c r="C100" s="160"/>
      <c r="D100" s="159"/>
      <c r="E100" s="145">
        <f>[2]Wefoam!H104</f>
        <v>98.6333927510398</v>
      </c>
      <c r="F100" s="153"/>
      <c r="G100" s="153"/>
      <c r="H100" s="145"/>
    </row>
    <row r="101" ht="61" customHeight="1" spans="1:8">
      <c r="A101" s="116" t="str">
        <f>[2]Wefoam!A105</f>
        <v>PP061</v>
      </c>
      <c r="B101" s="132" t="str">
        <f>[2]Wefoam!B105</f>
        <v>S/s handle set(PUSH+PULL)</v>
      </c>
      <c r="C101" s="160"/>
      <c r="D101" s="159"/>
      <c r="E101" s="145">
        <f>[2]Wefoam!H105</f>
        <v>34.3434343434343</v>
      </c>
      <c r="F101" s="153"/>
      <c r="G101" s="153"/>
      <c r="H101" s="145"/>
    </row>
    <row r="102" ht="61" customHeight="1" spans="1:8">
      <c r="A102" s="116" t="str">
        <f>[2]Wefoam!A106</f>
        <v>PP062</v>
      </c>
      <c r="B102" s="132" t="str">
        <f>[2]Wefoam!B106</f>
        <v>Internal frame</v>
      </c>
      <c r="C102" s="160"/>
      <c r="D102" s="159"/>
      <c r="E102" s="145">
        <f>[2]Wefoam!H106</f>
        <v>28.9617486338798</v>
      </c>
      <c r="F102" s="153"/>
      <c r="G102" s="153"/>
      <c r="H102" s="145"/>
    </row>
    <row r="103" ht="61" customHeight="1" spans="1:8">
      <c r="A103" s="116" t="str">
        <f>[2]Wefoam!A107</f>
        <v>PP063</v>
      </c>
      <c r="B103" s="132" t="str">
        <f>[2]Wefoam!B107</f>
        <v>door frame</v>
      </c>
      <c r="C103" s="160"/>
      <c r="D103" s="159"/>
      <c r="E103" s="145">
        <f>[2]Wefoam!H107</f>
        <v>25.6830601092896</v>
      </c>
      <c r="F103" s="153"/>
      <c r="G103" s="153"/>
      <c r="H103" s="145"/>
    </row>
    <row r="104" ht="61" customHeight="1" spans="1:8">
      <c r="A104" s="116" t="str">
        <f>[2]Wefoam!A108</f>
        <v>PP064</v>
      </c>
      <c r="B104" s="132" t="str">
        <f>[2]Wefoam!B108</f>
        <v>bottom frame</v>
      </c>
      <c r="C104" s="160"/>
      <c r="D104" s="159"/>
      <c r="E104" s="145">
        <f>[2]Wefoam!H108</f>
        <v>25.4098360655738</v>
      </c>
      <c r="F104" s="153"/>
      <c r="G104" s="153"/>
      <c r="H104" s="145"/>
    </row>
    <row r="105" ht="61" customHeight="1" spans="1:8">
      <c r="A105" s="116" t="str">
        <f>[2]Wefoam!A109</f>
        <v>PP065</v>
      </c>
      <c r="B105" s="132" t="str">
        <f>[2]Wefoam!B109</f>
        <v>gasket 153m</v>
      </c>
      <c r="C105" s="160"/>
      <c r="D105" s="159"/>
      <c r="E105" s="145">
        <f>[2]Wefoam!H109</f>
        <v>3.54030501089325</v>
      </c>
      <c r="F105" s="153"/>
      <c r="G105" s="153"/>
      <c r="H105" s="145"/>
    </row>
    <row r="106" ht="61" customHeight="1" spans="1:8">
      <c r="A106" s="116" t="str">
        <f>[2]Wefoam!A110</f>
        <v>PP066</v>
      </c>
      <c r="B106" s="132" t="str">
        <f>[2]Wefoam!B110</f>
        <v>Cabin door dual side hinges</v>
      </c>
      <c r="C106" s="160"/>
      <c r="D106" s="159"/>
      <c r="E106" s="145">
        <f>[2]Wefoam!H110</f>
        <v>201.224004753417</v>
      </c>
      <c r="F106" s="153"/>
      <c r="G106" s="153"/>
      <c r="H106" s="145"/>
    </row>
    <row r="107" ht="12.75" customHeight="1" spans="1:8">
      <c r="A107" s="116" t="str">
        <f>[2]Wefoam!A111</f>
        <v>PP067</v>
      </c>
      <c r="B107" s="156" t="str">
        <f>[2]Wefoam!B111</f>
        <v>Pvc door frame 4" 915mm x 1980mm (3ft x 6.5ft)</v>
      </c>
      <c r="C107" s="133"/>
      <c r="D107" s="133"/>
      <c r="E107" s="153">
        <f>[2]Wefoam!H111</f>
        <v>0</v>
      </c>
      <c r="F107" s="153"/>
      <c r="G107" s="153"/>
      <c r="H107" s="145"/>
    </row>
    <row r="108" ht="12.75" customHeight="1" spans="1:8">
      <c r="A108" s="116" t="str">
        <f>[2]Wefoam!A112</f>
        <v>PP067.01</v>
      </c>
      <c r="B108" s="156" t="str">
        <f>[2]Wefoam!B112</f>
        <v>Pvc door frame 4" 1067mm x 1980mm (3.5ft x 6.5ft)</v>
      </c>
      <c r="C108" s="133"/>
      <c r="D108" s="133"/>
      <c r="E108" s="153">
        <f>[2]Wefoam!H112</f>
        <v>0</v>
      </c>
      <c r="F108" s="153"/>
      <c r="G108" s="153"/>
      <c r="H108" s="145"/>
    </row>
    <row r="109" ht="12.75" customHeight="1" spans="1:8">
      <c r="A109" s="116" t="str">
        <f>[2]Wefoam!A113</f>
        <v>PP067.02</v>
      </c>
      <c r="B109" s="156" t="str">
        <f>[2]Wefoam!B113</f>
        <v>Pvc door frame 4" 4.3m </v>
      </c>
      <c r="C109" s="133"/>
      <c r="D109" s="133"/>
      <c r="E109" s="153">
        <f>[2]Wefoam!H113</f>
        <v>0</v>
      </c>
      <c r="F109" s="153"/>
      <c r="G109" s="153"/>
      <c r="H109" s="145"/>
    </row>
    <row r="110" ht="12.75" customHeight="1" spans="1:8">
      <c r="A110" s="116" t="str">
        <f>[2]Wefoam!A114</f>
        <v>PP067.03</v>
      </c>
      <c r="B110" s="156" t="str">
        <f>[2]Wefoam!B114</f>
        <v>Pvc door frame 5" 1067mm x 1980mm (3.5ft x 6.5ft) </v>
      </c>
      <c r="C110" s="133"/>
      <c r="D110" s="133"/>
      <c r="E110" s="153">
        <f>[2]Wefoam!H114</f>
        <v>0</v>
      </c>
      <c r="F110" s="153"/>
      <c r="G110" s="153"/>
      <c r="H110" s="145"/>
    </row>
    <row r="111" ht="12.75" customHeight="1" spans="1:8">
      <c r="A111" s="116" t="str">
        <f>[2]Wefoam!A115</f>
        <v>PP067.04</v>
      </c>
      <c r="B111" s="156" t="str">
        <f>[2]Wefoam!B115</f>
        <v>Aluminium door frame 4" 915mm x 1980mm (3ft x 6.5ft)</v>
      </c>
      <c r="C111" s="133"/>
      <c r="D111" s="133"/>
      <c r="E111" s="153">
        <f>[2]Wefoam!H115</f>
        <v>0</v>
      </c>
      <c r="F111" s="153"/>
      <c r="G111" s="153"/>
      <c r="H111" s="145"/>
    </row>
    <row r="112" ht="12.75" customHeight="1" spans="1:8">
      <c r="A112" s="116" t="str">
        <f>[2]Wefoam!A116</f>
        <v>PP067.05</v>
      </c>
      <c r="B112" s="156" t="str">
        <f>[2]Wefoam!B116</f>
        <v>Aluminium door frame 4" 1067mm x 1980mm (3.5ft x 6.5ft)</v>
      </c>
      <c r="C112" s="133"/>
      <c r="D112" s="133"/>
      <c r="E112" s="153">
        <f>[2]Wefoam!H116</f>
        <v>0</v>
      </c>
      <c r="F112" s="153"/>
      <c r="G112" s="153"/>
      <c r="H112" s="145"/>
    </row>
    <row r="113" ht="12.75" customHeight="1" spans="1:8">
      <c r="A113" s="116" t="str">
        <f>[2]Wefoam!A117</f>
        <v>PP067.06</v>
      </c>
      <c r="B113" s="156" t="str">
        <f>[2]Wefoam!B117</f>
        <v>Aluminium door frame 5" 1067mm x 1980mm (3.5ft x 6.5ft)</v>
      </c>
      <c r="C113" s="133"/>
      <c r="D113" s="133"/>
      <c r="E113" s="153">
        <f>[2]Wefoam!H117</f>
        <v>0</v>
      </c>
      <c r="F113" s="153"/>
      <c r="G113" s="153"/>
      <c r="H113" s="145"/>
    </row>
    <row r="114" ht="12.75" customHeight="1" spans="1:8">
      <c r="A114" s="116" t="str">
        <f>[2]Wefoam!A118</f>
        <v>PP067.07</v>
      </c>
      <c r="B114" s="156" t="str">
        <f>[2]Wefoam!B118</f>
        <v>Aluminium door frame 4" 1198mm x 1980mm (4ft x 6.5ft)</v>
      </c>
      <c r="C114" s="133"/>
      <c r="D114" s="133"/>
      <c r="E114" s="153">
        <f>[2]Wefoam!H118</f>
        <v>0</v>
      </c>
      <c r="F114" s="153"/>
      <c r="G114" s="153"/>
      <c r="H114" s="145"/>
    </row>
    <row r="115" ht="12.75" customHeight="1" spans="1:8">
      <c r="A115" s="116" t="str">
        <f>[2]Wefoam!A119</f>
        <v>PP067.08</v>
      </c>
      <c r="B115" s="156" t="str">
        <f>[2]Wefoam!B119</f>
        <v>Aluminium door frame 5" 1198mm x 1980mm (4ft x 6.5ft)</v>
      </c>
      <c r="C115" s="133"/>
      <c r="D115" s="133"/>
      <c r="E115" s="153">
        <f>[2]Wefoam!H119</f>
        <v>0</v>
      </c>
      <c r="F115" s="153"/>
      <c r="G115" s="153"/>
      <c r="H115" s="145"/>
    </row>
    <row r="116" ht="12.75" customHeight="1" spans="1:8">
      <c r="A116" s="116" t="str">
        <f>[2]Wefoam!A120</f>
        <v>PP067.09</v>
      </c>
      <c r="B116" s="156" t="str">
        <f>[2]Wefoam!B120</f>
        <v>Aluminium door frame 4" 4.3m </v>
      </c>
      <c r="C116" s="133"/>
      <c r="D116" s="133"/>
      <c r="E116" s="153">
        <f>[2]Wefoam!H120</f>
        <v>0</v>
      </c>
      <c r="F116" s="153"/>
      <c r="G116" s="153"/>
      <c r="H116" s="145"/>
    </row>
    <row r="117" ht="12.75" customHeight="1" spans="1:8">
      <c r="A117" s="116" t="str">
        <f>[2]Wefoam!A121</f>
        <v>PP067.10</v>
      </c>
      <c r="B117" s="156" t="str">
        <f>[2]Wefoam!B121</f>
        <v>Aluminium door frame 5" 4.3m </v>
      </c>
      <c r="C117" s="133"/>
      <c r="D117" s="133"/>
      <c r="E117" s="153">
        <f>[2]Wefoam!H121</f>
        <v>0</v>
      </c>
      <c r="F117" s="153"/>
      <c r="G117" s="153"/>
      <c r="H117" s="145"/>
    </row>
    <row r="118" ht="12.75" customHeight="1" spans="1:8">
      <c r="A118" s="116" t="str">
        <f>[2]Wefoam!A122</f>
        <v>PP067.11</v>
      </c>
      <c r="B118" s="156" t="str">
        <f>[2]Wefoam!B122</f>
        <v>3" (75mm) internal door frame (845*1910mm) 3x6.5ft</v>
      </c>
      <c r="C118" s="133"/>
      <c r="D118" s="133"/>
      <c r="E118" s="153">
        <f>[2]Wefoam!H122</f>
        <v>0</v>
      </c>
      <c r="F118" s="153"/>
      <c r="G118" s="153"/>
      <c r="H118" s="145"/>
    </row>
    <row r="119" ht="12.75" customHeight="1" spans="1:8">
      <c r="A119" s="116" t="str">
        <f>[2]Wefoam!A123</f>
        <v>PP067.12</v>
      </c>
      <c r="B119" s="156" t="str">
        <f>[2]Wefoam!B123</f>
        <v>3" (75mm) internal door frame (997*1910mm) 3.5x6.5ft</v>
      </c>
      <c r="C119" s="133"/>
      <c r="D119" s="133"/>
      <c r="E119" s="153">
        <f>[2]Wefoam!H123</f>
        <v>0</v>
      </c>
      <c r="F119" s="153"/>
      <c r="G119" s="153"/>
      <c r="H119" s="145"/>
    </row>
    <row r="120" ht="12.75" customHeight="1" spans="1:8">
      <c r="A120" s="116" t="str">
        <f>[2]Wefoam!A124</f>
        <v>PP067.13</v>
      </c>
      <c r="B120" s="156" t="str">
        <f>[2]Wefoam!B124</f>
        <v>4" (100mm) internal door frame (845*1910mm) 3x6.5ft</v>
      </c>
      <c r="C120" s="133"/>
      <c r="D120" s="133"/>
      <c r="E120" s="153">
        <f>[2]Wefoam!H124</f>
        <v>0</v>
      </c>
      <c r="F120" s="153"/>
      <c r="G120" s="153"/>
      <c r="H120" s="145"/>
    </row>
    <row r="121" ht="12.75" customHeight="1" spans="1:8">
      <c r="A121" s="116" t="str">
        <f>[2]Wefoam!A125</f>
        <v>PP067.14</v>
      </c>
      <c r="B121" s="156" t="str">
        <f>[2]Wefoam!B125</f>
        <v>4" (100mm) internal door frame (997*1910mm) 3.5x6.5ft</v>
      </c>
      <c r="C121" s="133"/>
      <c r="D121" s="133"/>
      <c r="E121" s="153">
        <f>[2]Wefoam!H125</f>
        <v>0</v>
      </c>
      <c r="F121" s="153"/>
      <c r="G121" s="153"/>
      <c r="H121" s="145"/>
    </row>
    <row r="122" ht="12.75" customHeight="1" spans="1:8">
      <c r="A122" s="116" t="str">
        <f>[2]Wefoam!A126</f>
        <v>PP067.15</v>
      </c>
      <c r="B122" s="156" t="str">
        <f>[2]Wefoam!B126</f>
        <v>5" (120mm) internal door frame (845*1910mm) 3x6.5ft</v>
      </c>
      <c r="C122" s="133"/>
      <c r="D122" s="133"/>
      <c r="E122" s="153">
        <f>[2]Wefoam!H126</f>
        <v>0</v>
      </c>
      <c r="F122" s="153"/>
      <c r="G122" s="153"/>
      <c r="H122" s="145"/>
    </row>
    <row r="123" ht="12.75" customHeight="1" spans="1:8">
      <c r="A123" s="116" t="str">
        <f>[2]Wefoam!A127</f>
        <v>PP067.16</v>
      </c>
      <c r="B123" s="156" t="str">
        <f>[2]Wefoam!B127</f>
        <v>5" (120mm) internal door frame (997*1910mm) 3.5x6.5ft</v>
      </c>
      <c r="C123" s="133"/>
      <c r="D123" s="133"/>
      <c r="E123" s="153">
        <f>[2]Wefoam!H127</f>
        <v>0</v>
      </c>
      <c r="F123" s="153"/>
      <c r="G123" s="153"/>
      <c r="H123" s="145"/>
    </row>
    <row r="124" ht="12.75" customHeight="1" spans="1:8">
      <c r="A124" s="116" t="str">
        <f>[2]Wefoam!A128</f>
        <v>PP067.17</v>
      </c>
      <c r="B124" s="156" t="str">
        <f>[2]Wefoam!B128</f>
        <v>4" (100mm) internal door frame (1128*1910mm) 4x6.5ft</v>
      </c>
      <c r="C124" s="133"/>
      <c r="D124" s="133"/>
      <c r="E124" s="153">
        <f>[2]Wefoam!H128</f>
        <v>0</v>
      </c>
      <c r="F124" s="153"/>
      <c r="G124" s="153"/>
      <c r="H124" s="145"/>
    </row>
    <row r="125" ht="12.75" customHeight="1" spans="1:8">
      <c r="A125" s="116" t="str">
        <f>[2]Wefoam!A129</f>
        <v>PP067.18</v>
      </c>
      <c r="B125" s="156" t="str">
        <f>[2]Wefoam!B129</f>
        <v>5" (120mm) internal door frame (1128*1910mm) 4x6.5ft</v>
      </c>
      <c r="C125" s="133"/>
      <c r="D125" s="133"/>
      <c r="E125" s="153">
        <f>[2]Wefoam!H129</f>
        <v>0</v>
      </c>
      <c r="F125" s="153"/>
      <c r="G125" s="153"/>
      <c r="H125" s="145"/>
    </row>
    <row r="126" ht="51" customHeight="1" spans="1:8">
      <c r="A126" s="116" t="str">
        <f>[2]Wefoam!A130</f>
        <v>PP070</v>
      </c>
      <c r="B126" s="132" t="str">
        <f>[2]Wefoam!B130</f>
        <v>Double swing door profile 6.5m</v>
      </c>
      <c r="C126" s="133"/>
      <c r="D126" s="133"/>
      <c r="E126" s="153">
        <f>[2]Wefoam!H130</f>
        <v>175.084175084175</v>
      </c>
      <c r="F126" s="153"/>
      <c r="G126" s="153"/>
      <c r="H126" s="145"/>
    </row>
    <row r="127" ht="69" customHeight="1" spans="1:8">
      <c r="A127" s="116" t="str">
        <f>[2]Wefoam!A131</f>
        <v>PP071</v>
      </c>
      <c r="B127" s="132" t="str">
        <f>[2]Wefoam!B131</f>
        <v>Fully flat internal door frame 4.25m (swing door)</v>
      </c>
      <c r="C127" s="133"/>
      <c r="D127" s="133"/>
      <c r="E127" s="153">
        <f>[2]Wefoam!H131</f>
        <v>42.9292929292929</v>
      </c>
      <c r="F127" s="153"/>
      <c r="G127" s="153"/>
      <c r="H127" s="145"/>
    </row>
    <row r="128" ht="58" customHeight="1" spans="1:8">
      <c r="A128" s="116" t="str">
        <f>[2]Wefoam!A132</f>
        <v>PP072</v>
      </c>
      <c r="B128" s="161" t="str">
        <f>[2]Wefoam!B132</f>
        <v>全埋门锁</v>
      </c>
      <c r="C128" s="133"/>
      <c r="D128" s="133"/>
      <c r="E128" s="153">
        <f>[2]Wefoam!H132</f>
        <v>1050</v>
      </c>
      <c r="F128" s="153"/>
      <c r="G128" s="153"/>
      <c r="H128" s="145"/>
    </row>
    <row r="129" ht="44" customHeight="1" spans="1:8">
      <c r="A129" s="116" t="str">
        <f>[2]Wefoam!A133</f>
        <v>PP073</v>
      </c>
      <c r="B129" s="161" t="str">
        <f>[2]Wefoam!B133</f>
        <v>铝净樘</v>
      </c>
      <c r="C129" s="133"/>
      <c r="D129" s="133"/>
      <c r="E129" s="153">
        <f>[2]Wefoam!H133</f>
        <v>18585</v>
      </c>
      <c r="F129" s="153"/>
      <c r="G129" s="153"/>
      <c r="H129" s="145"/>
    </row>
    <row r="130" ht="63" customHeight="1" spans="1:8">
      <c r="A130" s="116" t="str">
        <f>[2]Wefoam!A134</f>
        <v>PP074</v>
      </c>
      <c r="B130" s="132" t="str">
        <f>[2]Wefoam!B134</f>
        <v>Medium size sliding door acc (HS-650)</v>
      </c>
      <c r="C130" s="133"/>
      <c r="D130" s="133"/>
      <c r="E130" s="145">
        <f>[2]Wefoam!H134</f>
        <v>641.711229946524</v>
      </c>
      <c r="F130" s="162"/>
      <c r="G130" s="153"/>
      <c r="H130" s="145"/>
    </row>
    <row r="131" ht="63" customHeight="1" spans="1:8">
      <c r="A131" s="116" t="str">
        <f>[2]Wefoam!A135</f>
        <v>PP075</v>
      </c>
      <c r="B131" s="132" t="str">
        <f>[2]Wefoam!B135</f>
        <v>Sliding door puller</v>
      </c>
      <c r="C131" s="133"/>
      <c r="D131" s="133"/>
      <c r="E131" s="145">
        <f>[2]Wefoam!H135</f>
        <v>57.0409982174688</v>
      </c>
      <c r="F131" s="162"/>
      <c r="G131" s="153"/>
      <c r="H131" s="145"/>
    </row>
    <row r="132" ht="63" customHeight="1" spans="1:8">
      <c r="A132" s="116" t="str">
        <f>[2]Wefoam!A136</f>
        <v>PP076</v>
      </c>
      <c r="B132" s="132" t="str">
        <f>[2]Wefoam!B136</f>
        <v>Inside handle sliding door</v>
      </c>
      <c r="C132" s="133"/>
      <c r="D132" s="133"/>
      <c r="E132" s="145">
        <f>[2]Wefoam!H136</f>
        <v>16.2974280621339</v>
      </c>
      <c r="F132" s="162"/>
      <c r="G132" s="153"/>
      <c r="H132" s="145"/>
    </row>
    <row r="133" ht="63" customHeight="1" spans="1:8">
      <c r="A133" s="116" t="str">
        <f>[2]Wefoam!A137</f>
        <v>PP077</v>
      </c>
      <c r="B133" s="132" t="str">
        <f>[2]Wefoam!B137</f>
        <v>HS-637 MEDIUM DOOR ASSEMBLY OF UPPER WHEEL CARRIER (中型门上轮架总成)</v>
      </c>
      <c r="C133" s="133"/>
      <c r="D133" s="133"/>
      <c r="E133" s="145">
        <f>[2]Wefoam!H137</f>
        <v>132.620320855615</v>
      </c>
      <c r="F133" s="162"/>
      <c r="G133" s="153"/>
      <c r="H133" s="145"/>
    </row>
    <row r="134" ht="63" customHeight="1" spans="1:8">
      <c r="A134" s="116" t="str">
        <f>[2]Wefoam!A138</f>
        <v>PP078</v>
      </c>
      <c r="B134" s="132" t="str">
        <f>[2]Wefoam!B138</f>
        <v>HS-638 MEDIUM SLIDING DOOR LOWER GUIDE WHEEL (中型移门下导轮)</v>
      </c>
      <c r="C134" s="133"/>
      <c r="D134" s="133"/>
      <c r="E134" s="145">
        <f>[2]Wefoam!H138</f>
        <v>49.9108734402852</v>
      </c>
      <c r="F134" s="162"/>
      <c r="G134" s="133"/>
      <c r="H134" s="145"/>
    </row>
    <row r="135" ht="63" customHeight="1" spans="1:8">
      <c r="A135" s="116" t="str">
        <f>[2]Wefoam!A139</f>
        <v>PP079</v>
      </c>
      <c r="B135" s="132" t="str">
        <f>[2]Wefoam!B139</f>
        <v>HS-619 MEDIUM SIDE GUIDE (中型侧导轮)</v>
      </c>
      <c r="C135" s="133"/>
      <c r="D135" s="133"/>
      <c r="E135" s="145">
        <f>[2]Wefoam!H139</f>
        <v>64.1711229946524</v>
      </c>
      <c r="F135" s="162"/>
      <c r="G135" s="133"/>
      <c r="H135" s="145"/>
    </row>
    <row r="136" ht="63" customHeight="1" spans="1:8">
      <c r="A136" s="116" t="str">
        <f>[2]Wefoam!A140</f>
        <v>PP080</v>
      </c>
      <c r="B136" s="132" t="str">
        <f>[2]Wefoam!B140</f>
        <v>HS-639 MEDIUM DOOR ASSEMBLY SIDE PRESSURE FITTINGS (中型门侧压紧件总成)</v>
      </c>
      <c r="C136" s="133"/>
      <c r="D136" s="133"/>
      <c r="E136" s="145">
        <f>[2]Wefoam!H140</f>
        <v>65.5971479500891</v>
      </c>
      <c r="F136" s="162"/>
      <c r="G136" s="133"/>
      <c r="H136" s="145"/>
    </row>
    <row r="137" ht="63" customHeight="1" spans="1:8">
      <c r="A137" s="116" t="str">
        <f>[2]Wefoam!A141</f>
        <v>PP081</v>
      </c>
      <c r="B137" s="132" t="str">
        <f>[2]Wefoam!B141</f>
        <v>HS-640 MEDIUM UNDER WALL TRACK COVER (中型门墙下轨道罩)</v>
      </c>
      <c r="C137" s="133"/>
      <c r="D137" s="133"/>
      <c r="E137" s="145">
        <f>[2]Wefoam!H141</f>
        <v>8.14871403106697</v>
      </c>
      <c r="F137" s="162"/>
      <c r="G137" s="133"/>
    </row>
    <row r="138" ht="63" customHeight="1" spans="1:8">
      <c r="A138" s="116" t="str">
        <f>[2]Wefoam!A142</f>
        <v>PP082</v>
      </c>
      <c r="B138" s="132" t="str">
        <f>[2]Wefoam!B142</f>
        <v>HS-641 NEW SLIDING DOOR OUTSIDE DOOR OPENER (新型移门外开门器)</v>
      </c>
      <c r="C138" s="133"/>
      <c r="D138" s="133"/>
      <c r="E138" s="145">
        <f>[2]Wefoam!H142</f>
        <v>123.156700696808</v>
      </c>
      <c r="F138" s="162"/>
      <c r="G138" s="133"/>
    </row>
    <row r="139" ht="44" customHeight="1" spans="1:8">
      <c r="A139" s="116" t="str">
        <f>[2]Wefoam!A143</f>
        <v>PP083</v>
      </c>
      <c r="B139" s="132" t="str">
        <f>[2]Wefoam!B143</f>
        <v>Medium size upper orbit 6.5 m + hollow track</v>
      </c>
      <c r="C139" s="133"/>
      <c r="D139" s="133"/>
      <c r="E139" s="145">
        <f>[2]Wefoam!H143</f>
        <v>499.108734402852</v>
      </c>
      <c r="F139" s="163"/>
      <c r="G139" s="133"/>
    </row>
    <row r="140" ht="46" customHeight="1" spans="1:8">
      <c r="A140" s="116" t="str">
        <f>[2]Wefoam!A144</f>
        <v>PP084</v>
      </c>
      <c r="B140" s="132" t="str">
        <f>[2]Wefoam!B144</f>
        <v>Medium size upper orbit 5.5 m + hollow track</v>
      </c>
      <c r="C140" s="133"/>
      <c r="D140" s="133"/>
      <c r="E140" s="145">
        <f>[2]Wefoam!H144</f>
        <v>422.322775263952</v>
      </c>
      <c r="F140" s="164"/>
      <c r="G140" s="133"/>
    </row>
    <row r="141" ht="43" customHeight="1" spans="1:8">
      <c r="A141" s="116" t="str">
        <f>[2]Wefoam!A145</f>
        <v>PP085</v>
      </c>
      <c r="B141" s="132" t="str">
        <f>[2]Wefoam!B145</f>
        <v>SLIDING DOOR RAIL (BOTTOM)</v>
      </c>
      <c r="C141" s="133"/>
      <c r="D141" s="133"/>
      <c r="E141" s="145">
        <f>[2]Wefoam!H145</f>
        <v>182.00448</v>
      </c>
      <c r="F141" s="165"/>
      <c r="G141" s="133"/>
    </row>
    <row r="142" spans="1:8">
      <c r="A142" s="116" t="str">
        <f>[2]Wefoam!A146</f>
        <v>PP086</v>
      </c>
      <c r="B142" s="132" t="str">
        <f>[2]Wefoam!B146</f>
        <v>75mm door frame 6.5m</v>
      </c>
      <c r="C142" s="133"/>
      <c r="D142" s="133"/>
      <c r="E142" s="145">
        <f>[2]Wefoam!H146</f>
        <v>171.122994652406</v>
      </c>
      <c r="F142" s="162"/>
      <c r="G142" s="133"/>
    </row>
    <row r="143" spans="1:8">
      <c r="A143" s="116" t="str">
        <f>[2]Wefoam!A147</f>
        <v>PP087</v>
      </c>
      <c r="B143" s="132" t="str">
        <f>[2]Wefoam!B147</f>
        <v>100mm door frame 6.5m</v>
      </c>
      <c r="C143" s="133"/>
      <c r="D143" s="133"/>
      <c r="E143" s="145">
        <f>[2]Wefoam!H147</f>
        <v>178.25311942959</v>
      </c>
      <c r="F143" s="162"/>
      <c r="G143" s="133"/>
    </row>
    <row r="144" spans="1:8">
      <c r="A144" s="116" t="str">
        <f>[2]Wefoam!A148</f>
        <v>PP088</v>
      </c>
      <c r="B144" s="132" t="str">
        <f>[2]Wefoam!B148</f>
        <v>120m door frame 6.5m</v>
      </c>
      <c r="C144" s="133"/>
      <c r="D144" s="133"/>
      <c r="E144" s="145">
        <f>[2]Wefoam!H148</f>
        <v>199.643493761141</v>
      </c>
      <c r="F144" s="162"/>
      <c r="G144" s="133"/>
    </row>
    <row r="145" spans="1:9">
      <c r="A145" s="116" t="str">
        <f>[2]Wefoam!A149</f>
        <v>PP089</v>
      </c>
      <c r="B145" s="132" t="str">
        <f>[2]Wefoam!B149</f>
        <v>150mm door frame 6.5m</v>
      </c>
      <c r="C145" s="133"/>
      <c r="D145" s="133"/>
      <c r="E145" s="145">
        <f>[2]Wefoam!H149</f>
        <v>206.773618538324</v>
      </c>
      <c r="F145" s="162"/>
      <c r="G145" s="133"/>
    </row>
    <row r="146" ht="80" customHeight="1" spans="1:9">
      <c r="A146" s="116" t="str">
        <f>[2]Wefoam!A150</f>
        <v>PP090</v>
      </c>
      <c r="B146" s="132" t="str">
        <f>[2]Wefoam!B150</f>
        <v>Thermal bridge 3.75m (sliding door acc)</v>
      </c>
      <c r="C146" s="133"/>
      <c r="D146" s="133"/>
      <c r="E146" s="145">
        <f>[2]Wefoam!H150</f>
        <v>5.05050505050505</v>
      </c>
      <c r="F146" s="162"/>
      <c r="G146" s="133"/>
    </row>
    <row r="147" ht="67" customHeight="1" spans="1:9">
      <c r="A147" s="116" t="str">
        <f>[2]Wefoam!A151</f>
        <v>PP091</v>
      </c>
      <c r="B147" s="132" t="str">
        <f>[2]Wefoam!B151</f>
        <v>Gasket pvc layer 4m (sliding door acc)</v>
      </c>
      <c r="C147" s="133"/>
      <c r="D147" s="133"/>
      <c r="E147" s="145">
        <f>[2]Wefoam!H151</f>
        <v>2.69360269360269</v>
      </c>
      <c r="F147" s="162"/>
      <c r="G147" s="133"/>
    </row>
    <row r="148" ht="54" customHeight="1" spans="1:9">
      <c r="A148" s="116" t="str">
        <f>[2]Wefoam!A152</f>
        <v>PP092</v>
      </c>
      <c r="B148" s="132" t="str">
        <f>[2]Wefoam!B152</f>
        <v>SLIDING DOOR FRAME -1</v>
      </c>
      <c r="C148" s="133"/>
      <c r="D148" s="133"/>
      <c r="E148" s="145">
        <f>[2]Wefoam!H152</f>
        <v>12.6</v>
      </c>
      <c r="F148" s="166"/>
      <c r="G148" s="133"/>
    </row>
    <row r="149" ht="46" customHeight="1" spans="1:9">
      <c r="A149" s="116" t="str">
        <f>[2]Wefoam!A153</f>
        <v>PP093</v>
      </c>
      <c r="B149" s="132" t="str">
        <f>[2]Wefoam!B153</f>
        <v>SLIDING DOOR FRAME -2</v>
      </c>
      <c r="C149" s="133"/>
      <c r="D149" s="133"/>
      <c r="E149" s="145">
        <f>[2]Wefoam!H153</f>
        <v>12.6</v>
      </c>
      <c r="F149" s="93"/>
      <c r="G149" s="133"/>
    </row>
    <row r="150" ht="45.75" customHeight="1" spans="1:9">
      <c r="A150" s="116" t="str">
        <f>[2]Wefoam!A154</f>
        <v>PP094</v>
      </c>
      <c r="B150" s="132" t="str">
        <f>[2]Wefoam!B154</f>
        <v>SLIDING DOOR FRAME -3</v>
      </c>
      <c r="C150" s="133"/>
      <c r="D150" s="133"/>
      <c r="E150" s="145">
        <f>[2]Wefoam!H154</f>
        <v>12.6</v>
      </c>
      <c r="F150" s="167"/>
      <c r="G150" s="133"/>
      <c r="I150" s="168"/>
    </row>
    <row r="151" ht="42.75" customHeight="1" spans="1:9">
      <c r="A151" s="116" t="str">
        <f>[2]Wefoam!A155</f>
        <v>PP095</v>
      </c>
      <c r="B151" s="132" t="str">
        <f>[2]Wefoam!B155</f>
        <v>Sliding door seal (per meter)</v>
      </c>
      <c r="C151" s="133"/>
      <c r="D151" s="133"/>
      <c r="E151" s="145">
        <f>[2]Wefoam!H155</f>
        <v>12.4777183600713</v>
      </c>
      <c r="F151" s="167"/>
      <c r="G151" s="133"/>
      <c r="I151" s="150"/>
    </row>
    <row r="152" ht="42.75" customHeight="1" spans="1:9">
      <c r="A152" s="116" t="str">
        <f>[2]Wefoam!A156</f>
        <v>PP096</v>
      </c>
      <c r="B152" s="132" t="str">
        <f>[2]Wefoam!B156</f>
        <v>Sliding door sweeping strip (per meter)</v>
      </c>
      <c r="C152" s="133"/>
      <c r="D152" s="133"/>
      <c r="E152" s="145">
        <f>[2]Wefoam!H156</f>
        <v>11.5864527629234</v>
      </c>
      <c r="F152" s="167"/>
      <c r="G152" s="133"/>
      <c r="I152" s="150"/>
    </row>
    <row r="153" ht="42.75" customHeight="1" spans="1:9">
      <c r="A153" s="116" t="str">
        <f>[2]Wefoam!A157</f>
        <v>PP097</v>
      </c>
      <c r="B153" s="132" t="str">
        <f>[2]Wefoam!B157</f>
        <v>Light upper orbit 6.5m</v>
      </c>
      <c r="C153" s="133"/>
      <c r="D153" s="133"/>
      <c r="E153" s="145">
        <f>[2]Wefoam!H157</f>
        <v>677.361853832442</v>
      </c>
      <c r="F153" s="167"/>
      <c r="G153" s="133"/>
      <c r="I153" s="150"/>
    </row>
    <row r="154" ht="42.75" customHeight="1" spans="1:9">
      <c r="A154" s="116" t="str">
        <f>[2]Wefoam!A158</f>
        <v>PP098</v>
      </c>
      <c r="B154" s="132" t="str">
        <f>[2]Wefoam!B158</f>
        <v>Seals gasket</v>
      </c>
      <c r="C154" s="133"/>
      <c r="D154" s="133"/>
      <c r="E154" s="145">
        <f>[2]Wefoam!H158</f>
        <v>7.67859591389003</v>
      </c>
      <c r="F154" s="167"/>
      <c r="G154" s="133"/>
      <c r="I154" s="150"/>
    </row>
    <row r="155" ht="42.75" customHeight="1" spans="1:9">
      <c r="A155" s="116" t="str">
        <f>[2]Wefoam!A159</f>
        <v>PP099</v>
      </c>
      <c r="B155" s="132" t="str">
        <f>[2]Wefoam!B159</f>
        <v>Sweep strips gasket</v>
      </c>
      <c r="C155" s="133"/>
      <c r="D155" s="133"/>
      <c r="E155" s="145">
        <f>[2]Wefoam!H159</f>
        <v>7.45920745920746</v>
      </c>
      <c r="F155" s="167"/>
      <c r="G155" s="133"/>
      <c r="I155" s="150"/>
    </row>
    <row r="156" ht="44" customHeight="1" spans="1:9">
      <c r="A156" s="116" t="str">
        <f>[2]Wefoam!A160</f>
        <v>PP100</v>
      </c>
      <c r="B156" s="132" t="str">
        <f>[2]Wefoam!B160</f>
        <v>Split mushroom head</v>
      </c>
      <c r="C156" s="133"/>
      <c r="D156" s="133"/>
      <c r="E156" s="145">
        <f>[2]Wefoam!H160</f>
        <v>1.64541341011929</v>
      </c>
      <c r="F156" s="167"/>
      <c r="G156" s="133"/>
      <c r="I156" s="150"/>
    </row>
    <row r="157" ht="41" customHeight="1" spans="1:9">
      <c r="A157" s="116" t="str">
        <f>[2]Wefoam!A161</f>
        <v>PP101</v>
      </c>
      <c r="B157" s="132" t="str">
        <f>[2]Wefoam!B161</f>
        <v>Regressor</v>
      </c>
      <c r="C157" s="133"/>
      <c r="D157" s="133"/>
      <c r="E157" s="145">
        <f>[2]Wefoam!H161</f>
        <v>82.2706705059646</v>
      </c>
      <c r="F157" s="167"/>
      <c r="G157" s="133"/>
      <c r="I157" s="150"/>
    </row>
    <row r="158" ht="42" customHeight="1" spans="1:9">
      <c r="A158" s="116" t="str">
        <f>[2]Wefoam!A162</f>
        <v>PP102</v>
      </c>
      <c r="B158" s="132" t="str">
        <f>[2]Wefoam!B162</f>
        <v>Aluminum net 6.2 meter</v>
      </c>
      <c r="C158" s="133"/>
      <c r="D158" s="133"/>
      <c r="E158" s="145">
        <f>[2]Wefoam!H162</f>
        <v>428.904428904429</v>
      </c>
      <c r="F158" s="169"/>
      <c r="G158" s="133"/>
    </row>
    <row r="159" ht="42" customHeight="1" spans="1:9">
      <c r="A159" s="116" t="str">
        <f>[2]Wefoam!A163</f>
        <v>PP103</v>
      </c>
      <c r="B159" s="132" t="str">
        <f>[2]Wefoam!B163</f>
        <v>Hook samples</v>
      </c>
      <c r="C159" s="170"/>
      <c r="D159" s="170"/>
      <c r="E159" s="145">
        <f>[2]Wefoam!H163</f>
        <v>0</v>
      </c>
      <c r="F159" s="171"/>
      <c r="G159" s="133"/>
    </row>
    <row r="160" ht="42" customHeight="1" spans="1:9">
      <c r="A160" s="116" t="str">
        <f>[2]Wefoam!A164</f>
        <v>PP104</v>
      </c>
      <c r="B160" s="132" t="str">
        <f>[2]Wefoam!B164</f>
        <v>PVC SHEET GREY (2mm x 4ft x 8ft)</v>
      </c>
      <c r="C160" s="133"/>
      <c r="D160" s="133"/>
      <c r="E160" s="145">
        <f>[2]Wefoam!H164</f>
        <v>199.158249158249</v>
      </c>
      <c r="F160" s="171"/>
      <c r="G160" s="133"/>
    </row>
    <row r="161" ht="42" customHeight="1" spans="1:7">
      <c r="A161" s="116" t="str">
        <f>[2]Wefoam!A165</f>
        <v>PP105</v>
      </c>
      <c r="B161" s="132" t="str">
        <f>[2]Wefoam!B165</f>
        <v>Aluminium checker plate 1.5mm*1.22m*2.44m</v>
      </c>
      <c r="C161" s="133"/>
      <c r="D161" s="133"/>
      <c r="E161" s="145">
        <f>[2]Wefoam!H165</f>
        <v>282.352941176471</v>
      </c>
      <c r="F161" s="171"/>
      <c r="G161" s="133"/>
    </row>
    <row r="162" ht="42" customHeight="1" spans="1:7">
      <c r="A162" s="116" t="str">
        <f>[2]Wefoam!A166</f>
        <v>PP106</v>
      </c>
      <c r="B162" s="132" t="str">
        <f>[2]Wefoam!B166</f>
        <v>Aluminium checker plate 2mm*1.22m*2.44m</v>
      </c>
      <c r="C162" s="133"/>
      <c r="D162" s="133"/>
      <c r="E162" s="145">
        <f>[2]Wefoam!H166</f>
        <v>331.764705882353</v>
      </c>
      <c r="F162" s="172"/>
      <c r="G162" s="133"/>
    </row>
    <row r="163" ht="42" customHeight="1" spans="1:7">
      <c r="A163" s="116" t="str">
        <f>[2]Wefoam!A167</f>
        <v>PP107</v>
      </c>
      <c r="B163" s="132" t="str">
        <f>[2]Wefoam!B167</f>
        <v>KAYU 17mm x 73mm (swing door frame)</v>
      </c>
      <c r="C163" s="133"/>
      <c r="D163" s="133"/>
      <c r="E163" s="145">
        <f>[2]Wefoam!H167</f>
        <v>3.69230769230769</v>
      </c>
      <c r="F163" s="173"/>
      <c r="G163" s="133"/>
    </row>
    <row r="164" ht="42" customHeight="1" spans="1:7">
      <c r="A164" s="116" t="str">
        <f>[2]Wefoam!A168</f>
        <v>PP108</v>
      </c>
      <c r="B164" s="132" t="str">
        <f>[2]Wefoam!B168</f>
        <v>BOSNY WAX 15KGS</v>
      </c>
      <c r="C164" s="133"/>
      <c r="D164" s="133"/>
      <c r="E164" s="145">
        <f>[2]Wefoam!H168</f>
        <v>515.384615384615</v>
      </c>
      <c r="F164" s="173"/>
      <c r="G164" s="133"/>
    </row>
    <row r="165" ht="42" customHeight="1" spans="1:7">
      <c r="A165" s="116" t="str">
        <f>[2]Wefoam!A169</f>
        <v>PP109</v>
      </c>
      <c r="B165" s="132" t="str">
        <f>[2]Wefoam!B169</f>
        <v>Rivets 1/8 x 1/2" 1000vs Nikee (1000pcs per box)</v>
      </c>
      <c r="C165" s="133"/>
      <c r="D165" s="133"/>
      <c r="E165" s="145">
        <f>[2]Wefoam!H169</f>
        <v>30.7692307692308</v>
      </c>
      <c r="F165" s="174"/>
      <c r="G165" s="133"/>
    </row>
    <row r="166" ht="42" customHeight="1" spans="1:7">
      <c r="A166" s="116" t="str">
        <f>[2]Wefoam!A170</f>
        <v>PP110</v>
      </c>
      <c r="B166" s="132" t="str">
        <f>[2]Wefoam!B170</f>
        <v>Rivets 3/16 x 1/2" 1000vs Nikee (500pcs per box)</v>
      </c>
      <c r="C166" s="133"/>
      <c r="D166" s="133"/>
      <c r="E166" s="145">
        <f>[2]Wefoam!H170</f>
        <v>26.9230769230769</v>
      </c>
      <c r="F166" s="175"/>
      <c r="G166" s="133"/>
    </row>
    <row r="167" ht="42" customHeight="1" spans="1:7">
      <c r="A167" s="116" t="str">
        <f>[2]Wefoam!A171</f>
        <v>PP111</v>
      </c>
      <c r="B167" s="132" t="str">
        <f>[2]Wefoam!B171</f>
        <v>X'TRASEL MC-202 Mastic sealant (300ml)</v>
      </c>
      <c r="C167" s="133"/>
      <c r="D167" s="133"/>
      <c r="E167" s="145">
        <f>[2]Wefoam!H171</f>
        <v>7.96153846153846</v>
      </c>
      <c r="F167" s="173"/>
      <c r="G167" s="133"/>
    </row>
    <row r="168" ht="42" customHeight="1" spans="1:7">
      <c r="A168" s="116" t="str">
        <f>[2]Wefoam!A172</f>
        <v>PP112</v>
      </c>
      <c r="B168" s="132" t="str">
        <f>[2]Wefoam!B172</f>
        <v>X'TRASEL SA-107 Silicone white acetic (280ml)</v>
      </c>
      <c r="C168" s="133"/>
      <c r="D168" s="133"/>
      <c r="E168" s="145">
        <f>[2]Wefoam!H172</f>
        <v>8.03076923076923</v>
      </c>
      <c r="F168" s="173"/>
      <c r="G168" s="133"/>
    </row>
    <row r="169" ht="42" customHeight="1" spans="1:7">
      <c r="A169" s="116" t="str">
        <f>[2]Wefoam!A173</f>
        <v>PP113</v>
      </c>
      <c r="B169" s="132" t="str">
        <f>[2]Wefoam!B173</f>
        <v>X'TRASEL SN-503 Silicone white neutral (250ml)</v>
      </c>
      <c r="C169" s="133"/>
      <c r="D169" s="133"/>
      <c r="E169" s="145">
        <f>[2]Wefoam!H173</f>
        <v>12.4615384615385</v>
      </c>
      <c r="F169" s="173"/>
      <c r="G169" s="133"/>
    </row>
    <row r="170" ht="42" customHeight="1" spans="1:7">
      <c r="A170" s="116" t="str">
        <f>[2]Wefoam!A174</f>
        <v>PP114</v>
      </c>
      <c r="B170" s="132" t="str">
        <f>[2]Wefoam!B174</f>
        <v>X'bond Contruction sealant 320gm</v>
      </c>
      <c r="C170" s="133"/>
      <c r="D170" s="133"/>
      <c r="E170" s="145">
        <f>[2]Wefoam!H174</f>
        <v>11.2307692307692</v>
      </c>
      <c r="F170" s="173"/>
      <c r="G170" s="133"/>
    </row>
    <row r="171" ht="42" customHeight="1" spans="1:7">
      <c r="A171" s="116" t="str">
        <f>[2]Wefoam!A175</f>
        <v>PP115</v>
      </c>
      <c r="B171" s="132" t="str">
        <f>[2]Wefoam!B175</f>
        <v>CA288 Contact adhensive</v>
      </c>
      <c r="C171" s="133"/>
      <c r="D171" s="133"/>
      <c r="E171" s="145">
        <f>[2]Wefoam!H175</f>
        <v>70.7692307692308</v>
      </c>
      <c r="F171" s="173"/>
      <c r="G171" s="133"/>
    </row>
    <row r="172" ht="50" customHeight="1" spans="1:7">
      <c r="A172" s="116" t="str">
        <f>[2]Wefoam!A176</f>
        <v>PP116</v>
      </c>
      <c r="B172" s="132" t="str">
        <f>[2]Wefoam!B176</f>
        <v>General purpose sealant-white (240ml) silicone</v>
      </c>
      <c r="C172" s="133"/>
      <c r="D172" s="133"/>
      <c r="E172" s="145">
        <f>[2]Wefoam!H176</f>
        <v>9.23076923076923</v>
      </c>
      <c r="F172" s="173"/>
      <c r="G172" s="133"/>
    </row>
    <row r="173" ht="42" customHeight="1" spans="1:7">
      <c r="A173" s="116" t="str">
        <f>[2]Wefoam!A177</f>
        <v>PP117</v>
      </c>
      <c r="B173" s="132" t="str">
        <f>[2]Wefoam!B177</f>
        <v>GP silicone grey VT-202</v>
      </c>
      <c r="C173" s="133"/>
      <c r="D173" s="133"/>
      <c r="E173" s="145">
        <f>[2]Wefoam!H177</f>
        <v>9.69230769230769</v>
      </c>
      <c r="F173" s="173"/>
      <c r="G173" s="133"/>
    </row>
    <row r="174" ht="42" customHeight="1" spans="1:7">
      <c r="A174" s="116" t="str">
        <f>[2]Wefoam!A178</f>
        <v>PP118</v>
      </c>
      <c r="B174" s="132" t="str">
        <f>[2]Wefoam!B178</f>
        <v>PU FOAM VT-268 (750ml)</v>
      </c>
      <c r="C174" s="133"/>
      <c r="D174" s="133"/>
      <c r="E174" s="145">
        <f>[2]Wefoam!H178</f>
        <v>46.1538461538462</v>
      </c>
      <c r="F174" s="174"/>
      <c r="G174" s="133"/>
    </row>
    <row r="175" ht="42" customHeight="1" spans="1:7">
      <c r="A175" s="116" t="str">
        <f>[2]Wefoam!A179</f>
        <v>PP119</v>
      </c>
      <c r="B175" s="132" t="str">
        <f>[2]Wefoam!B179</f>
        <v>Nylon hammer (6x40) 200pcs floor wallplug</v>
      </c>
      <c r="C175" s="133"/>
      <c r="D175" s="133"/>
      <c r="E175" s="145">
        <f>[2]Wefoam!H179</f>
        <v>31.5</v>
      </c>
      <c r="F175" s="174"/>
      <c r="G175" s="133"/>
    </row>
    <row r="176" spans="1:7">
      <c r="A176" s="116" t="str">
        <f>[2]Wefoam!A180</f>
        <v>PP120</v>
      </c>
      <c r="B176" s="132" t="str">
        <f>[2]Wefoam!B180</f>
        <v>50mm pvc stand 支架5公分</v>
      </c>
      <c r="C176" s="133"/>
      <c r="D176" s="133"/>
      <c r="E176" s="145">
        <f>[2]Wefoam!H180</f>
        <v>0.114285714285714</v>
      </c>
      <c r="F176" s="174"/>
      <c r="G176" s="133"/>
    </row>
    <row r="177" spans="1:7">
      <c r="A177" s="116" t="str">
        <f>[2]Wefoam!A181</f>
        <v>PP121</v>
      </c>
      <c r="B177" s="132" t="str">
        <f>[2]Wefoam!B181</f>
        <v>75mm pvc stand 支架7.5公分</v>
      </c>
      <c r="C177" s="133"/>
      <c r="D177" s="133"/>
      <c r="E177" s="145">
        <f>[2]Wefoam!H181</f>
        <v>0.133333333333333</v>
      </c>
      <c r="F177" s="176"/>
      <c r="G177" s="133"/>
    </row>
    <row r="178" spans="1:7">
      <c r="A178" s="116" t="str">
        <f>[2]Wefoam!A182</f>
        <v>PP122</v>
      </c>
      <c r="B178" s="132" t="str">
        <f>[2]Wefoam!B182</f>
        <v>100mm pvc stand 支架10公分</v>
      </c>
      <c r="C178" s="133"/>
      <c r="D178" s="133"/>
      <c r="E178" s="145">
        <f>[2]Wefoam!H182</f>
        <v>0.133333333333333</v>
      </c>
      <c r="F178" s="176"/>
      <c r="G178" s="133"/>
    </row>
    <row r="179" spans="1:7">
      <c r="A179" s="116" t="str">
        <f>[2]Wefoam!A183</f>
        <v>PP123</v>
      </c>
      <c r="B179" s="132" t="str">
        <f>[2]Wefoam!B183</f>
        <v>120mm pvc stand 支架12公分</v>
      </c>
      <c r="C179" s="133"/>
      <c r="D179" s="133"/>
      <c r="E179" s="145">
        <f>[2]Wefoam!H183</f>
        <v>0.133333333333333</v>
      </c>
      <c r="F179" s="176"/>
      <c r="G179" s="133"/>
    </row>
    <row r="180" spans="1:7">
      <c r="A180" s="116" t="str">
        <f>[2]Wefoam!A184</f>
        <v>PP124</v>
      </c>
      <c r="B180" s="132" t="str">
        <f>[2]Wefoam!B184</f>
        <v>150mm pvc stand 支架15公分</v>
      </c>
      <c r="C180" s="133"/>
      <c r="D180" s="133"/>
      <c r="E180" s="145">
        <f>[2]Wefoam!H184</f>
        <v>0.152380952380952</v>
      </c>
      <c r="F180" s="175"/>
      <c r="G180" s="133"/>
    </row>
    <row r="181" ht="42" customHeight="1" spans="1:7">
      <c r="A181" s="116" t="str">
        <f>[2]Wefoam!A185</f>
        <v>PP125</v>
      </c>
      <c r="B181" s="132" t="str">
        <f>[2]Wefoam!B185</f>
        <v>CAM LOCK CAP 孔塞 16MM</v>
      </c>
      <c r="C181" s="133"/>
      <c r="D181" s="133"/>
      <c r="E181" s="145">
        <f>[2]Wefoam!H185</f>
        <v>0.158730158730159</v>
      </c>
      <c r="F181" s="173"/>
      <c r="G181" s="133"/>
    </row>
    <row r="182" ht="42" customHeight="1" spans="1:7">
      <c r="A182" s="116" t="str">
        <f>[2]Wefoam!A186</f>
        <v>PP126</v>
      </c>
      <c r="B182" s="132" t="str">
        <f>[2]Wefoam!B186</f>
        <v>MOULD FASTENER</v>
      </c>
      <c r="C182" s="133"/>
      <c r="D182" s="133"/>
      <c r="E182" s="145">
        <f>[2]Wefoam!H186</f>
        <v>0</v>
      </c>
      <c r="F182" s="173"/>
      <c r="G182" s="20"/>
    </row>
    <row r="183" ht="42" customHeight="1" spans="1:7">
      <c r="A183" s="116" t="str">
        <f>[2]Wefoam!A187</f>
        <v>PP127</v>
      </c>
      <c r="B183" s="132" t="str">
        <f>[2]Wefoam!B187</f>
        <v>φ10*80mm SCREW</v>
      </c>
      <c r="C183" s="133"/>
      <c r="D183" s="133"/>
      <c r="E183" s="145">
        <f>[2]Wefoam!H187</f>
        <v>1.01010101010101</v>
      </c>
      <c r="F183" s="173"/>
      <c r="G183" s="133"/>
    </row>
    <row r="184" ht="42" customHeight="1" spans="1:7">
      <c r="A184" s="116" t="str">
        <f>[2]Wefoam!A188</f>
        <v>PP128</v>
      </c>
      <c r="B184" s="132" t="str">
        <f>[2]Wefoam!B188</f>
        <v>φ10*110mm SCREW</v>
      </c>
      <c r="C184" s="133"/>
      <c r="D184" s="133"/>
      <c r="E184" s="145">
        <f>[2]Wefoam!H188</f>
        <v>1.25701459034792</v>
      </c>
      <c r="F184" s="173"/>
      <c r="G184" s="133"/>
    </row>
    <row r="185" ht="42" customHeight="1" spans="1:7">
      <c r="A185" s="116" t="str">
        <f>[2]Wefoam!A189</f>
        <v>PP129</v>
      </c>
      <c r="B185" s="132" t="str">
        <f>[2]Wefoam!B189</f>
        <v>φ10*130mm SCREW</v>
      </c>
      <c r="C185" s="133"/>
      <c r="D185" s="133"/>
      <c r="E185" s="145">
        <f>[2]Wefoam!H189</f>
        <v>1.39169472502806</v>
      </c>
      <c r="F185" s="173"/>
      <c r="G185" s="133"/>
    </row>
    <row r="186" ht="42" customHeight="1" spans="1:7">
      <c r="A186" s="116" t="str">
        <f>[2]Wefoam!A190</f>
        <v>PP130</v>
      </c>
      <c r="B186" s="132" t="str">
        <f>[2]Wefoam!B190</f>
        <v>φ10*160mm SCREW</v>
      </c>
      <c r="C186" s="133"/>
      <c r="D186" s="133"/>
      <c r="E186" s="145">
        <f>[2]Wefoam!H190</f>
        <v>1.66105499438833</v>
      </c>
      <c r="F186" s="173"/>
      <c r="G186" s="133"/>
    </row>
    <row r="187" ht="42" customHeight="1" spans="1:7">
      <c r="A187" s="116" t="str">
        <f>[2]Wefoam!A191</f>
        <v>PP131</v>
      </c>
      <c r="B187" s="132" t="str">
        <f>[2]Wefoam!B191</f>
        <v>30*30*12.4mm WASHER</v>
      </c>
      <c r="C187" s="133"/>
      <c r="D187" s="133"/>
      <c r="E187" s="145">
        <f>[2]Wefoam!H191</f>
        <v>0.561167227833895</v>
      </c>
      <c r="F187" s="173"/>
      <c r="G187" s="133"/>
    </row>
    <row r="188" ht="42" customHeight="1" spans="1:7">
      <c r="A188" s="116" t="str">
        <f>[2]Wefoam!A192</f>
        <v>PP132</v>
      </c>
      <c r="B188" s="132" t="str">
        <f>[2]Wefoam!B192</f>
        <v>Cabin door dual side hinges</v>
      </c>
      <c r="C188" s="133"/>
      <c r="D188" s="133"/>
      <c r="E188" s="145">
        <f>[2]Wefoam!H192</f>
        <v>201.224004753417</v>
      </c>
      <c r="F188" s="173"/>
      <c r="G188" s="133"/>
    </row>
    <row r="189" ht="25" customHeight="1" spans="1:7">
      <c r="A189" s="116" t="str">
        <f>[2]Wefoam!A193</f>
        <v>PP133</v>
      </c>
      <c r="B189" s="132" t="str">
        <f>[2]Wefoam!B193</f>
        <v>WIRE ROPE (6*19) 6mm x 300m</v>
      </c>
      <c r="C189" s="133"/>
      <c r="D189" s="133"/>
      <c r="E189" s="145">
        <f>[2]Wefoam!H193</f>
        <v>520.499108734403</v>
      </c>
      <c r="F189" s="174"/>
      <c r="G189" s="133"/>
    </row>
    <row r="190" ht="16" customHeight="1" spans="1:7">
      <c r="A190" s="116" t="str">
        <f>[2]Wefoam!A194</f>
        <v>PP134</v>
      </c>
      <c r="B190" s="132" t="str">
        <f>[2]Wefoam!B194</f>
        <v>WIRE ROPE (6*24) 8mm x 300m</v>
      </c>
      <c r="C190" s="133"/>
      <c r="D190" s="133"/>
      <c r="E190" s="145">
        <f>[2]Wefoam!H194</f>
        <v>570.409982174688</v>
      </c>
      <c r="F190" s="176"/>
      <c r="G190" s="133"/>
    </row>
    <row r="191" ht="18" customHeight="1" spans="1:7">
      <c r="A191" s="116" t="str">
        <f>[2]Wefoam!A195</f>
        <v>PP135</v>
      </c>
      <c r="B191" s="132" t="str">
        <f>[2]Wefoam!B195</f>
        <v>WIRE ROPE (6*24) 10mm x 300m</v>
      </c>
      <c r="C191" s="133"/>
      <c r="D191" s="133"/>
      <c r="E191" s="145">
        <f>[2]Wefoam!H195</f>
        <v>855.614973262032</v>
      </c>
      <c r="F191" s="175"/>
      <c r="G191" s="133"/>
    </row>
    <row r="192" ht="37" customHeight="1" spans="1:7">
      <c r="A192" s="116" t="str">
        <f>[2]Wefoam!A196</f>
        <v>PP136</v>
      </c>
      <c r="B192" s="132" t="str">
        <f>[2]Wefoam!B196</f>
        <v>FAN HOOK</v>
      </c>
      <c r="C192" s="133"/>
      <c r="D192" s="133"/>
      <c r="E192" s="145">
        <f>[2]Wefoam!H196</f>
        <v>3.32739156268568</v>
      </c>
      <c r="F192" s="173"/>
      <c r="G192" s="133"/>
    </row>
    <row r="193" spans="1:7">
      <c r="A193" s="116">
        <f>[2]Wefoam!A197</f>
        <v>0</v>
      </c>
      <c r="B193" s="132" t="str">
        <f>[2]Wefoam!B197</f>
        <v>PU MOULD 11.5M X 1.5M</v>
      </c>
      <c r="C193" s="133"/>
      <c r="D193" s="133"/>
      <c r="E193" s="145">
        <f>[2]Wefoam!H197</f>
        <v>0</v>
      </c>
      <c r="F193" s="173"/>
      <c r="G193" s="133"/>
    </row>
    <row r="194" spans="1:7">
      <c r="A194" s="116">
        <f>[2]Wefoam!A198</f>
        <v>0</v>
      </c>
      <c r="B194" s="132" t="str">
        <f>[2]Wefoam!B198</f>
        <v>FULLY MOULD 6M</v>
      </c>
      <c r="C194" s="133"/>
      <c r="D194" s="133"/>
      <c r="E194" s="145">
        <f>[2]Wefoam!H198</f>
        <v>0</v>
      </c>
      <c r="F194" s="173"/>
      <c r="G194" s="133"/>
    </row>
    <row r="195" spans="1:7">
      <c r="A195" s="116">
        <f>[2]Wefoam!A199</f>
        <v>0</v>
      </c>
      <c r="B195" s="132" t="str">
        <f>[2]Wefoam!B199</f>
        <v>ROOLING COLOURBOND MACHINE</v>
      </c>
      <c r="C195" s="133"/>
      <c r="D195" s="133"/>
      <c r="E195" s="145">
        <f>[2]Wefoam!H199</f>
        <v>0</v>
      </c>
      <c r="F195" s="173"/>
      <c r="G195" s="133"/>
    </row>
    <row r="196" spans="1:7">
      <c r="A196" s="116" t="str">
        <f>[2]Wefoam!A200</f>
        <v>HEA039.08</v>
      </c>
      <c r="B196" s="132" t="str">
        <f>[2]Wefoam!B200</f>
        <v>DHR-J-S door heater 8mm x 100m(65c~105c)</v>
      </c>
      <c r="C196" s="133"/>
      <c r="D196" s="133"/>
      <c r="E196" s="145">
        <f>[2]Wefoam!H200</f>
        <v>662.626262626263</v>
      </c>
      <c r="F196" s="173"/>
      <c r="G196" s="133"/>
    </row>
    <row r="197" ht="24" spans="1:7">
      <c r="A197" s="116" t="str">
        <f>[2]Wefoam!A201</f>
        <v>HEA039.09</v>
      </c>
      <c r="B197" s="132" t="str">
        <f>[2]Wefoam!B201</f>
        <v>DHS-J-S door heater 10mm x 100m(65c~105c)S/steel braider</v>
      </c>
      <c r="C197" s="133"/>
      <c r="D197" s="133"/>
      <c r="E197" s="145">
        <f>[2]Wefoam!H201</f>
        <v>969.69696969697</v>
      </c>
      <c r="F197" s="173"/>
      <c r="G197" s="133"/>
    </row>
    <row r="198" spans="1:7">
      <c r="A198" s="116" t="str">
        <f>[2]Wefoam!A202</f>
        <v>PP057.17</v>
      </c>
      <c r="B198" s="132" t="str">
        <f>[2]Wefoam!B202</f>
        <v>Polyester panel</v>
      </c>
      <c r="C198" s="133"/>
      <c r="D198" s="133"/>
      <c r="E198" s="145">
        <f>[2]Wefoam!H202</f>
        <v>0</v>
      </c>
      <c r="F198" s="173"/>
      <c r="G198" s="133"/>
    </row>
    <row r="199" spans="1:7">
      <c r="A199" s="116" t="str">
        <f>[2]Wefoam!A203</f>
        <v>PP057.18</v>
      </c>
      <c r="B199" s="132" t="str">
        <f>[2]Wefoam!B203</f>
        <v>pu door mould</v>
      </c>
      <c r="C199" s="133"/>
      <c r="D199" s="133"/>
      <c r="E199" s="145">
        <f>[2]Wefoam!H203</f>
        <v>0</v>
      </c>
      <c r="F199" s="173"/>
      <c r="G199" s="133"/>
    </row>
    <row r="200" spans="1:7">
      <c r="A200" s="116" t="str">
        <f>[2]Wefoam!A204</f>
        <v>PP057.19</v>
      </c>
      <c r="B200" s="132" t="str">
        <f>[2]Wefoam!B204</f>
        <v>ROOLING COLOURBOND MACHINE hydraulic</v>
      </c>
      <c r="C200" s="133"/>
      <c r="D200" s="133"/>
      <c r="E200" s="145">
        <f>[2]Wefoam!H204</f>
        <v>0</v>
      </c>
      <c r="F200" s="173"/>
      <c r="G200" s="133"/>
    </row>
    <row r="201" spans="1:7">
      <c r="A201" s="116">
        <f>[2]Wefoam!A205</f>
        <v>0</v>
      </c>
      <c r="B201" s="132" t="str">
        <f>[2]Wefoam!B205</f>
        <v>sensor</v>
      </c>
      <c r="C201" s="133"/>
      <c r="D201" s="133"/>
      <c r="E201" s="145">
        <f>[2]Wefoam!H205</f>
        <v>0</v>
      </c>
      <c r="F201" s="133"/>
      <c r="G201" s="133"/>
    </row>
    <row r="202" spans="1:7">
      <c r="A202" s="116">
        <f>[2]Wefoam!A206</f>
        <v>0</v>
      </c>
      <c r="B202" s="132" t="str">
        <f>[2]Wefoam!B206</f>
        <v>plc switch board</v>
      </c>
      <c r="C202" s="133"/>
      <c r="D202" s="133"/>
      <c r="E202" s="145">
        <f>[2]Wefoam!H206</f>
        <v>0</v>
      </c>
      <c r="F202" s="133"/>
      <c r="G202" s="133"/>
    </row>
    <row r="203" spans="1:7">
      <c r="A203" s="116" t="str">
        <f>[2]Wefoam!A207</f>
        <v>HEA039.02</v>
      </c>
      <c r="B203" s="132" t="str">
        <f>[2]Wefoam!B207</f>
        <v>DH-5.67m/220w/240v door heater</v>
      </c>
      <c r="C203" s="133"/>
      <c r="D203" s="133"/>
      <c r="E203" s="145">
        <f>[2]Wefoam!H207</f>
        <v>0</v>
      </c>
      <c r="F203" s="133"/>
      <c r="G203" s="133"/>
    </row>
    <row r="204" spans="1:7">
      <c r="A204" s="116" t="str">
        <f>[2]Wefoam!A208</f>
        <v>HEA039.03</v>
      </c>
      <c r="B204" s="132" t="str">
        <f>[2]Wefoam!B208</f>
        <v>DH-6m/220w/240v door heater</v>
      </c>
      <c r="C204" s="133"/>
      <c r="D204" s="133"/>
      <c r="E204" s="145">
        <f>[2]Wefoam!H208</f>
        <v>0</v>
      </c>
      <c r="F204" s="133"/>
      <c r="G204" s="133"/>
    </row>
    <row r="205" spans="1:7">
      <c r="A205" s="116" t="str">
        <f>[2]Wefoam!A209</f>
        <v>HEA039.04</v>
      </c>
      <c r="B205" s="132" t="str">
        <f>[2]Wefoam!B209</f>
        <v>DH-6.3m/220w/240v door heater</v>
      </c>
      <c r="C205" s="133"/>
      <c r="D205" s="133"/>
      <c r="E205" s="145">
        <f>[2]Wefoam!H209</f>
        <v>0</v>
      </c>
      <c r="F205" s="133"/>
      <c r="G205" s="133"/>
    </row>
    <row r="206" spans="1:7">
      <c r="A206" s="116" t="str">
        <f>[2]Wefoam!A210</f>
        <v>HEA039.05</v>
      </c>
      <c r="B206" s="132" t="str">
        <f>[2]Wefoam!B210</f>
        <v>DH-7m/220w/240v door heater</v>
      </c>
      <c r="C206" s="133"/>
      <c r="D206" s="133"/>
      <c r="E206" s="145">
        <f>[2]Wefoam!H210</f>
        <v>0</v>
      </c>
      <c r="F206" s="133"/>
      <c r="G206" s="133"/>
    </row>
    <row r="207" spans="1:7">
      <c r="A207" s="116" t="str">
        <f>[2]Wefoam!A211</f>
        <v>HEA039.06</v>
      </c>
      <c r="B207" s="132" t="str">
        <f>[2]Wefoam!B211</f>
        <v>DH-8.5m/220w/240v door heater</v>
      </c>
      <c r="C207" s="133"/>
      <c r="D207" s="133"/>
      <c r="E207" s="145">
        <f>[2]Wefoam!H211</f>
        <v>0</v>
      </c>
      <c r="F207" s="133"/>
      <c r="G207" s="133"/>
    </row>
    <row r="208" spans="1:7">
      <c r="A208" s="116" t="str">
        <f>[2]Wefoam!A212</f>
        <v>HEA039.07</v>
      </c>
      <c r="B208" s="132" t="str">
        <f>[2]Wefoam!B212</f>
        <v>DH-11m/220w/240v door heater</v>
      </c>
      <c r="C208" s="133"/>
      <c r="D208" s="133"/>
      <c r="E208" s="145">
        <f>[2]Wefoam!H212</f>
        <v>0</v>
      </c>
      <c r="F208" s="133"/>
      <c r="G208" s="133"/>
    </row>
    <row r="210" customFormat="1" ht="15"/>
    <row r="211" spans="1:8">
      <c r="A211" s="177"/>
      <c r="B211" s="178"/>
      <c r="C211" s="177"/>
      <c r="D211" s="177"/>
      <c r="E211" s="178"/>
      <c r="F211" s="178"/>
      <c r="G211" s="179"/>
      <c r="H211" s="178"/>
    </row>
    <row r="212" spans="1:8">
      <c r="A212" s="180" t="s">
        <v>94</v>
      </c>
      <c r="B212" s="181" t="s">
        <v>1059</v>
      </c>
      <c r="C212" s="182" t="s">
        <v>133</v>
      </c>
      <c r="D212" s="183" t="s">
        <v>99</v>
      </c>
      <c r="E212" s="184"/>
    </row>
    <row r="213" spans="1:8">
      <c r="A213" s="185"/>
      <c r="B213" s="62" t="s">
        <v>1060</v>
      </c>
      <c r="C213" s="186" t="s">
        <v>1061</v>
      </c>
      <c r="D213" s="187"/>
      <c r="E213" s="188"/>
    </row>
    <row r="214" spans="1:8">
      <c r="A214" s="189"/>
      <c r="B214" s="63"/>
      <c r="C214" s="190"/>
      <c r="D214" s="178"/>
      <c r="E214" s="188"/>
    </row>
    <row r="215" spans="1:8">
      <c r="A215" s="191"/>
      <c r="B215" s="64"/>
      <c r="C215" s="192"/>
      <c r="D215" s="193"/>
      <c r="E215" s="188"/>
    </row>
    <row r="216" spans="1:8">
      <c r="A216" s="194"/>
      <c r="B216" s="64" t="s">
        <v>1062</v>
      </c>
      <c r="C216" s="192" t="s">
        <v>1063</v>
      </c>
      <c r="D216" s="193"/>
      <c r="E216" s="188"/>
    </row>
    <row r="217" spans="1:8">
      <c r="A217" s="194"/>
      <c r="B217" s="64">
        <v>11955</v>
      </c>
      <c r="C217" s="192" t="s">
        <v>1064</v>
      </c>
      <c r="D217" s="193"/>
      <c r="E217" s="188"/>
    </row>
    <row r="218" spans="1:8">
      <c r="A218" s="59"/>
      <c r="B218" s="178" t="s">
        <v>1065</v>
      </c>
      <c r="C218" s="55" t="s">
        <v>1066</v>
      </c>
      <c r="D218" s="178"/>
      <c r="E218" s="188"/>
    </row>
    <row r="219" spans="1:8">
      <c r="A219" s="59"/>
      <c r="B219" s="178"/>
      <c r="C219" s="55"/>
      <c r="D219" s="178"/>
      <c r="E219" s="188"/>
    </row>
    <row r="220" spans="1:8">
      <c r="A220" s="59"/>
      <c r="B220" s="178"/>
      <c r="C220" s="55"/>
      <c r="D220" s="178"/>
      <c r="E220" s="188"/>
    </row>
    <row r="221" spans="1:8">
      <c r="A221" s="59"/>
      <c r="B221" s="193"/>
      <c r="C221" s="55"/>
      <c r="D221" s="178"/>
      <c r="E221" s="188"/>
    </row>
    <row r="222" spans="1:8">
      <c r="A222" s="59"/>
      <c r="B222" s="195" t="s">
        <v>1067</v>
      </c>
      <c r="C222" s="190" t="s">
        <v>1068</v>
      </c>
      <c r="D222" s="196"/>
      <c r="E222" s="188"/>
    </row>
    <row r="223" spans="1:8">
      <c r="A223" s="59"/>
      <c r="B223" s="195"/>
      <c r="C223" s="190"/>
      <c r="D223" s="196"/>
      <c r="E223" s="188"/>
    </row>
    <row r="224" spans="1:8">
      <c r="A224" s="59"/>
      <c r="B224" s="195"/>
      <c r="C224" s="190"/>
      <c r="D224" s="196"/>
      <c r="E224" s="188"/>
    </row>
    <row r="225" spans="1:5">
      <c r="A225" s="59"/>
      <c r="B225" s="197"/>
      <c r="C225" s="192"/>
      <c r="D225" s="193"/>
      <c r="E225" s="188"/>
    </row>
    <row r="226" spans="1:5">
      <c r="A226" s="52"/>
      <c r="B226" s="197" t="s">
        <v>1069</v>
      </c>
      <c r="C226" s="192" t="s">
        <v>1070</v>
      </c>
      <c r="D226" s="193"/>
      <c r="E226" s="188"/>
    </row>
    <row r="227" spans="1:5">
      <c r="A227" s="198"/>
      <c r="B227" s="63" t="s">
        <v>1071</v>
      </c>
      <c r="C227" s="190" t="s">
        <v>1072</v>
      </c>
      <c r="D227" s="189"/>
      <c r="E227" s="188"/>
    </row>
    <row r="228" spans="1:5">
      <c r="A228" s="198"/>
      <c r="B228" s="63"/>
      <c r="C228" s="190"/>
      <c r="D228" s="189"/>
      <c r="E228" s="188"/>
    </row>
    <row r="229" spans="1:5">
      <c r="A229" s="198"/>
      <c r="B229" s="63"/>
      <c r="C229" s="190"/>
      <c r="D229" s="189"/>
      <c r="E229" s="188"/>
    </row>
    <row r="230" spans="1:5">
      <c r="A230" s="198"/>
      <c r="B230" s="63"/>
      <c r="C230" s="190"/>
      <c r="D230" s="189"/>
      <c r="E230" s="188"/>
    </row>
    <row r="231" spans="1:5">
      <c r="A231" s="198"/>
      <c r="B231" s="63"/>
      <c r="C231" s="190"/>
      <c r="D231" s="189"/>
      <c r="E231" s="188"/>
    </row>
    <row r="232" spans="1:5">
      <c r="A232" s="198"/>
      <c r="B232" s="63"/>
      <c r="C232" s="190"/>
      <c r="D232" s="189"/>
      <c r="E232" s="188"/>
    </row>
    <row r="233" spans="1:5">
      <c r="A233" s="194"/>
      <c r="B233" s="64"/>
      <c r="C233" s="192"/>
      <c r="D233" s="191"/>
      <c r="E233" s="188"/>
    </row>
    <row r="234" spans="1:5">
      <c r="A234" s="198"/>
      <c r="B234" s="63" t="s">
        <v>1073</v>
      </c>
      <c r="C234" s="190" t="s">
        <v>1074</v>
      </c>
      <c r="D234" s="189"/>
      <c r="E234" s="188"/>
    </row>
    <row r="235" spans="1:5">
      <c r="A235" s="198"/>
      <c r="B235" s="63"/>
      <c r="C235" s="190"/>
      <c r="D235" s="189"/>
      <c r="E235" s="188"/>
    </row>
    <row r="236" spans="1:5">
      <c r="A236" s="198"/>
      <c r="B236" s="63"/>
      <c r="C236" s="190"/>
      <c r="D236" s="189"/>
      <c r="E236" s="188"/>
    </row>
    <row r="237" spans="1:5">
      <c r="A237" s="198"/>
      <c r="B237" s="63"/>
      <c r="C237" s="190"/>
      <c r="D237" s="189"/>
      <c r="E237" s="188"/>
    </row>
    <row r="238" spans="1:5">
      <c r="A238" s="198"/>
      <c r="B238" s="63"/>
      <c r="C238" s="190"/>
      <c r="D238" s="189"/>
      <c r="E238" s="188"/>
    </row>
    <row r="239" spans="1:5">
      <c r="A239" s="198"/>
      <c r="B239" s="63"/>
      <c r="C239" s="190"/>
      <c r="D239" s="189"/>
      <c r="E239" s="188"/>
    </row>
    <row r="240" spans="1:5">
      <c r="A240" s="194"/>
      <c r="B240" s="64"/>
      <c r="C240" s="192"/>
      <c r="D240" s="191"/>
      <c r="E240" s="188"/>
    </row>
    <row r="241" ht="22.5" spans="1:6">
      <c r="A241" s="194"/>
      <c r="B241" s="64" t="s">
        <v>1075</v>
      </c>
      <c r="C241" s="199" t="s">
        <v>1076</v>
      </c>
      <c r="D241" s="191"/>
      <c r="E241" s="188"/>
    </row>
    <row r="242" ht="22.5" spans="1:6">
      <c r="A242" s="200"/>
      <c r="B242" s="201" t="s">
        <v>1077</v>
      </c>
      <c r="C242" s="202" t="s">
        <v>1078</v>
      </c>
      <c r="D242" s="203"/>
      <c r="E242" s="204"/>
    </row>
    <row r="243" ht="22.5" spans="1:6">
      <c r="A243" s="200"/>
      <c r="B243" s="201" t="s">
        <v>1079</v>
      </c>
      <c r="C243" s="202" t="s">
        <v>1080</v>
      </c>
      <c r="D243" s="203"/>
      <c r="E243" s="204"/>
    </row>
    <row r="244" spans="1:6">
      <c r="A244" s="205"/>
      <c r="B244" s="201" t="s">
        <v>1081</v>
      </c>
      <c r="C244" s="206" t="s">
        <v>1082</v>
      </c>
      <c r="D244" s="203"/>
      <c r="E244" s="204"/>
    </row>
    <row r="245" spans="1:6">
      <c r="A245" s="205"/>
      <c r="B245" s="201" t="s">
        <v>1083</v>
      </c>
      <c r="C245" s="206" t="s">
        <v>1084</v>
      </c>
      <c r="D245" s="203"/>
      <c r="E245" s="204"/>
    </row>
    <row r="246" spans="1:6">
      <c r="A246" s="1"/>
      <c r="B246" s="207" t="s">
        <v>1085</v>
      </c>
      <c r="C246" s="208" t="s">
        <v>1086</v>
      </c>
      <c r="D246" s="209"/>
      <c r="E246" s="204"/>
    </row>
    <row r="247" spans="1:6">
      <c r="A247" s="52"/>
      <c r="B247" s="210" t="s">
        <v>1087</v>
      </c>
      <c r="C247" s="55" t="s">
        <v>1088</v>
      </c>
      <c r="D247" s="185"/>
      <c r="E247" s="188"/>
    </row>
    <row r="248" spans="1:6">
      <c r="A248" s="52"/>
      <c r="B248" s="59"/>
      <c r="C248" s="55"/>
      <c r="D248" s="191"/>
      <c r="E248" s="188"/>
    </row>
    <row r="249" spans="1:6">
      <c r="A249" s="194"/>
      <c r="B249" s="64"/>
      <c r="C249" s="192"/>
      <c r="D249" s="191"/>
      <c r="E249" s="188"/>
    </row>
    <row r="250" spans="1:6">
      <c r="A250" s="194"/>
      <c r="B250" s="64"/>
      <c r="C250" s="211"/>
      <c r="D250" s="191"/>
      <c r="E250" s="188"/>
    </row>
    <row r="251" spans="1:6">
      <c r="A251" s="212"/>
      <c r="B251" s="59" t="s">
        <v>1089</v>
      </c>
      <c r="C251" s="213"/>
      <c r="D251" s="214"/>
      <c r="E251" s="215"/>
    </row>
    <row r="252" spans="1:6">
      <c r="A252" s="216"/>
      <c r="B252" s="217"/>
      <c r="C252" s="218"/>
      <c r="D252" s="219"/>
      <c r="E252" s="215"/>
    </row>
    <row r="254" spans="1:6">
      <c r="A254" s="220"/>
      <c r="B254" s="221"/>
      <c r="C254" s="220"/>
      <c r="D254" s="220"/>
      <c r="E254" s="221"/>
      <c r="F254" s="178"/>
    </row>
    <row r="255" spans="1:6">
      <c r="A255" s="222"/>
      <c r="B255" s="222"/>
      <c r="C255" s="223"/>
      <c r="D255" s="223"/>
      <c r="E255" s="179"/>
      <c r="F255" s="222"/>
    </row>
    <row r="256" spans="1:6">
      <c r="A256" s="224" t="s">
        <v>94</v>
      </c>
      <c r="B256" s="224" t="s">
        <v>133</v>
      </c>
      <c r="C256" s="224" t="s">
        <v>1024</v>
      </c>
      <c r="D256" s="224" t="s">
        <v>1090</v>
      </c>
      <c r="E256" s="224" t="s">
        <v>1091</v>
      </c>
      <c r="F256" s="222"/>
    </row>
    <row r="257" ht="41" customHeight="1" spans="1:6">
      <c r="A257" s="225" t="s">
        <v>1092</v>
      </c>
      <c r="B257" s="226" t="s">
        <v>1093</v>
      </c>
      <c r="C257" s="227" t="s">
        <v>1094</v>
      </c>
      <c r="D257" s="59"/>
      <c r="E257" s="74" t="e">
        <f>#REF!/#REF!</f>
        <v>#REF!</v>
      </c>
      <c r="F257" s="222"/>
    </row>
    <row r="258" ht="41" customHeight="1" spans="1:6">
      <c r="A258" s="225" t="s">
        <v>1095</v>
      </c>
      <c r="B258" s="226" t="s">
        <v>1096</v>
      </c>
      <c r="C258" s="59" t="s">
        <v>1097</v>
      </c>
      <c r="D258" s="59"/>
      <c r="E258" s="74" t="e">
        <f>#REF!/#REF!</f>
        <v>#REF!</v>
      </c>
      <c r="F258" s="222"/>
    </row>
    <row r="259" ht="41" customHeight="1" spans="1:6">
      <c r="A259" s="225"/>
      <c r="B259" s="226" t="s">
        <v>1098</v>
      </c>
      <c r="C259" s="59" t="s">
        <v>1099</v>
      </c>
      <c r="D259" s="59"/>
      <c r="E259" s="74" t="e">
        <f>#REF!/#REF!</f>
        <v>#REF!</v>
      </c>
      <c r="F259" s="222"/>
    </row>
    <row r="260" ht="41" customHeight="1" spans="1:6">
      <c r="A260" s="225" t="s">
        <v>1100</v>
      </c>
      <c r="B260" s="226" t="s">
        <v>1098</v>
      </c>
      <c r="C260" s="59" t="s">
        <v>1101</v>
      </c>
      <c r="D260" s="59"/>
      <c r="E260" s="74" t="e">
        <f>#REF!/#REF!</f>
        <v>#REF!</v>
      </c>
      <c r="F260" s="222"/>
    </row>
    <row r="261" ht="41" customHeight="1" spans="1:6">
      <c r="A261" s="228" t="s">
        <v>1102</v>
      </c>
      <c r="B261" s="226" t="s">
        <v>1103</v>
      </c>
      <c r="C261" s="227" t="s">
        <v>1104</v>
      </c>
      <c r="D261" s="59"/>
      <c r="E261" s="56" t="e">
        <f>#REF!/#REF!</f>
        <v>#REF!</v>
      </c>
      <c r="F261" s="222"/>
    </row>
    <row r="262" ht="41" customHeight="1" spans="1:6">
      <c r="A262" s="228" t="s">
        <v>1105</v>
      </c>
      <c r="B262" s="226" t="s">
        <v>1106</v>
      </c>
      <c r="C262" s="59" t="s">
        <v>1107</v>
      </c>
      <c r="D262" s="59"/>
      <c r="E262" s="56" t="e">
        <f>#REF!/#REF!</f>
        <v>#REF!</v>
      </c>
      <c r="F262" s="222"/>
    </row>
    <row r="263" ht="41" customHeight="1" spans="1:6">
      <c r="A263" s="228" t="s">
        <v>1108</v>
      </c>
      <c r="B263" s="226" t="s">
        <v>1109</v>
      </c>
      <c r="C263" s="59" t="s">
        <v>1110</v>
      </c>
      <c r="D263" s="59"/>
      <c r="E263" s="56" t="e">
        <f>#REF!/#REF!</f>
        <v>#REF!</v>
      </c>
      <c r="F263" s="222"/>
    </row>
    <row r="264" ht="41" customHeight="1" spans="1:6">
      <c r="A264" s="228" t="s">
        <v>1111</v>
      </c>
      <c r="B264" s="226" t="s">
        <v>1112</v>
      </c>
      <c r="C264" s="59" t="s">
        <v>1113</v>
      </c>
      <c r="D264" s="59"/>
      <c r="E264" s="56" t="e">
        <f>#REF!/#REF!</f>
        <v>#REF!</v>
      </c>
      <c r="F264" s="222"/>
    </row>
    <row r="265" ht="41" customHeight="1" spans="1:6">
      <c r="A265" s="228"/>
      <c r="B265" s="229" t="s">
        <v>1114</v>
      </c>
      <c r="C265" s="230" t="s">
        <v>1115</v>
      </c>
      <c r="D265" s="59"/>
      <c r="E265" s="231" t="e">
        <f>#REF!/#REF!</f>
        <v>#REF!</v>
      </c>
      <c r="F265" s="222"/>
    </row>
    <row r="266" ht="41" customHeight="1" spans="1:6">
      <c r="A266" s="228"/>
      <c r="B266" s="229" t="s">
        <v>1116</v>
      </c>
      <c r="C266" s="230" t="s">
        <v>1115</v>
      </c>
      <c r="D266" s="59"/>
      <c r="E266" s="231" t="e">
        <f>#REF!/#REF!</f>
        <v>#REF!</v>
      </c>
      <c r="F266" s="222"/>
    </row>
    <row r="267" ht="41" customHeight="1" spans="1:6">
      <c r="A267" s="228"/>
      <c r="B267" s="229" t="s">
        <v>1117</v>
      </c>
      <c r="C267" s="230" t="s">
        <v>1118</v>
      </c>
      <c r="D267" s="59"/>
      <c r="E267" s="231" t="e">
        <f>#REF!/#REF!</f>
        <v>#REF!</v>
      </c>
      <c r="F267" s="222"/>
    </row>
    <row r="268" ht="41" customHeight="1" spans="1:6">
      <c r="A268" s="52"/>
      <c r="B268" s="55" t="s">
        <v>1119</v>
      </c>
      <c r="C268" s="59" t="s">
        <v>1120</v>
      </c>
      <c r="D268" s="59"/>
      <c r="E268" s="56" t="e">
        <f>#REF!/#REF!</f>
        <v>#REF!</v>
      </c>
      <c r="F268" s="222"/>
    </row>
    <row r="269" ht="41" customHeight="1" spans="1:6">
      <c r="A269" s="52"/>
      <c r="B269" s="55" t="s">
        <v>1121</v>
      </c>
      <c r="C269" s="59" t="s">
        <v>1122</v>
      </c>
      <c r="D269" s="59"/>
      <c r="E269" s="56" t="e">
        <f>#REF!/#REF!</f>
        <v>#REF!</v>
      </c>
      <c r="F269" s="222"/>
    </row>
    <row r="270" ht="41" customHeight="1" spans="1:6">
      <c r="A270" s="52"/>
      <c r="B270" s="55" t="s">
        <v>1123</v>
      </c>
      <c r="C270" s="62"/>
      <c r="D270" s="59"/>
      <c r="E270" s="56" t="e">
        <f>#REF!/#REF!</f>
        <v>#REF!</v>
      </c>
      <c r="F270" s="222"/>
    </row>
    <row r="271" ht="41" customHeight="1" spans="1:6">
      <c r="A271" s="52"/>
      <c r="B271" s="55" t="s">
        <v>1124</v>
      </c>
      <c r="C271" s="64"/>
      <c r="D271" s="59"/>
      <c r="E271" s="56" t="e">
        <f>#REF!/#REF!</f>
        <v>#REF!</v>
      </c>
      <c r="F271" s="222"/>
    </row>
    <row r="272" ht="41" customHeight="1" spans="1:6">
      <c r="A272" s="52"/>
      <c r="B272" s="55" t="s">
        <v>1125</v>
      </c>
      <c r="C272" s="59"/>
      <c r="D272" s="59"/>
      <c r="E272" s="56" t="e">
        <f>#REF!/#REF!</f>
        <v>#REF!</v>
      </c>
      <c r="F272" s="222"/>
    </row>
    <row r="273" ht="41" customHeight="1" spans="1:6">
      <c r="A273" s="52"/>
      <c r="B273" s="55" t="s">
        <v>1126</v>
      </c>
      <c r="C273" s="59" t="s">
        <v>1127</v>
      </c>
      <c r="D273" s="59"/>
      <c r="E273" s="56" t="e">
        <f>#REF!/#REF!</f>
        <v>#REF!</v>
      </c>
      <c r="F273" s="222"/>
    </row>
    <row r="274" ht="41" customHeight="1" spans="1:6">
      <c r="A274" s="52"/>
      <c r="B274" s="55" t="s">
        <v>1128</v>
      </c>
      <c r="C274" s="59" t="s">
        <v>1127</v>
      </c>
      <c r="D274" s="59"/>
      <c r="E274" s="56" t="e">
        <f>#REF!/#REF!</f>
        <v>#REF!</v>
      </c>
      <c r="F274" s="222"/>
    </row>
    <row r="275" ht="41" customHeight="1" spans="1:6">
      <c r="A275" s="52"/>
      <c r="B275" s="55" t="s">
        <v>1129</v>
      </c>
      <c r="C275" s="59" t="s">
        <v>1127</v>
      </c>
      <c r="D275" s="59"/>
      <c r="E275" s="56" t="e">
        <f>#REF!/#REF!</f>
        <v>#REF!</v>
      </c>
      <c r="F275" s="222"/>
    </row>
    <row r="276" ht="41" customHeight="1" spans="1:6">
      <c r="A276" s="52"/>
      <c r="B276" s="55" t="s">
        <v>1130</v>
      </c>
      <c r="C276" s="59" t="s">
        <v>1127</v>
      </c>
      <c r="D276" s="59"/>
      <c r="E276" s="56" t="e">
        <f>#REF!/#REF!</f>
        <v>#REF!</v>
      </c>
      <c r="F276" s="222"/>
    </row>
    <row r="277" ht="41" customHeight="1" spans="1:6">
      <c r="A277" s="228" t="s">
        <v>1131</v>
      </c>
      <c r="B277" s="226" t="s">
        <v>1132</v>
      </c>
      <c r="C277" s="62"/>
      <c r="D277" s="59"/>
      <c r="E277" s="56" t="e">
        <f>#REF!/#REF!</f>
        <v>#REF!</v>
      </c>
      <c r="F277" s="222"/>
    </row>
    <row r="278" ht="41" customHeight="1" spans="1:6">
      <c r="A278" s="228" t="s">
        <v>1133</v>
      </c>
      <c r="B278" s="226" t="s">
        <v>1134</v>
      </c>
      <c r="C278" s="64"/>
      <c r="D278" s="59"/>
      <c r="E278" s="56" t="e">
        <f>#REF!/#REF!</f>
        <v>#REF!</v>
      </c>
      <c r="F278" s="222"/>
    </row>
    <row r="279" ht="41" customHeight="1" spans="1:6">
      <c r="A279" s="228" t="s">
        <v>1135</v>
      </c>
      <c r="B279" s="226" t="s">
        <v>1136</v>
      </c>
      <c r="C279" s="62"/>
      <c r="D279" s="59"/>
      <c r="E279" s="56" t="e">
        <f>#REF!/#REF!</f>
        <v>#REF!</v>
      </c>
      <c r="F279" s="222"/>
    </row>
    <row r="280" ht="41" customHeight="1" spans="1:6">
      <c r="A280" s="228" t="s">
        <v>1137</v>
      </c>
      <c r="B280" s="226" t="s">
        <v>1138</v>
      </c>
      <c r="C280" s="64"/>
      <c r="D280" s="59"/>
      <c r="E280" s="56" t="e">
        <f>#REF!/#REF!</f>
        <v>#REF!</v>
      </c>
      <c r="F280" s="222"/>
    </row>
    <row r="281" ht="41" customHeight="1" spans="1:6">
      <c r="A281" s="52"/>
      <c r="B281" s="47" t="s">
        <v>1139</v>
      </c>
      <c r="C281" s="232"/>
      <c r="D281" s="59"/>
      <c r="E281" s="56" t="e">
        <f>#REF!/#REF!</f>
        <v>#REF!</v>
      </c>
      <c r="F281" s="222"/>
    </row>
    <row r="282" ht="41" customHeight="1" spans="1:6">
      <c r="A282" s="52"/>
      <c r="B282" s="47" t="s">
        <v>1140</v>
      </c>
      <c r="C282" s="233"/>
      <c r="D282" s="59"/>
      <c r="E282" s="56" t="e">
        <f>#REF!/#REF!</f>
        <v>#REF!</v>
      </c>
      <c r="F282" s="222"/>
    </row>
    <row r="283" ht="41" customHeight="1" spans="1:6">
      <c r="A283" s="48" t="s">
        <v>1141</v>
      </c>
      <c r="B283" s="47" t="s">
        <v>1142</v>
      </c>
      <c r="C283" s="224" t="s">
        <v>1143</v>
      </c>
      <c r="D283" s="59"/>
      <c r="E283" s="56" t="e">
        <f>#REF!/#REF!</f>
        <v>#REF!</v>
      </c>
      <c r="F283" s="222"/>
    </row>
    <row r="284" ht="41" customHeight="1" spans="1:6">
      <c r="A284" s="225" t="s">
        <v>1144</v>
      </c>
      <c r="B284" s="234" t="s">
        <v>1145</v>
      </c>
      <c r="C284" s="224"/>
      <c r="D284" s="59"/>
      <c r="E284" s="56" t="e">
        <f>#REF!/#REF!</f>
        <v>#REF!</v>
      </c>
      <c r="F284" s="222"/>
    </row>
    <row r="285" ht="41" customHeight="1" spans="1:6">
      <c r="A285" s="235" t="s">
        <v>1146</v>
      </c>
      <c r="B285" s="78" t="s">
        <v>1147</v>
      </c>
      <c r="C285" s="224"/>
      <c r="D285" s="59"/>
      <c r="E285" s="56" t="e">
        <f>#REF!/#REF!</f>
        <v>#REF!</v>
      </c>
      <c r="F285" s="222"/>
    </row>
    <row r="286" ht="41" customHeight="1" spans="1:6">
      <c r="A286" s="4" t="s">
        <v>1148</v>
      </c>
      <c r="B286" s="78" t="s">
        <v>1149</v>
      </c>
      <c r="C286" s="224"/>
      <c r="D286" s="59"/>
      <c r="E286" s="56" t="e">
        <f>#REF!/#REF!</f>
        <v>#REF!</v>
      </c>
      <c r="F286" s="222"/>
    </row>
    <row r="287" ht="41" customHeight="1" spans="1:6">
      <c r="A287" s="225" t="s">
        <v>1150</v>
      </c>
      <c r="B287" s="234" t="s">
        <v>1151</v>
      </c>
      <c r="C287" s="210" t="s">
        <v>1152</v>
      </c>
      <c r="D287" s="59"/>
      <c r="E287" s="56" t="e">
        <f>#REF!/#REF!</f>
        <v>#REF!</v>
      </c>
      <c r="F287" s="222"/>
    </row>
    <row r="288" ht="41" customHeight="1" spans="1:6">
      <c r="A288" s="228" t="s">
        <v>1153</v>
      </c>
      <c r="B288" s="234" t="s">
        <v>1154</v>
      </c>
      <c r="C288" s="59" t="s">
        <v>1155</v>
      </c>
      <c r="D288" s="59"/>
      <c r="E288" s="56" t="e">
        <f>#REF!/#REF!</f>
        <v>#REF!</v>
      </c>
      <c r="F288" s="222"/>
    </row>
    <row r="289" ht="41" customHeight="1" spans="1:6">
      <c r="A289" s="225" t="s">
        <v>1156</v>
      </c>
      <c r="B289" s="234" t="s">
        <v>1157</v>
      </c>
      <c r="C289" s="223"/>
      <c r="D289" s="59"/>
      <c r="E289" s="56" t="e">
        <f>#REF!/#REF!</f>
        <v>#REF!</v>
      </c>
      <c r="F289" s="222"/>
    </row>
    <row r="290" ht="41" customHeight="1" spans="1:6">
      <c r="A290" s="52"/>
      <c r="B290" s="47" t="s">
        <v>1158</v>
      </c>
      <c r="C290" s="59" t="s">
        <v>1159</v>
      </c>
      <c r="D290" s="59"/>
      <c r="E290" s="56" t="e">
        <f>#REF!/#REF!</f>
        <v>#REF!</v>
      </c>
      <c r="F290" s="222"/>
    </row>
    <row r="291" ht="41" customHeight="1" spans="1:6">
      <c r="A291" s="52"/>
      <c r="B291" s="47" t="s">
        <v>1160</v>
      </c>
      <c r="C291" s="224"/>
      <c r="D291" s="59"/>
      <c r="E291" s="56" t="e">
        <f>#REF!/#REF!</f>
        <v>#REF!</v>
      </c>
      <c r="F291" s="222"/>
    </row>
    <row r="292" ht="41" customHeight="1" spans="1:6">
      <c r="A292" s="228" t="s">
        <v>1161</v>
      </c>
      <c r="B292" s="234" t="s">
        <v>1162</v>
      </c>
      <c r="C292" s="224"/>
      <c r="D292" s="59"/>
      <c r="E292" s="56" t="e">
        <f>#REF!/#REF!</f>
        <v>#REF!</v>
      </c>
      <c r="F292" s="222"/>
    </row>
    <row r="293" ht="41" customHeight="1" spans="1:6">
      <c r="A293" s="52"/>
      <c r="B293" s="47" t="s">
        <v>1163</v>
      </c>
      <c r="C293" s="224"/>
      <c r="D293" s="59"/>
      <c r="E293" s="56" t="e">
        <f>#REF!/#REF!</f>
        <v>#REF!</v>
      </c>
      <c r="F293" s="222"/>
    </row>
    <row r="294" ht="41" customHeight="1" spans="1:6">
      <c r="A294" s="52"/>
      <c r="B294" s="47" t="s">
        <v>1164</v>
      </c>
      <c r="C294" s="224"/>
      <c r="D294" s="59"/>
      <c r="E294" s="56" t="e">
        <f>#REF!/#REF!</f>
        <v>#REF!</v>
      </c>
      <c r="F294" s="222"/>
    </row>
    <row r="295" ht="41" customHeight="1" spans="1:6">
      <c r="A295" s="228" t="s">
        <v>1165</v>
      </c>
      <c r="B295" s="234" t="s">
        <v>1166</v>
      </c>
      <c r="C295" s="59" t="s">
        <v>1167</v>
      </c>
      <c r="D295" s="59"/>
      <c r="E295" s="56" t="e">
        <f>#REF!/#REF!</f>
        <v>#REF!</v>
      </c>
      <c r="F295" s="222"/>
    </row>
    <row r="296" ht="41" customHeight="1" spans="1:6">
      <c r="A296" s="225" t="s">
        <v>1168</v>
      </c>
      <c r="B296" s="234" t="s">
        <v>1169</v>
      </c>
      <c r="C296" s="224"/>
      <c r="D296" s="59"/>
      <c r="E296" s="56" t="e">
        <f>#REF!/#REF!</f>
        <v>#REF!</v>
      </c>
      <c r="F296" s="222"/>
    </row>
    <row r="297" ht="41" customHeight="1" spans="1:6">
      <c r="A297" s="52"/>
      <c r="B297" s="47" t="s">
        <v>1170</v>
      </c>
      <c r="C297" s="224"/>
      <c r="D297" s="59"/>
      <c r="E297" s="56" t="e">
        <f>#REF!/#REF!</f>
        <v>#REF!</v>
      </c>
      <c r="F297" s="222"/>
    </row>
    <row r="298" ht="41" customHeight="1" spans="1:6">
      <c r="A298" s="52"/>
      <c r="B298" s="47" t="s">
        <v>1171</v>
      </c>
      <c r="C298" s="224"/>
      <c r="D298" s="59"/>
      <c r="E298" s="56" t="e">
        <f>#REF!/#REF!</f>
        <v>#REF!</v>
      </c>
      <c r="F298" s="222"/>
    </row>
    <row r="299" ht="41" customHeight="1" spans="1:6">
      <c r="A299" s="225" t="s">
        <v>1172</v>
      </c>
      <c r="B299" s="234" t="s">
        <v>1173</v>
      </c>
      <c r="C299" s="224"/>
      <c r="D299" s="59"/>
      <c r="E299" s="56" t="e">
        <f>#REF!/#REF!</f>
        <v>#REF!</v>
      </c>
      <c r="F299" s="222"/>
    </row>
    <row r="300" ht="41" customHeight="1" spans="1:6">
      <c r="A300" s="225" t="s">
        <v>1174</v>
      </c>
      <c r="B300" s="234" t="s">
        <v>1175</v>
      </c>
      <c r="C300" s="224"/>
      <c r="D300" s="59"/>
      <c r="E300" s="56" t="e">
        <f>#REF!/#REF!</f>
        <v>#REF!</v>
      </c>
      <c r="F300" s="222"/>
    </row>
    <row r="301" ht="41" customHeight="1" spans="1:6">
      <c r="A301" s="52"/>
      <c r="B301" s="47" t="s">
        <v>1176</v>
      </c>
      <c r="C301" s="224"/>
      <c r="D301" s="59"/>
      <c r="E301" s="56" t="e">
        <f>#REF!/#REF!</f>
        <v>#REF!</v>
      </c>
      <c r="F301" s="222"/>
    </row>
    <row r="302" ht="41" customHeight="1" spans="1:6">
      <c r="A302" s="228" t="s">
        <v>1177</v>
      </c>
      <c r="B302" s="234" t="s">
        <v>1178</v>
      </c>
      <c r="C302" s="59" t="s">
        <v>1179</v>
      </c>
      <c r="D302" s="59"/>
      <c r="E302" s="56" t="e">
        <f>#REF!/#REF!</f>
        <v>#REF!</v>
      </c>
      <c r="F302" s="222"/>
    </row>
    <row r="303" ht="41" customHeight="1" spans="1:6">
      <c r="A303" s="52"/>
      <c r="B303" s="47" t="s">
        <v>1180</v>
      </c>
      <c r="C303" s="224"/>
      <c r="D303" s="59"/>
      <c r="E303" s="56" t="e">
        <f>#REF!/#REF!</f>
        <v>#REF!</v>
      </c>
      <c r="F303" s="222"/>
    </row>
    <row r="304" ht="41" customHeight="1" spans="1:6">
      <c r="A304" s="52"/>
      <c r="B304" s="47" t="s">
        <v>1181</v>
      </c>
      <c r="C304" s="224"/>
      <c r="D304" s="59"/>
      <c r="E304" s="56" t="e">
        <f>#REF!/#REF!</f>
        <v>#REF!</v>
      </c>
      <c r="F304" s="222"/>
    </row>
    <row r="305" ht="41" customHeight="1" spans="1:6">
      <c r="A305" s="52"/>
      <c r="B305" s="47" t="s">
        <v>1182</v>
      </c>
      <c r="C305" s="59"/>
      <c r="D305" s="59"/>
      <c r="E305" s="56" t="e">
        <f>#REF!/#REF!</f>
        <v>#REF!</v>
      </c>
      <c r="F305" s="222"/>
    </row>
    <row r="306" ht="41" customHeight="1" spans="1:6">
      <c r="A306" s="225" t="s">
        <v>1183</v>
      </c>
      <c r="B306" s="234" t="s">
        <v>1184</v>
      </c>
      <c r="C306" s="59" t="s">
        <v>1155</v>
      </c>
      <c r="D306" s="59"/>
      <c r="E306" s="56" t="e">
        <f>#REF!/#REF!</f>
        <v>#REF!</v>
      </c>
      <c r="F306" s="222"/>
    </row>
    <row r="307" ht="41" customHeight="1" spans="1:6">
      <c r="A307" s="52"/>
      <c r="B307" s="47" t="s">
        <v>1185</v>
      </c>
      <c r="C307" s="59" t="s">
        <v>1159</v>
      </c>
      <c r="D307" s="59"/>
      <c r="E307" s="56" t="e">
        <f>#REF!/#REF!</f>
        <v>#REF!</v>
      </c>
      <c r="F307" s="222"/>
    </row>
    <row r="308" ht="41" customHeight="1" spans="1:6">
      <c r="A308" s="52"/>
      <c r="B308" s="47" t="s">
        <v>1186</v>
      </c>
      <c r="C308" s="59"/>
      <c r="D308" s="59"/>
      <c r="E308" s="56" t="e">
        <f>#REF!/#REF!</f>
        <v>#REF!</v>
      </c>
      <c r="F308" s="222"/>
    </row>
    <row r="309" ht="41" customHeight="1" spans="1:6">
      <c r="A309" s="225" t="s">
        <v>1187</v>
      </c>
      <c r="B309" s="234" t="s">
        <v>1188</v>
      </c>
      <c r="C309" s="59" t="s">
        <v>1189</v>
      </c>
      <c r="D309" s="59"/>
      <c r="E309" s="56" t="e">
        <f>#REF!/#REF!</f>
        <v>#REF!</v>
      </c>
      <c r="F309" s="222"/>
    </row>
    <row r="310" ht="41" customHeight="1" spans="1:6">
      <c r="A310" s="52"/>
      <c r="B310" s="47" t="s">
        <v>1190</v>
      </c>
      <c r="C310" s="59"/>
      <c r="D310" s="59"/>
      <c r="E310" s="56" t="e">
        <f>#REF!/#REF!</f>
        <v>#REF!</v>
      </c>
      <c r="F310" s="222"/>
    </row>
    <row r="311" ht="41" customHeight="1" spans="1:6">
      <c r="A311" s="52"/>
      <c r="B311" s="47" t="s">
        <v>1191</v>
      </c>
      <c r="C311" s="59"/>
      <c r="D311" s="59"/>
      <c r="E311" s="56" t="e">
        <f>#REF!/#REF!</f>
        <v>#REF!</v>
      </c>
      <c r="F311" s="222"/>
    </row>
    <row r="312" ht="41" customHeight="1" spans="1:6">
      <c r="A312" s="52"/>
      <c r="B312" s="47" t="s">
        <v>1192</v>
      </c>
      <c r="C312" s="59"/>
      <c r="D312" s="59"/>
      <c r="E312" s="56" t="e">
        <f>#REF!/#REF!</f>
        <v>#REF!</v>
      </c>
      <c r="F312" s="222"/>
    </row>
    <row r="313" spans="1:6">
      <c r="A313" s="228" t="s">
        <v>1193</v>
      </c>
      <c r="B313" s="234" t="s">
        <v>1194</v>
      </c>
      <c r="C313" s="59" t="s">
        <v>1195</v>
      </c>
      <c r="D313" s="59"/>
      <c r="E313" s="56" t="e">
        <f>#REF!/#REF!</f>
        <v>#REF!</v>
      </c>
      <c r="F313" s="222"/>
    </row>
    <row r="314" spans="1:6">
      <c r="A314" s="228" t="s">
        <v>1196</v>
      </c>
      <c r="B314" s="234" t="s">
        <v>1197</v>
      </c>
      <c r="C314" s="223"/>
      <c r="D314" s="59"/>
      <c r="E314" s="56" t="e">
        <f>#REF!/#REF!</f>
        <v>#REF!</v>
      </c>
      <c r="F314" s="222"/>
    </row>
    <row r="315" spans="1:6">
      <c r="A315" s="225" t="s">
        <v>1198</v>
      </c>
      <c r="B315" s="234" t="s">
        <v>1199</v>
      </c>
      <c r="C315" s="59"/>
      <c r="D315" s="59"/>
      <c r="E315" s="56" t="e">
        <f>#REF!/#REF!</f>
        <v>#REF!</v>
      </c>
      <c r="F315" s="222"/>
    </row>
    <row r="316" spans="1:6">
      <c r="A316" s="228" t="s">
        <v>1200</v>
      </c>
      <c r="B316" s="234" t="s">
        <v>1201</v>
      </c>
      <c r="C316" s="59"/>
      <c r="D316" s="59"/>
      <c r="E316" s="56" t="e">
        <f>#REF!/#REF!</f>
        <v>#REF!</v>
      </c>
      <c r="F316" s="222"/>
    </row>
    <row r="317" ht="15" spans="1:6">
      <c r="A317" s="236" t="s">
        <v>1202</v>
      </c>
      <c r="B317" s="237" t="s">
        <v>1203</v>
      </c>
      <c r="C317" s="59" t="s">
        <v>1204</v>
      </c>
      <c r="D317" s="59"/>
      <c r="E317" s="56" t="e">
        <f>#REF!/#REF!</f>
        <v>#REF!</v>
      </c>
      <c r="F317" s="190"/>
    </row>
    <row r="318" ht="15" spans="1:6">
      <c r="A318" s="236" t="s">
        <v>1205</v>
      </c>
      <c r="B318" s="237" t="s">
        <v>1206</v>
      </c>
      <c r="C318" s="59" t="s">
        <v>1204</v>
      </c>
      <c r="D318" s="59"/>
      <c r="E318" s="56" t="e">
        <f>#REF!/#REF!</f>
        <v>#REF!</v>
      </c>
      <c r="F318" s="190"/>
    </row>
    <row r="319" ht="15" spans="1:6">
      <c r="A319" s="236" t="s">
        <v>1207</v>
      </c>
      <c r="B319" s="237" t="s">
        <v>1208</v>
      </c>
      <c r="C319" s="59" t="s">
        <v>1209</v>
      </c>
      <c r="D319" s="224"/>
      <c r="E319" s="238"/>
      <c r="F319" s="239"/>
    </row>
    <row r="320" ht="15" spans="1:6">
      <c r="A320" s="236" t="s">
        <v>1210</v>
      </c>
      <c r="B320" s="240" t="s">
        <v>1211</v>
      </c>
      <c r="C320" s="59" t="s">
        <v>1212</v>
      </c>
      <c r="D320" s="224"/>
      <c r="E320" s="238"/>
      <c r="F320" s="239"/>
    </row>
    <row r="321" ht="15" spans="1:7">
      <c r="A321" s="236" t="s">
        <v>1213</v>
      </c>
      <c r="B321" s="241"/>
      <c r="C321" s="59" t="s">
        <v>1214</v>
      </c>
      <c r="D321" s="224"/>
      <c r="E321" s="238"/>
      <c r="F321" s="239"/>
    </row>
    <row r="322" ht="15" spans="1:7">
      <c r="A322" s="236" t="s">
        <v>1215</v>
      </c>
      <c r="B322" s="240" t="s">
        <v>1216</v>
      </c>
      <c r="C322" s="59" t="s">
        <v>1212</v>
      </c>
      <c r="D322" s="224"/>
      <c r="E322" s="238"/>
      <c r="F322" s="239"/>
    </row>
    <row r="323" ht="15" spans="1:7">
      <c r="A323" s="236" t="s">
        <v>1217</v>
      </c>
      <c r="B323" s="241"/>
      <c r="C323" s="59" t="s">
        <v>1214</v>
      </c>
      <c r="D323" s="224"/>
      <c r="E323" s="238"/>
      <c r="F323" s="239"/>
    </row>
    <row r="324" ht="15" spans="1:7">
      <c r="A324" s="236"/>
      <c r="B324" s="237" t="s">
        <v>1218</v>
      </c>
      <c r="C324" s="59"/>
      <c r="D324" s="224"/>
      <c r="E324" s="238"/>
      <c r="F324" s="239"/>
    </row>
    <row r="325" ht="15" spans="1:7">
      <c r="A325" s="236" t="s">
        <v>1219</v>
      </c>
      <c r="B325" s="237" t="s">
        <v>1220</v>
      </c>
      <c r="C325" s="59" t="s">
        <v>1221</v>
      </c>
      <c r="D325" s="224"/>
      <c r="E325" s="238"/>
      <c r="F325" s="239"/>
    </row>
    <row r="328" ht="30" spans="1:7">
      <c r="A328" s="242" t="s">
        <v>1222</v>
      </c>
      <c r="B328" s="242" t="s">
        <v>1023</v>
      </c>
      <c r="C328" s="243" t="s">
        <v>1223</v>
      </c>
      <c r="D328" s="243"/>
      <c r="E328" s="244"/>
      <c r="F328" s="245" t="s">
        <v>1224</v>
      </c>
      <c r="G328" s="246" t="s">
        <v>358</v>
      </c>
    </row>
    <row r="329" ht="30" customHeight="1" spans="1:7">
      <c r="A329" s="242">
        <v>1</v>
      </c>
      <c r="B329" s="247" t="s">
        <v>1225</v>
      </c>
      <c r="C329" s="243">
        <v>603</v>
      </c>
      <c r="D329" s="243"/>
      <c r="E329" s="244"/>
      <c r="F329" s="245"/>
      <c r="G329" s="246"/>
    </row>
    <row r="330" ht="30" customHeight="1" spans="1:7">
      <c r="A330" s="242">
        <v>2</v>
      </c>
      <c r="B330" s="247" t="s">
        <v>1226</v>
      </c>
      <c r="C330" s="243">
        <v>604</v>
      </c>
      <c r="D330" s="243"/>
      <c r="E330" s="244"/>
      <c r="F330" s="245"/>
      <c r="G330" s="246"/>
    </row>
    <row r="331" ht="30" customHeight="1" spans="1:7">
      <c r="A331" s="242">
        <v>3</v>
      </c>
      <c r="B331" s="248" t="s">
        <v>1227</v>
      </c>
      <c r="C331" s="243">
        <v>605</v>
      </c>
      <c r="D331" s="243"/>
      <c r="E331" s="244"/>
      <c r="F331" s="245"/>
      <c r="G331" s="246"/>
    </row>
    <row r="332" ht="30" customHeight="1" spans="1:7">
      <c r="A332" s="242">
        <v>4</v>
      </c>
      <c r="B332" s="249" t="s">
        <v>1228</v>
      </c>
      <c r="C332" s="243">
        <v>606</v>
      </c>
      <c r="D332" s="243"/>
      <c r="E332" s="244"/>
      <c r="F332" s="245"/>
      <c r="G332" s="246"/>
    </row>
    <row r="333" ht="30" customHeight="1" spans="1:7">
      <c r="A333" s="242">
        <v>5</v>
      </c>
      <c r="B333" s="250" t="s">
        <v>1229</v>
      </c>
      <c r="C333" s="243">
        <v>607</v>
      </c>
      <c r="D333" s="243"/>
      <c r="E333" s="244"/>
      <c r="F333" s="245"/>
      <c r="G333" s="246"/>
    </row>
    <row r="334" ht="30" customHeight="1" spans="1:7">
      <c r="A334" s="242"/>
      <c r="B334" s="250" t="s">
        <v>1229</v>
      </c>
      <c r="C334" s="243" t="s">
        <v>1230</v>
      </c>
      <c r="D334" s="243"/>
      <c r="E334" s="244"/>
      <c r="F334" s="245"/>
      <c r="G334" s="246"/>
    </row>
    <row r="335" ht="30" customHeight="1" spans="1:7">
      <c r="A335" s="242"/>
      <c r="B335" s="250" t="s">
        <v>1229</v>
      </c>
      <c r="C335" s="251" t="s">
        <v>1231</v>
      </c>
      <c r="D335" s="251"/>
      <c r="E335" s="244"/>
      <c r="F335" s="245"/>
      <c r="G335" s="246"/>
    </row>
    <row r="336" ht="30" customHeight="1" spans="1:7">
      <c r="A336" s="242">
        <v>6</v>
      </c>
      <c r="B336" s="248" t="s">
        <v>1232</v>
      </c>
      <c r="C336" s="243" t="s">
        <v>1233</v>
      </c>
      <c r="D336" s="243"/>
      <c r="E336" s="244"/>
      <c r="F336" s="245"/>
      <c r="G336" s="246"/>
    </row>
    <row r="337" ht="30" customHeight="1" spans="1:7">
      <c r="A337" s="242">
        <v>7</v>
      </c>
      <c r="B337" s="248" t="s">
        <v>1232</v>
      </c>
      <c r="C337" s="243" t="s">
        <v>1234</v>
      </c>
      <c r="D337" s="243"/>
      <c r="E337" s="244"/>
      <c r="F337" s="245"/>
      <c r="G337" s="246"/>
    </row>
    <row r="338" ht="30" customHeight="1" spans="1:7">
      <c r="A338" s="242">
        <v>7</v>
      </c>
      <c r="B338" s="247" t="s">
        <v>1232</v>
      </c>
      <c r="C338" s="243">
        <v>609</v>
      </c>
      <c r="D338" s="243"/>
      <c r="E338" s="244"/>
      <c r="F338" s="245"/>
      <c r="G338" s="246"/>
    </row>
    <row r="339" ht="30" customHeight="1" spans="1:7">
      <c r="A339" s="242">
        <v>8</v>
      </c>
      <c r="B339" s="249" t="s">
        <v>1235</v>
      </c>
      <c r="C339" s="243">
        <v>610</v>
      </c>
      <c r="D339" s="243"/>
      <c r="E339" s="244"/>
      <c r="F339" s="245"/>
      <c r="G339" s="246"/>
    </row>
    <row r="340" ht="30" customHeight="1" spans="1:7">
      <c r="A340" s="242">
        <v>9</v>
      </c>
      <c r="B340" s="249" t="s">
        <v>1236</v>
      </c>
      <c r="C340" s="243">
        <v>611</v>
      </c>
      <c r="D340" s="243"/>
      <c r="E340" s="244"/>
      <c r="F340" s="245"/>
      <c r="G340" s="246"/>
    </row>
    <row r="341" ht="30" customHeight="1" spans="1:7">
      <c r="A341" s="242"/>
      <c r="B341" s="250" t="s">
        <v>1237</v>
      </c>
      <c r="C341" s="243">
        <v>612</v>
      </c>
      <c r="D341" s="243"/>
      <c r="E341" s="244"/>
      <c r="F341" s="245"/>
      <c r="G341" s="246"/>
    </row>
    <row r="342" ht="30" customHeight="1" spans="1:7">
      <c r="A342" s="242">
        <v>10</v>
      </c>
      <c r="B342" s="250" t="s">
        <v>1238</v>
      </c>
      <c r="C342" s="243" t="s">
        <v>1239</v>
      </c>
      <c r="D342" s="243"/>
      <c r="E342" s="244"/>
      <c r="F342" s="245"/>
      <c r="G342" s="246"/>
    </row>
    <row r="343" ht="30" customHeight="1" spans="1:7">
      <c r="A343" s="242">
        <v>11</v>
      </c>
      <c r="B343" s="250" t="s">
        <v>1240</v>
      </c>
      <c r="C343" s="243">
        <v>613</v>
      </c>
      <c r="D343" s="243"/>
      <c r="E343" s="244"/>
      <c r="F343" s="245"/>
      <c r="G343" s="246"/>
    </row>
    <row r="344" ht="30" customHeight="1" spans="1:7">
      <c r="A344" s="242">
        <v>12</v>
      </c>
      <c r="B344" s="248" t="s">
        <v>1241</v>
      </c>
      <c r="C344" s="243">
        <v>614</v>
      </c>
      <c r="D344" s="243"/>
      <c r="E344" s="244"/>
      <c r="F344" s="245"/>
      <c r="G344" s="246"/>
    </row>
    <row r="345" ht="30" customHeight="1" spans="1:7">
      <c r="A345" s="242">
        <v>13</v>
      </c>
      <c r="B345" s="248" t="s">
        <v>1242</v>
      </c>
      <c r="C345" s="243">
        <v>615</v>
      </c>
      <c r="D345" s="243"/>
      <c r="E345" s="244"/>
      <c r="F345" s="245"/>
      <c r="G345" s="246"/>
    </row>
    <row r="346" ht="30" customHeight="1" spans="1:7">
      <c r="A346" s="242">
        <v>14</v>
      </c>
      <c r="B346" s="248" t="s">
        <v>1243</v>
      </c>
      <c r="C346" s="243">
        <v>616</v>
      </c>
      <c r="D346" s="243"/>
      <c r="E346" s="244"/>
      <c r="F346" s="245"/>
      <c r="G346" s="246"/>
    </row>
    <row r="347" ht="30" customHeight="1" spans="1:7">
      <c r="A347" s="242">
        <v>15</v>
      </c>
      <c r="B347" s="248" t="s">
        <v>1244</v>
      </c>
      <c r="C347" s="243">
        <v>617</v>
      </c>
      <c r="D347" s="243"/>
      <c r="E347" s="244"/>
      <c r="F347" s="245"/>
      <c r="G347" s="246"/>
    </row>
    <row r="348" ht="30" customHeight="1" spans="1:7">
      <c r="A348" s="242">
        <v>16</v>
      </c>
      <c r="B348" s="248" t="s">
        <v>1244</v>
      </c>
      <c r="C348" s="243">
        <v>618</v>
      </c>
      <c r="D348" s="243"/>
      <c r="E348" s="244"/>
      <c r="F348" s="245"/>
      <c r="G348" s="246"/>
    </row>
    <row r="349" ht="30" customHeight="1" spans="1:7">
      <c r="A349" s="242">
        <v>17</v>
      </c>
      <c r="B349" s="248" t="s">
        <v>1245</v>
      </c>
      <c r="C349" s="243">
        <v>619</v>
      </c>
      <c r="D349" s="243"/>
      <c r="E349" s="244"/>
      <c r="F349" s="245"/>
      <c r="G349" s="246"/>
    </row>
    <row r="350" ht="30" customHeight="1" spans="1:7">
      <c r="A350" s="242">
        <v>18</v>
      </c>
      <c r="B350" s="248" t="s">
        <v>1246</v>
      </c>
      <c r="C350" s="243">
        <v>620</v>
      </c>
      <c r="D350" s="243"/>
      <c r="E350" s="244"/>
      <c r="F350" s="245"/>
      <c r="G350" s="246"/>
    </row>
    <row r="351" ht="30" customHeight="1" spans="1:7">
      <c r="A351" s="242">
        <v>19</v>
      </c>
      <c r="B351" s="248" t="s">
        <v>1247</v>
      </c>
      <c r="C351" s="243">
        <v>621</v>
      </c>
      <c r="D351" s="243"/>
      <c r="E351" s="244"/>
      <c r="F351" s="245"/>
      <c r="G351" s="246"/>
    </row>
    <row r="352" ht="30" customHeight="1" spans="1:7">
      <c r="A352" s="242">
        <v>20</v>
      </c>
      <c r="B352" s="248" t="s">
        <v>1248</v>
      </c>
      <c r="C352" s="243" t="s">
        <v>1249</v>
      </c>
      <c r="D352" s="243"/>
      <c r="E352" s="244"/>
      <c r="F352" s="245"/>
      <c r="G352" s="246"/>
    </row>
    <row r="353" ht="30" customHeight="1" spans="1:7">
      <c r="A353" s="242"/>
      <c r="B353" s="248" t="s">
        <v>1248</v>
      </c>
      <c r="C353" s="243" t="s">
        <v>1250</v>
      </c>
      <c r="D353" s="243"/>
      <c r="E353" s="244"/>
      <c r="F353" s="245"/>
      <c r="G353" s="246"/>
    </row>
    <row r="354" ht="30" customHeight="1" spans="1:7">
      <c r="A354" s="242">
        <v>21</v>
      </c>
      <c r="B354" s="248" t="s">
        <v>1251</v>
      </c>
      <c r="C354" s="243">
        <v>623</v>
      </c>
      <c r="D354" s="243"/>
      <c r="E354" s="244"/>
      <c r="F354" s="245"/>
      <c r="G354" s="246"/>
    </row>
    <row r="355" ht="30" customHeight="1" spans="1:7">
      <c r="A355" s="242">
        <v>22</v>
      </c>
      <c r="B355" s="252" t="s">
        <v>1252</v>
      </c>
      <c r="C355" s="243">
        <v>624</v>
      </c>
      <c r="D355" s="243"/>
      <c r="E355" s="244"/>
      <c r="F355" s="245"/>
      <c r="G355" s="246"/>
    </row>
    <row r="356" ht="30" customHeight="1" spans="1:7">
      <c r="A356" s="242">
        <v>23</v>
      </c>
      <c r="B356" s="247" t="s">
        <v>1253</v>
      </c>
      <c r="C356" s="243">
        <v>625</v>
      </c>
      <c r="D356" s="243"/>
      <c r="E356" s="244"/>
      <c r="F356" s="245"/>
      <c r="G356" s="246"/>
    </row>
    <row r="357" ht="30" customHeight="1" spans="1:7">
      <c r="A357" s="242">
        <v>24</v>
      </c>
      <c r="B357" s="248" t="s">
        <v>1254</v>
      </c>
      <c r="C357" s="243">
        <v>626</v>
      </c>
      <c r="D357" s="243"/>
      <c r="E357" s="244"/>
      <c r="F357" s="245"/>
      <c r="G357" s="246"/>
    </row>
    <row r="358" ht="30" customHeight="1" spans="1:7">
      <c r="A358" s="242">
        <v>25</v>
      </c>
      <c r="B358" s="242" t="s">
        <v>1255</v>
      </c>
      <c r="C358" s="243">
        <v>627</v>
      </c>
      <c r="D358" s="243"/>
      <c r="E358" s="244"/>
      <c r="F358" s="245"/>
      <c r="G358" s="246"/>
    </row>
    <row r="359" ht="30" customHeight="1" spans="1:7">
      <c r="A359" s="242">
        <v>26</v>
      </c>
      <c r="B359" s="248" t="s">
        <v>1256</v>
      </c>
      <c r="C359" s="243">
        <v>629</v>
      </c>
      <c r="D359" s="243"/>
      <c r="E359" s="244"/>
      <c r="F359" s="245"/>
      <c r="G359" s="246"/>
    </row>
    <row r="360" ht="30" customHeight="1" spans="1:7">
      <c r="A360" s="242">
        <v>27</v>
      </c>
      <c r="B360" s="248" t="s">
        <v>1257</v>
      </c>
      <c r="C360" s="243">
        <v>630</v>
      </c>
      <c r="D360" s="243"/>
      <c r="E360" s="244"/>
      <c r="F360" s="245"/>
      <c r="G360" s="246"/>
    </row>
    <row r="361" ht="30" customHeight="1" spans="1:7">
      <c r="A361" s="242">
        <v>28</v>
      </c>
      <c r="B361" s="242" t="s">
        <v>1258</v>
      </c>
      <c r="C361" s="243">
        <v>631</v>
      </c>
      <c r="D361" s="243"/>
      <c r="E361" s="244"/>
      <c r="F361" s="245"/>
      <c r="G361" s="246"/>
    </row>
    <row r="362" ht="30" customHeight="1" spans="1:7">
      <c r="A362" s="242">
        <v>29</v>
      </c>
      <c r="B362" s="248" t="s">
        <v>1259</v>
      </c>
      <c r="C362" s="243">
        <v>632</v>
      </c>
      <c r="D362" s="243"/>
      <c r="E362" s="244"/>
      <c r="F362" s="245"/>
      <c r="G362" s="246"/>
    </row>
    <row r="363" ht="30" customHeight="1" spans="1:7">
      <c r="A363" s="242">
        <v>30</v>
      </c>
      <c r="B363" s="242" t="s">
        <v>1259</v>
      </c>
      <c r="C363" s="243">
        <v>634</v>
      </c>
      <c r="D363" s="243"/>
      <c r="E363" s="244"/>
      <c r="F363" s="245"/>
      <c r="G363" s="246"/>
    </row>
    <row r="364" ht="30" customHeight="1" spans="1:7">
      <c r="A364" s="242">
        <v>31</v>
      </c>
      <c r="B364" s="248" t="s">
        <v>1260</v>
      </c>
      <c r="C364" s="243">
        <v>635</v>
      </c>
      <c r="D364" s="243"/>
      <c r="E364" s="244"/>
      <c r="F364" s="245"/>
      <c r="G364" s="246"/>
    </row>
    <row r="365" ht="30" customHeight="1" spans="1:7">
      <c r="A365" s="242"/>
      <c r="B365" s="248" t="s">
        <v>1261</v>
      </c>
      <c r="C365" s="243"/>
      <c r="D365" s="243"/>
      <c r="E365" s="244"/>
      <c r="F365" s="245"/>
      <c r="G365" s="246"/>
    </row>
    <row r="366" ht="30" customHeight="1" spans="1:7">
      <c r="A366" s="242">
        <v>32</v>
      </c>
      <c r="B366" s="248" t="s">
        <v>1262</v>
      </c>
      <c r="C366" s="243">
        <v>636</v>
      </c>
      <c r="D366" s="243"/>
      <c r="E366" s="244"/>
      <c r="F366" s="245"/>
      <c r="G366" s="246"/>
    </row>
    <row r="367" ht="30" customHeight="1" spans="1:7">
      <c r="A367" s="242">
        <v>33</v>
      </c>
      <c r="B367" s="248" t="s">
        <v>1263</v>
      </c>
      <c r="C367" s="243">
        <v>637</v>
      </c>
      <c r="D367" s="243"/>
      <c r="E367" s="244"/>
      <c r="F367" s="245"/>
      <c r="G367" s="246"/>
    </row>
    <row r="368" ht="30" customHeight="1" spans="1:7">
      <c r="A368" s="242">
        <v>34</v>
      </c>
      <c r="B368" s="248" t="s">
        <v>1264</v>
      </c>
      <c r="C368" s="243">
        <v>638</v>
      </c>
      <c r="D368" s="243"/>
      <c r="E368" s="244"/>
      <c r="F368" s="245"/>
      <c r="G368" s="246"/>
    </row>
    <row r="369" ht="30" customHeight="1" spans="1:7">
      <c r="A369" s="242">
        <v>35</v>
      </c>
      <c r="B369" s="248" t="s">
        <v>1265</v>
      </c>
      <c r="C369" s="243">
        <v>639</v>
      </c>
      <c r="D369" s="243"/>
      <c r="E369" s="244"/>
      <c r="F369" s="245"/>
      <c r="G369" s="246"/>
    </row>
    <row r="370" ht="30" customHeight="1" spans="1:7">
      <c r="A370" s="242"/>
      <c r="B370" s="248" t="s">
        <v>1265</v>
      </c>
      <c r="C370" s="243" t="s">
        <v>1266</v>
      </c>
      <c r="D370" s="243"/>
      <c r="E370" s="244"/>
      <c r="F370" s="245"/>
      <c r="G370" s="246"/>
    </row>
    <row r="371" ht="30" customHeight="1" spans="1:7">
      <c r="A371" s="242">
        <v>36</v>
      </c>
      <c r="B371" s="248" t="s">
        <v>1267</v>
      </c>
      <c r="C371" s="243">
        <v>640</v>
      </c>
      <c r="D371" s="243"/>
      <c r="E371" s="244"/>
      <c r="F371" s="245"/>
      <c r="G371" s="246"/>
    </row>
    <row r="372" ht="30" customHeight="1" spans="1:7">
      <c r="A372" s="242">
        <v>37</v>
      </c>
      <c r="B372" s="248" t="s">
        <v>1268</v>
      </c>
      <c r="C372" s="243">
        <v>641</v>
      </c>
      <c r="D372" s="243"/>
      <c r="E372" s="244"/>
      <c r="F372" s="245"/>
      <c r="G372" s="246"/>
    </row>
    <row r="373" ht="30" customHeight="1" spans="1:7">
      <c r="A373" s="242"/>
      <c r="B373" s="248" t="s">
        <v>1269</v>
      </c>
      <c r="C373" s="243" t="s">
        <v>1270</v>
      </c>
      <c r="D373" s="243"/>
      <c r="E373" s="244"/>
      <c r="F373" s="245"/>
      <c r="G373" s="246"/>
    </row>
    <row r="374" ht="30" customHeight="1" spans="1:7">
      <c r="A374" s="242"/>
      <c r="B374" s="248" t="s">
        <v>1271</v>
      </c>
      <c r="C374" s="243"/>
      <c r="D374" s="243"/>
      <c r="E374" s="244"/>
      <c r="F374" s="245"/>
      <c r="G374" s="246"/>
    </row>
    <row r="375" ht="30" customHeight="1" spans="1:7">
      <c r="A375" s="242">
        <v>38</v>
      </c>
      <c r="B375" s="248" t="s">
        <v>1272</v>
      </c>
      <c r="C375" s="243">
        <v>642</v>
      </c>
      <c r="D375" s="243"/>
      <c r="E375" s="244"/>
      <c r="F375" s="245"/>
      <c r="G375" s="246"/>
    </row>
    <row r="376" ht="30" customHeight="1" spans="1:7">
      <c r="A376" s="242"/>
      <c r="B376" s="248" t="s">
        <v>1273</v>
      </c>
      <c r="C376" s="243"/>
      <c r="D376" s="243"/>
      <c r="E376" s="244"/>
      <c r="F376" s="245"/>
      <c r="G376" s="246"/>
    </row>
    <row r="377" ht="30" customHeight="1" spans="1:7">
      <c r="A377" s="242"/>
      <c r="B377" s="248" t="s">
        <v>1274</v>
      </c>
      <c r="C377" s="243"/>
      <c r="D377" s="243"/>
      <c r="E377" s="244"/>
      <c r="F377" s="245"/>
      <c r="G377" s="246"/>
    </row>
    <row r="378" ht="30" customHeight="1" spans="1:7">
      <c r="A378" s="242"/>
      <c r="B378" s="248" t="s">
        <v>1275</v>
      </c>
      <c r="C378" s="243"/>
      <c r="D378" s="243"/>
      <c r="E378" s="244"/>
      <c r="F378" s="245"/>
      <c r="G378" s="246"/>
    </row>
    <row r="379" ht="30" customHeight="1" spans="1:7">
      <c r="A379" s="242"/>
      <c r="B379" s="248" t="s">
        <v>1274</v>
      </c>
      <c r="C379" s="243"/>
      <c r="D379" s="243"/>
      <c r="E379" s="244"/>
      <c r="F379" s="245"/>
      <c r="G379" s="246"/>
    </row>
    <row r="380" ht="30" customHeight="1" spans="1:7">
      <c r="A380" s="242"/>
      <c r="B380" s="248" t="s">
        <v>1276</v>
      </c>
      <c r="C380" s="243"/>
      <c r="D380" s="243"/>
      <c r="E380" s="244"/>
      <c r="F380" s="245"/>
      <c r="G380" s="246"/>
    </row>
    <row r="381" ht="30" customHeight="1" spans="1:7">
      <c r="A381" s="248"/>
      <c r="B381" s="248"/>
      <c r="C381" s="243"/>
      <c r="D381" s="243"/>
      <c r="E381" s="244"/>
      <c r="F381" s="253"/>
      <c r="G381" s="246"/>
    </row>
    <row r="382" ht="30" customHeight="1" spans="1:7">
      <c r="A382" s="248"/>
      <c r="B382" s="248"/>
      <c r="C382" s="243"/>
      <c r="D382" s="243"/>
      <c r="E382" s="244"/>
      <c r="F382" s="253"/>
      <c r="G382" s="246"/>
    </row>
    <row r="383" ht="30" customHeight="1" spans="1:7">
      <c r="A383" s="242">
        <v>39</v>
      </c>
      <c r="B383" s="248" t="s">
        <v>1277</v>
      </c>
      <c r="C383" s="243">
        <v>643</v>
      </c>
      <c r="D383" s="243"/>
      <c r="E383" s="244"/>
      <c r="F383" s="245"/>
      <c r="G383" s="246"/>
    </row>
    <row r="384" ht="30" customHeight="1" spans="1:7">
      <c r="A384" s="242"/>
      <c r="B384" s="248" t="s">
        <v>1278</v>
      </c>
      <c r="C384" s="243"/>
      <c r="D384" s="243"/>
      <c r="E384" s="244"/>
      <c r="F384" s="245"/>
      <c r="G384" s="246"/>
    </row>
    <row r="385" ht="30" customHeight="1" spans="1:7">
      <c r="A385" s="242"/>
      <c r="B385" s="248" t="s">
        <v>1279</v>
      </c>
      <c r="C385" s="243"/>
      <c r="D385" s="243"/>
      <c r="E385" s="244"/>
      <c r="F385" s="245"/>
      <c r="G385" s="246"/>
    </row>
    <row r="386" ht="30" customHeight="1" spans="1:7">
      <c r="A386" s="242">
        <v>40</v>
      </c>
      <c r="B386" s="248" t="s">
        <v>1273</v>
      </c>
      <c r="C386" s="243">
        <v>644</v>
      </c>
      <c r="D386" s="243"/>
      <c r="E386" s="244"/>
      <c r="F386" s="245"/>
      <c r="G386" s="246"/>
    </row>
    <row r="387" ht="30" customHeight="1" spans="1:7">
      <c r="A387" s="242"/>
      <c r="B387" s="248" t="s">
        <v>1274</v>
      </c>
      <c r="C387" s="243"/>
      <c r="D387" s="243"/>
      <c r="E387" s="244"/>
      <c r="F387" s="245"/>
      <c r="G387" s="246"/>
    </row>
    <row r="388" ht="30" customHeight="1" spans="1:7">
      <c r="A388" s="242"/>
      <c r="B388" s="248" t="s">
        <v>1280</v>
      </c>
      <c r="C388" s="243"/>
      <c r="D388" s="243"/>
      <c r="E388" s="244"/>
      <c r="F388" s="245"/>
      <c r="G388" s="246"/>
    </row>
    <row r="389" ht="30" customHeight="1" spans="1:7">
      <c r="A389" s="242"/>
      <c r="B389" s="248" t="s">
        <v>1281</v>
      </c>
      <c r="C389" s="243"/>
      <c r="D389" s="243"/>
      <c r="E389" s="244"/>
      <c r="F389" s="245"/>
      <c r="G389" s="246"/>
    </row>
    <row r="390" ht="30" customHeight="1" spans="1:7">
      <c r="A390" s="242"/>
      <c r="B390" s="254"/>
      <c r="C390" s="243"/>
      <c r="D390" s="243"/>
      <c r="E390" s="244"/>
      <c r="F390" s="245"/>
      <c r="G390" s="246"/>
    </row>
    <row r="391" ht="30" customHeight="1" spans="1:7">
      <c r="A391" s="242"/>
      <c r="B391" s="254"/>
      <c r="C391" s="243"/>
      <c r="D391" s="243"/>
      <c r="E391" s="244"/>
      <c r="F391" s="245"/>
      <c r="G391" s="246"/>
    </row>
    <row r="392" ht="30" customHeight="1" spans="1:7">
      <c r="A392" s="248">
        <v>42</v>
      </c>
      <c r="B392" s="248" t="s">
        <v>1282</v>
      </c>
      <c r="C392" s="243">
        <v>647</v>
      </c>
      <c r="D392" s="243"/>
      <c r="E392" s="244"/>
      <c r="F392" s="253"/>
      <c r="G392" s="246"/>
    </row>
    <row r="393" ht="30" customHeight="1" spans="1:7">
      <c r="A393" s="242">
        <v>43</v>
      </c>
      <c r="B393" s="248" t="s">
        <v>1283</v>
      </c>
      <c r="C393" s="243">
        <v>648</v>
      </c>
      <c r="D393" s="243"/>
      <c r="E393" s="244"/>
      <c r="F393" s="245"/>
      <c r="G393" s="246"/>
    </row>
    <row r="394" ht="30" customHeight="1" spans="1:7">
      <c r="A394" s="242"/>
      <c r="B394" s="248" t="s">
        <v>1274</v>
      </c>
      <c r="C394" s="243"/>
      <c r="D394" s="243"/>
      <c r="E394" s="244"/>
      <c r="F394" s="245"/>
      <c r="G394" s="246"/>
    </row>
    <row r="395" ht="30" customHeight="1" spans="1:7">
      <c r="A395" s="242"/>
      <c r="B395" s="248" t="s">
        <v>1284</v>
      </c>
      <c r="C395" s="243"/>
      <c r="D395" s="243"/>
      <c r="E395" s="244"/>
      <c r="F395" s="245"/>
      <c r="G395" s="246"/>
    </row>
    <row r="396" ht="30" customHeight="1" spans="1:7">
      <c r="A396" s="242"/>
      <c r="B396" s="248" t="s">
        <v>1285</v>
      </c>
      <c r="C396" s="243"/>
      <c r="D396" s="243"/>
      <c r="E396" s="244"/>
      <c r="F396" s="245"/>
      <c r="G396" s="246"/>
    </row>
    <row r="397" ht="30" customHeight="1" spans="1:7">
      <c r="A397" s="248"/>
      <c r="B397" s="248" t="s">
        <v>1286</v>
      </c>
      <c r="C397" s="243">
        <v>649</v>
      </c>
      <c r="D397" s="243"/>
      <c r="E397" s="244"/>
      <c r="F397" s="253"/>
      <c r="G397" s="246"/>
    </row>
    <row r="398" ht="30" customHeight="1" spans="1:7">
      <c r="A398" s="242">
        <v>44</v>
      </c>
      <c r="B398" s="248" t="s">
        <v>1287</v>
      </c>
      <c r="C398" s="243"/>
      <c r="D398" s="243"/>
      <c r="E398" s="244"/>
      <c r="F398" s="245"/>
      <c r="G398" s="246"/>
    </row>
    <row r="399" ht="30" customHeight="1" spans="1:7">
      <c r="A399" s="242"/>
      <c r="B399" s="248" t="s">
        <v>1273</v>
      </c>
      <c r="C399" s="243"/>
      <c r="D399" s="243"/>
      <c r="E399" s="244"/>
      <c r="F399" s="245"/>
      <c r="G399" s="246"/>
    </row>
    <row r="400" ht="30" customHeight="1" spans="1:7">
      <c r="A400" s="242"/>
      <c r="B400" s="248" t="s">
        <v>1274</v>
      </c>
      <c r="C400" s="243"/>
      <c r="D400" s="243"/>
      <c r="E400" s="244"/>
      <c r="F400" s="245"/>
      <c r="G400" s="246"/>
    </row>
    <row r="401" ht="30" customHeight="1" spans="1:7">
      <c r="A401" s="242"/>
      <c r="B401" s="248" t="s">
        <v>1288</v>
      </c>
      <c r="C401" s="243"/>
      <c r="D401" s="243"/>
      <c r="E401" s="244"/>
      <c r="F401" s="245"/>
      <c r="G401" s="246"/>
    </row>
    <row r="402" ht="30" customHeight="1" spans="1:7">
      <c r="A402" s="242"/>
      <c r="B402" s="248" t="s">
        <v>1289</v>
      </c>
      <c r="C402" s="243"/>
      <c r="D402" s="243"/>
      <c r="E402" s="244"/>
      <c r="F402" s="245"/>
      <c r="G402" s="246"/>
    </row>
    <row r="403" ht="30" customHeight="1" spans="1:7">
      <c r="A403" s="242"/>
      <c r="B403" s="248" t="s">
        <v>1287</v>
      </c>
      <c r="C403" s="243"/>
      <c r="D403" s="243"/>
      <c r="E403" s="244"/>
      <c r="F403" s="245"/>
      <c r="G403" s="246"/>
    </row>
    <row r="404" ht="30" customHeight="1" spans="1:7">
      <c r="A404" s="242"/>
      <c r="B404" s="248" t="s">
        <v>1273</v>
      </c>
      <c r="C404" s="243"/>
      <c r="D404" s="243"/>
      <c r="E404" s="244"/>
      <c r="F404" s="245"/>
      <c r="G404" s="246"/>
    </row>
    <row r="405" ht="30" customHeight="1" spans="1:7">
      <c r="A405" s="242"/>
      <c r="B405" s="248" t="s">
        <v>1274</v>
      </c>
      <c r="C405" s="243"/>
      <c r="D405" s="243"/>
      <c r="E405" s="244"/>
      <c r="F405" s="245"/>
      <c r="G405" s="246"/>
    </row>
    <row r="406" ht="30" customHeight="1" spans="1:7">
      <c r="A406" s="242"/>
      <c r="B406" s="248" t="s">
        <v>1288</v>
      </c>
      <c r="C406" s="243"/>
      <c r="D406" s="243"/>
      <c r="E406" s="244"/>
      <c r="F406" s="245"/>
      <c r="G406" s="246"/>
    </row>
    <row r="407" ht="30" customHeight="1" spans="1:7">
      <c r="A407" s="242"/>
      <c r="B407" s="248" t="s">
        <v>1289</v>
      </c>
      <c r="C407" s="243"/>
      <c r="D407" s="243"/>
      <c r="E407" s="244"/>
      <c r="F407" s="245"/>
      <c r="G407" s="246"/>
    </row>
    <row r="408" ht="30" customHeight="1" spans="1:7">
      <c r="A408" s="242">
        <v>45</v>
      </c>
      <c r="B408" s="248" t="s">
        <v>1290</v>
      </c>
      <c r="C408" s="243"/>
      <c r="D408" s="243"/>
      <c r="E408" s="244"/>
      <c r="F408" s="245"/>
      <c r="G408" s="246"/>
    </row>
    <row r="409" ht="30" customHeight="1" spans="1:7">
      <c r="A409" s="242"/>
      <c r="B409" s="248" t="s">
        <v>1274</v>
      </c>
      <c r="C409" s="243"/>
      <c r="D409" s="243"/>
      <c r="E409" s="244"/>
      <c r="F409" s="245"/>
      <c r="G409" s="246"/>
    </row>
    <row r="410" ht="30" customHeight="1" spans="1:7">
      <c r="A410" s="242"/>
      <c r="B410" s="248" t="s">
        <v>1291</v>
      </c>
      <c r="C410" s="243"/>
      <c r="D410" s="243"/>
      <c r="E410" s="244"/>
      <c r="F410" s="245"/>
      <c r="G410" s="246"/>
    </row>
    <row r="411" ht="30" customHeight="1" spans="1:7">
      <c r="A411" s="242">
        <v>46</v>
      </c>
      <c r="B411" s="242" t="s">
        <v>1292</v>
      </c>
      <c r="C411" s="243"/>
      <c r="D411" s="243"/>
      <c r="E411" s="244"/>
      <c r="F411" s="245"/>
      <c r="G411" s="246"/>
    </row>
    <row r="412" ht="30" customHeight="1" spans="1:7">
      <c r="A412" s="242">
        <v>47</v>
      </c>
      <c r="B412" s="248" t="s">
        <v>1293</v>
      </c>
      <c r="C412" s="243"/>
      <c r="D412" s="243"/>
      <c r="E412" s="244"/>
      <c r="F412" s="245"/>
      <c r="G412" s="246"/>
    </row>
    <row r="413" ht="30" customHeight="1" spans="1:7">
      <c r="A413" s="242">
        <v>48</v>
      </c>
      <c r="B413" s="242" t="s">
        <v>1294</v>
      </c>
      <c r="C413" s="243"/>
      <c r="D413" s="243"/>
      <c r="E413" s="244"/>
      <c r="F413" s="245"/>
      <c r="G413" s="246"/>
    </row>
    <row r="414" ht="30" customHeight="1" spans="1:7">
      <c r="A414" s="242"/>
      <c r="B414" s="242" t="s">
        <v>1294</v>
      </c>
      <c r="C414" s="243"/>
      <c r="D414" s="243"/>
      <c r="E414" s="244"/>
      <c r="F414" s="245"/>
      <c r="G414" s="246"/>
    </row>
    <row r="415" ht="30" customHeight="1" spans="1:7">
      <c r="A415" s="242">
        <v>49</v>
      </c>
      <c r="B415" s="242" t="s">
        <v>1295</v>
      </c>
      <c r="C415" s="243"/>
      <c r="D415" s="243"/>
      <c r="E415" s="244"/>
      <c r="F415" s="245"/>
      <c r="G415" s="246"/>
    </row>
    <row r="416" ht="30" customHeight="1" spans="1:7">
      <c r="A416" s="242"/>
      <c r="B416" s="242" t="s">
        <v>1296</v>
      </c>
      <c r="C416" s="243" t="s">
        <v>1297</v>
      </c>
      <c r="D416" s="243"/>
      <c r="E416" s="244"/>
      <c r="F416" s="245"/>
      <c r="G416" s="246"/>
    </row>
    <row r="417" ht="30" customHeight="1" spans="1:7">
      <c r="A417" s="242"/>
      <c r="B417" s="242" t="s">
        <v>1296</v>
      </c>
      <c r="C417" s="243" t="s">
        <v>1298</v>
      </c>
      <c r="D417" s="243"/>
      <c r="E417" s="244"/>
      <c r="F417" s="245"/>
      <c r="G417" s="246"/>
    </row>
    <row r="418" ht="30" customHeight="1" spans="1:7">
      <c r="A418" s="248"/>
      <c r="B418" s="248" t="s">
        <v>1299</v>
      </c>
      <c r="C418" s="243" t="s">
        <v>1300</v>
      </c>
      <c r="D418" s="243"/>
      <c r="E418" s="244"/>
      <c r="F418" s="253"/>
      <c r="G418" s="246"/>
    </row>
    <row r="419" ht="30" customHeight="1" spans="1:7">
      <c r="A419" s="242"/>
      <c r="B419" s="248" t="s">
        <v>1301</v>
      </c>
      <c r="C419" s="243" t="s">
        <v>1302</v>
      </c>
      <c r="D419" s="243"/>
      <c r="E419" s="244"/>
      <c r="F419" s="245"/>
      <c r="G419" s="246"/>
    </row>
    <row r="420" ht="15" spans="1:7">
      <c r="A420" s="242"/>
      <c r="B420" s="254"/>
      <c r="C420" s="255"/>
      <c r="D420" s="255"/>
      <c r="E420" s="244"/>
      <c r="F420" s="245"/>
      <c r="G420" s="246"/>
    </row>
    <row r="421" ht="15" spans="1:7">
      <c r="A421" s="242"/>
      <c r="B421" s="254"/>
      <c r="C421" s="256"/>
      <c r="D421" s="256"/>
      <c r="E421" s="244"/>
      <c r="F421" s="245"/>
      <c r="G421" s="246"/>
    </row>
    <row r="422" ht="15" spans="1:7">
      <c r="A422" s="257"/>
      <c r="B422" s="257"/>
      <c r="C422" s="258"/>
      <c r="D422" s="258"/>
      <c r="E422" s="244"/>
      <c r="F422" s="253"/>
      <c r="G422" s="246"/>
    </row>
    <row r="423" ht="15" spans="1:7">
      <c r="A423" s="257"/>
      <c r="B423" s="257"/>
      <c r="C423" s="258"/>
      <c r="D423" s="258"/>
      <c r="E423" s="244"/>
      <c r="F423" s="253"/>
      <c r="G423" s="246"/>
    </row>
    <row r="424" ht="15" spans="1:7">
      <c r="A424" s="257"/>
      <c r="B424" s="257"/>
      <c r="C424" s="258"/>
      <c r="D424" s="258"/>
      <c r="E424" s="244"/>
      <c r="F424" s="253"/>
      <c r="G424" s="246"/>
    </row>
    <row r="425" spans="1:7">
      <c r="A425" s="253"/>
      <c r="B425" s="253"/>
      <c r="C425" s="259"/>
      <c r="D425" s="259"/>
      <c r="E425" s="59"/>
      <c r="F425" s="253"/>
      <c r="G425" s="246"/>
    </row>
    <row r="426" spans="1:7">
      <c r="A426" s="253"/>
      <c r="B426" s="253"/>
      <c r="C426" s="259"/>
      <c r="D426" s="259"/>
      <c r="E426" s="59"/>
      <c r="F426" s="253"/>
      <c r="G426" s="246"/>
    </row>
    <row r="427" spans="1:7">
      <c r="A427" s="253"/>
      <c r="B427" s="253"/>
      <c r="C427" s="259"/>
      <c r="D427" s="259"/>
      <c r="E427" s="59"/>
      <c r="F427" s="253"/>
      <c r="G427" s="246"/>
    </row>
    <row r="428" spans="1:7">
      <c r="A428" s="253"/>
      <c r="B428" s="253"/>
      <c r="C428" s="259"/>
      <c r="D428" s="259"/>
      <c r="E428" s="59"/>
      <c r="F428" s="253"/>
      <c r="G428" s="246"/>
    </row>
    <row r="429" spans="1:7">
      <c r="A429" s="253"/>
      <c r="B429" s="253"/>
      <c r="C429" s="259"/>
      <c r="D429" s="259"/>
      <c r="E429" s="59"/>
      <c r="F429" s="253"/>
      <c r="G429" s="246"/>
    </row>
    <row r="430" spans="1:7">
      <c r="A430" s="253"/>
      <c r="B430" s="253"/>
      <c r="C430" s="259"/>
      <c r="D430" s="259"/>
      <c r="E430" s="59"/>
      <c r="F430" s="253"/>
      <c r="G430" s="246"/>
    </row>
  </sheetData>
  <mergeCells count="38">
    <mergeCell ref="A213:A215"/>
    <mergeCell ref="A218:A221"/>
    <mergeCell ref="A222:A225"/>
    <mergeCell ref="B213:B215"/>
    <mergeCell ref="B218:B221"/>
    <mergeCell ref="B222:B225"/>
    <mergeCell ref="B227:B233"/>
    <mergeCell ref="B234:B240"/>
    <mergeCell ref="B320:B321"/>
    <mergeCell ref="B322:B323"/>
    <mergeCell ref="C10:C14"/>
    <mergeCell ref="C15:C19"/>
    <mergeCell ref="C20:C24"/>
    <mergeCell ref="C25:C29"/>
    <mergeCell ref="C30:C32"/>
    <mergeCell ref="C33:C36"/>
    <mergeCell ref="C62:C64"/>
    <mergeCell ref="C213:C215"/>
    <mergeCell ref="C218:C221"/>
    <mergeCell ref="C222:C225"/>
    <mergeCell ref="C227:C233"/>
    <mergeCell ref="C234:C240"/>
    <mergeCell ref="C270:C271"/>
    <mergeCell ref="C277:C278"/>
    <mergeCell ref="C279:C280"/>
    <mergeCell ref="C281:C282"/>
    <mergeCell ref="D65:D74"/>
    <mergeCell ref="D75:D81"/>
    <mergeCell ref="D213:D215"/>
    <mergeCell ref="D218:D221"/>
    <mergeCell ref="D222:D225"/>
    <mergeCell ref="D227:D233"/>
    <mergeCell ref="D234:D240"/>
    <mergeCell ref="F139:F140"/>
    <mergeCell ref="F142:F145"/>
    <mergeCell ref="F165:F166"/>
    <mergeCell ref="F176:F180"/>
    <mergeCell ref="F189:F191"/>
  </mergeCells>
  <pageMargins left="0.7" right="0.7" top="0.75" bottom="0.75" header="0.3" footer="0.3"/>
  <pageSetup paperSize="9" orientation="portrait"/>
  <headerFooter/>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64"/>
  <sheetViews>
    <sheetView zoomScale="130" zoomScaleNormal="130" workbookViewId="0">
      <pane xSplit="2" ySplit="9" topLeftCell="C10" activePane="bottomRight" state="frozen"/>
      <selection/>
      <selection pane="topRight"/>
      <selection pane="bottomLeft"/>
      <selection pane="bottomRight" activeCell="A2" sqref="A2"/>
    </sheetView>
  </sheetViews>
  <sheetFormatPr defaultColWidth="9" defaultRowHeight="11.25"/>
  <cols>
    <col min="1" max="1" width="9.14285714285714" style="14"/>
    <col min="2" max="2" width="38.3809523809524" style="15" customWidth="1"/>
    <col min="3" max="3" width="22.0761904761905" style="15" customWidth="1"/>
    <col min="4" max="4" width="18.7619047619048" style="15" customWidth="1"/>
    <col min="5" max="5" width="15.647619047619" style="15" customWidth="1"/>
    <col min="6" max="6" width="15.9333333333333" style="15" customWidth="1"/>
    <col min="7" max="7" width="17.9142857142857" style="15" customWidth="1"/>
    <col min="8" max="8" width="14.2857142857143" style="16" customWidth="1"/>
    <col min="9" max="9" width="13.5714285714286" style="16" customWidth="1"/>
    <col min="10" max="10" width="23.1809523809524" style="16" customWidth="1"/>
    <col min="11" max="11" width="18.2380952380952" style="15" customWidth="1"/>
    <col min="12" max="12" width="12.1904761904762" style="15" customWidth="1"/>
    <col min="13" max="13" width="13.1904761904762" style="15" customWidth="1"/>
    <col min="14" max="14" width="18.2666666666667" style="15" customWidth="1"/>
    <col min="15" max="15" width="11.5714285714286" style="15" customWidth="1"/>
    <col min="16" max="16" width="19" style="15" customWidth="1"/>
    <col min="17" max="17" width="9.56190476190476" style="15" customWidth="1"/>
    <col min="18" max="16383" width="9.14285714285714" style="15"/>
    <col min="16384" max="16384" width="9" style="15"/>
  </cols>
  <sheetData>
    <row r="1" spans="1:10">
      <c r="A1" s="17" t="str">
        <f>Wefoam!A4</f>
        <v>DATE :28.7.26</v>
      </c>
      <c r="B1" s="18"/>
      <c r="C1" s="18"/>
      <c r="D1" s="18"/>
      <c r="E1" s="18"/>
      <c r="F1" s="18"/>
      <c r="G1" s="18"/>
    </row>
    <row r="2" customFormat="1" ht="15"/>
    <row r="3" customFormat="1" ht="2" customHeight="1"/>
    <row r="4" customFormat="1" ht="15" hidden="1"/>
    <row r="5" customFormat="1" ht="15" hidden="1"/>
    <row r="6" customFormat="1" ht="15" hidden="1"/>
    <row r="7" customFormat="1" ht="15" hidden="1"/>
    <row r="8" customFormat="1" ht="15" hidden="1"/>
    <row r="9" ht="12" spans="1:10">
      <c r="A9" s="19" t="str">
        <f>[2]Quickool!A9</f>
        <v>ITEM CODE</v>
      </c>
      <c r="B9" s="20" t="str">
        <f>[2]Quickool!B9</f>
        <v>MODEL</v>
      </c>
      <c r="C9" s="21" t="s">
        <v>1303</v>
      </c>
      <c r="D9" s="22" t="s">
        <v>1304</v>
      </c>
      <c r="E9" s="20" t="str">
        <f>[2]Quickool!E9</f>
        <v>cond unit model</v>
      </c>
      <c r="F9" s="20" t="str">
        <f>[2]Quickool!G9</f>
        <v>fan sets</v>
      </c>
      <c r="G9" s="23" t="str">
        <f>[2]Quickool!H9</f>
        <v>cappillary tube</v>
      </c>
      <c r="H9" s="24" t="str">
        <f>[2]Quickool!$J9</f>
        <v>blower</v>
      </c>
      <c r="I9" s="25" t="str">
        <f>[2]Quickool!P9</f>
        <v>(RM) </v>
      </c>
      <c r="J9" s="26" t="s">
        <v>0</v>
      </c>
    </row>
    <row r="10" spans="1:10">
      <c r="A10" s="19" t="str">
        <f>[2]Quickool!A10</f>
        <v>CAB001</v>
      </c>
      <c r="B10" s="27" t="str">
        <f>[2]Quickool!B10</f>
        <v>Mini 2 Door cabinet c/w 1/3hp cond unit</v>
      </c>
      <c r="C10" s="27" t="str">
        <f>[2]Quickool!C10</f>
        <v>760*585*1830</v>
      </c>
      <c r="D10" s="28" t="s">
        <v>1305</v>
      </c>
      <c r="E10" s="20" t="str">
        <f>[2]Quickool!E10</f>
        <v>KK270CZ1 cw cs030</v>
      </c>
      <c r="F10" s="20" t="str">
        <f>[2]Quickool!G10</f>
        <v>10watts</v>
      </c>
      <c r="G10" s="29" t="str">
        <f>[2]Quickool!H10</f>
        <v>0.049*54" (0.4kg)</v>
      </c>
      <c r="H10" s="30" t="str">
        <f>[2]Quickool!$J10</f>
        <v>~</v>
      </c>
      <c r="I10" s="23">
        <f>[2]Quickool!P10</f>
        <v>2756.4019825736</v>
      </c>
      <c r="J10" s="25"/>
    </row>
    <row r="11" spans="1:10">
      <c r="A11" s="19" t="str">
        <f>[2]Quickool!A11</f>
        <v>CAB002</v>
      </c>
      <c r="B11" s="27" t="str">
        <f>[2]Quickool!B11</f>
        <v>2 Door cabinet c/w 3/8hp cond unit R134</v>
      </c>
      <c r="C11" s="27" t="str">
        <f>[2]Quickool!C11</f>
        <v>840*685*2080</v>
      </c>
      <c r="D11" s="31"/>
      <c r="E11" s="20" t="str">
        <f>[2]Quickool!E11</f>
        <v>K325CZ1 cs033</v>
      </c>
      <c r="F11" s="20" t="str">
        <f>[2]Quickool!G11</f>
        <v>10watts</v>
      </c>
      <c r="G11" s="29" t="str">
        <f>[2]Quickool!H11</f>
        <v>0.049*54"</v>
      </c>
      <c r="H11" s="30" t="str">
        <f>[2]Quickool!$J11</f>
        <v>~</v>
      </c>
      <c r="I11" s="23">
        <f>[2]Quickool!P11</f>
        <v>3503.856035578</v>
      </c>
      <c r="J11" s="25"/>
    </row>
    <row r="12" spans="1:10">
      <c r="A12" s="19" t="str">
        <f>[2]Quickool!A12</f>
        <v>CAB003</v>
      </c>
      <c r="B12" s="27" t="str">
        <f>[2]Quickool!B12</f>
        <v>4 Door cabinet c/w 1/2hp cond unit R134</v>
      </c>
      <c r="C12" s="27" t="str">
        <f>[2]Quickool!C12</f>
        <v>1300*685*2080</v>
      </c>
      <c r="D12" s="31"/>
      <c r="E12" s="20" t="str">
        <f>[2]Quickool!E12</f>
        <v>K400CZ1 cw cs060</v>
      </c>
      <c r="F12" s="20" t="str">
        <f>[2]Quickool!G12</f>
        <v>16watts</v>
      </c>
      <c r="G12" s="29" t="str">
        <f>[2]Quickool!H12</f>
        <v>0.042*52" (0.8kg)</v>
      </c>
      <c r="H12" s="30" t="str">
        <f>[2]Quickool!$J12</f>
        <v>~</v>
      </c>
      <c r="I12" s="23">
        <f>[2]Quickool!P12</f>
        <v>4371.39214426804</v>
      </c>
      <c r="J12" s="25"/>
    </row>
    <row r="13" spans="1:10">
      <c r="A13" s="19" t="str">
        <f>[2]Quickool!A13</f>
        <v>CAB004</v>
      </c>
      <c r="B13" s="27" t="str">
        <f>[2]Quickool!B13</f>
        <v>6 Door cabinet c/w 5/8hp cond unit R404</v>
      </c>
      <c r="C13" s="27" t="str">
        <f>[2]Quickool!C13</f>
        <v>1930*685*2080</v>
      </c>
      <c r="D13" s="31"/>
      <c r="E13" s="20" t="str">
        <f>[2]Quickool!E13</f>
        <v>ne2178ck,mpt16la cw cs075</v>
      </c>
      <c r="F13" s="20" t="str">
        <f>[2]Quickool!G13</f>
        <v>18watts cw hi/lo switch</v>
      </c>
      <c r="G13" s="29" t="str">
        <f>[2]Quickool!H13</f>
        <v>0.055*60"</v>
      </c>
      <c r="H13" s="30" t="str">
        <f>[2]Quickool!$J13</f>
        <v>~</v>
      </c>
      <c r="I13" s="23">
        <f>[2]Quickool!P13</f>
        <v>5645.4919498168</v>
      </c>
      <c r="J13" s="25"/>
    </row>
    <row r="14" spans="1:10">
      <c r="A14" s="19" t="str">
        <f>[2]Quickool!A14</f>
        <v>CAB005</v>
      </c>
      <c r="B14" s="27" t="str">
        <f>[2]Quickool!B14</f>
        <v>6 Door cabinet c/w 3/4hp cond unit R404</v>
      </c>
      <c r="C14" s="27" t="str">
        <f>[2]Quickool!C14</f>
        <v>1930*685*2080</v>
      </c>
      <c r="D14" s="31"/>
      <c r="E14" s="20" t="str">
        <f>[2]Quickool!E14</f>
        <v>ne2180ck,mpt18la cw cs075</v>
      </c>
      <c r="F14" s="20" t="str">
        <f>[2]Quickool!G14</f>
        <v>25watts cw hi/lo switch</v>
      </c>
      <c r="G14" s="29" t="str">
        <f>[2]Quickool!H14</f>
        <v>0.055*60" (0.9kg)</v>
      </c>
      <c r="H14" s="30" t="str">
        <f>[2]Quickool!$J14</f>
        <v>~</v>
      </c>
      <c r="I14" s="23">
        <f>[2]Quickool!P14</f>
        <v>5712.54711687196</v>
      </c>
      <c r="J14" s="25"/>
    </row>
    <row r="15" spans="1:10">
      <c r="A15" s="19" t="str">
        <f>[2]Quickool!A15</f>
        <v>CAB006</v>
      </c>
      <c r="B15" s="32" t="str">
        <f>[2]Quickool!B15</f>
        <v>2 Door cabinet full piping (8rack 32ice)c/w ice tray</v>
      </c>
      <c r="C15" s="27" t="str">
        <f>[2]Quickool!C15</f>
        <v>840*685*2080</v>
      </c>
      <c r="D15" s="31"/>
      <c r="E15" s="20" t="str">
        <f>[2]Quickool!E15</f>
        <v>Nct2195ck cw cs145</v>
      </c>
      <c r="F15" s="25">
        <f>[2]Quickool!G15</f>
        <v>0</v>
      </c>
      <c r="G15" s="29">
        <f>[2]Quickool!H15</f>
        <v>0</v>
      </c>
      <c r="H15" s="30" t="str">
        <f>[2]Quickool!$J15</f>
        <v>~</v>
      </c>
      <c r="I15" s="23">
        <f>[2]Quickool!P15</f>
        <v>6119.53178623004</v>
      </c>
      <c r="J15" s="25"/>
    </row>
    <row r="16" spans="1:10">
      <c r="A16" s="19" t="str">
        <f>[2]Quickool!A16</f>
        <v>CAB007</v>
      </c>
      <c r="B16" s="32" t="str">
        <f>[2]Quickool!B16</f>
        <v>2 Door cabinet full piping (10rack 40ice)c/w ice tray</v>
      </c>
      <c r="C16" s="27" t="str">
        <f>[2]Quickool!C16</f>
        <v>840*685*2080</v>
      </c>
      <c r="D16" s="31"/>
      <c r="E16" s="20" t="str">
        <f>[2]Quickool!E16</f>
        <v>Nct2195ck cw cs145</v>
      </c>
      <c r="F16" s="25">
        <f>[2]Quickool!G16</f>
        <v>0</v>
      </c>
      <c r="G16" s="29">
        <f>[2]Quickool!H16</f>
        <v>0</v>
      </c>
      <c r="H16" s="30" t="str">
        <f>[2]Quickool!$J16</f>
        <v>~</v>
      </c>
      <c r="I16" s="23">
        <f>[2]Quickool!P16</f>
        <v>6812.45531930157</v>
      </c>
      <c r="J16" s="25"/>
    </row>
    <row r="17" spans="1:10">
      <c r="A17" s="19" t="str">
        <f>[2]Quickool!A17</f>
        <v>CAB008</v>
      </c>
      <c r="B17" s="32" t="str">
        <f>[2]Quickool!B17</f>
        <v>4 Door cabinet full piping (10rack 60ice)c/w ice tray</v>
      </c>
      <c r="C17" s="27" t="str">
        <f>[2]Quickool!C17</f>
        <v>1300*685*2080</v>
      </c>
      <c r="D17" s="31"/>
      <c r="E17" s="20" t="str">
        <f>[2]Quickool!E17</f>
        <v>2 x Nct2195ck cw cs145</v>
      </c>
      <c r="F17" s="25">
        <f>[2]Quickool!G17</f>
        <v>0</v>
      </c>
      <c r="G17" s="29">
        <f>[2]Quickool!H17</f>
        <v>0</v>
      </c>
      <c r="H17" s="30" t="str">
        <f>[2]Quickool!$J17</f>
        <v>~</v>
      </c>
      <c r="I17" s="23">
        <f>[2]Quickool!P17</f>
        <v>10600.8081694263</v>
      </c>
      <c r="J17" s="25"/>
    </row>
    <row r="18" spans="1:10">
      <c r="A18" s="19" t="str">
        <f>[2]Quickool!A18</f>
        <v>CAB009</v>
      </c>
      <c r="B18" s="32" t="str">
        <f>[2]Quickool!B18</f>
        <v>6 Door cabinet full piping (10rack 100ice)c/w ice tray</v>
      </c>
      <c r="C18" s="27" t="str">
        <f>[2]Quickool!C18</f>
        <v>1930*685*2080</v>
      </c>
      <c r="D18" s="33"/>
      <c r="E18" s="20" t="str">
        <f>[2]Quickool!E18</f>
        <v>2 x Nct2212ck cw cs170</v>
      </c>
      <c r="F18" s="25">
        <f>[2]Quickool!G18</f>
        <v>0</v>
      </c>
      <c r="G18" s="29">
        <f>[2]Quickool!H18</f>
        <v>0</v>
      </c>
      <c r="H18" s="30" t="str">
        <f>[2]Quickool!$J18</f>
        <v>~</v>
      </c>
      <c r="I18" s="23">
        <f>[2]Quickool!P18</f>
        <v>12999.3219885931</v>
      </c>
      <c r="J18" s="25"/>
    </row>
    <row r="19" spans="1:10">
      <c r="A19" s="19" t="str">
        <f>[2]Quickool!A19</f>
        <v>CAB010</v>
      </c>
      <c r="B19" s="27" t="str">
        <f>[2]Quickool!B19</f>
        <v>2 Door chiller c/w 1/3hp cond unit R134</v>
      </c>
      <c r="C19" s="27" t="str">
        <f>[2]Quickool!C19</f>
        <v>710*760*2060</v>
      </c>
      <c r="D19" s="28" t="s">
        <v>1306</v>
      </c>
      <c r="E19" s="20" t="str">
        <f>[2]Quickool!E19</f>
        <v>KK270CZ1 cw cs030</v>
      </c>
      <c r="F19" s="25">
        <f>[2]Quickool!G19</f>
        <v>0</v>
      </c>
      <c r="G19" s="29">
        <f>[2]Quickool!H19</f>
        <v>0</v>
      </c>
      <c r="H19" s="30" t="str">
        <f>[2]Quickool!$J19</f>
        <v>5 X 14 X 4R </v>
      </c>
      <c r="I19" s="23">
        <f>[2]Quickool!P19</f>
        <v>2873.49754481704</v>
      </c>
      <c r="J19" s="25"/>
    </row>
    <row r="20" spans="1:10">
      <c r="A20" s="19" t="str">
        <f>[2]Quickool!A20</f>
        <v>CAB011</v>
      </c>
      <c r="B20" s="27" t="str">
        <f>[2]Quickool!B20</f>
        <v>4 Door chiller c/w 1/2hp cond unit R134</v>
      </c>
      <c r="C20" s="27" t="str">
        <f>[2]Quickool!C20</f>
        <v>1300*760*2060</v>
      </c>
      <c r="D20" s="31"/>
      <c r="E20" s="20" t="str">
        <f>[2]Quickool!E20</f>
        <v>KK375CZ1 cw cs050</v>
      </c>
      <c r="F20" s="25">
        <f>[2]Quickool!G20</f>
        <v>0</v>
      </c>
      <c r="G20" s="29">
        <f>[2]Quickool!H20</f>
        <v>0</v>
      </c>
      <c r="H20" s="30" t="str">
        <f>[2]Quickool!$J20</f>
        <v>5 X 20 X 4R </v>
      </c>
      <c r="I20" s="23">
        <f>[2]Quickool!P20</f>
        <v>3678.32344361943</v>
      </c>
      <c r="J20" s="25"/>
    </row>
    <row r="21" spans="1:10">
      <c r="A21" s="19" t="str">
        <f>[2]Quickool!A21</f>
        <v>CAB012</v>
      </c>
      <c r="B21" s="27" t="str">
        <f>[2]Quickool!B21</f>
        <v>6 Door chiller c/w 1/2hp (B) cond unit R134</v>
      </c>
      <c r="C21" s="27" t="str">
        <f>[2]Quickool!C21</f>
        <v>1930*760*2060</v>
      </c>
      <c r="D21" s="33"/>
      <c r="E21" s="20" t="str">
        <f>[2]Quickool!E21</f>
        <v>K400CZ1 cw cs060</v>
      </c>
      <c r="F21" s="25">
        <f>[2]Quickool!G21</f>
        <v>0</v>
      </c>
      <c r="G21" s="29">
        <f>[2]Quickool!H21</f>
        <v>0</v>
      </c>
      <c r="H21" s="30" t="str">
        <f>[2]Quickool!$J21</f>
        <v>5 X 33 X 4R </v>
      </c>
      <c r="I21" s="23">
        <f>[2]Quickool!P21</f>
        <v>4944.05088082319</v>
      </c>
      <c r="J21" s="25"/>
    </row>
    <row r="22" spans="1:10">
      <c r="A22" s="19" t="str">
        <f>[2]Quickool!A22</f>
        <v>CAB013</v>
      </c>
      <c r="B22" s="32" t="str">
        <f>[2]Quickool!B22</f>
        <v>2 Door frezzer c/w 1/3hp cond unit R404</v>
      </c>
      <c r="C22" s="27" t="str">
        <f>[2]Quickool!C22</f>
        <v>710*760*2060</v>
      </c>
      <c r="D22" s="34" t="s">
        <v>1307</v>
      </c>
      <c r="E22" s="20" t="str">
        <f>[2]Quickool!E22</f>
        <v>NE2150 cw cs050</v>
      </c>
      <c r="F22" s="25">
        <f>[2]Quickool!G22</f>
        <v>0</v>
      </c>
      <c r="G22" s="29">
        <f>[2]Quickool!H22</f>
        <v>0</v>
      </c>
      <c r="H22" s="30" t="str">
        <f>[2]Quickool!$J22</f>
        <v>UC100</v>
      </c>
      <c r="I22" s="23">
        <f>[2]Quickool!P22</f>
        <v>3423.60771222518</v>
      </c>
      <c r="J22" s="25"/>
    </row>
    <row r="23" spans="1:10">
      <c r="A23" s="19" t="str">
        <f>[2]Quickool!A23</f>
        <v>CAB014</v>
      </c>
      <c r="B23" s="32" t="str">
        <f>[2]Quickool!B23</f>
        <v>4 Door frezzer c/w 3/4hp cond unit R404</v>
      </c>
      <c r="C23" s="27" t="str">
        <f>[2]Quickool!C23</f>
        <v>1300*760*2060</v>
      </c>
      <c r="D23" s="35"/>
      <c r="E23" s="20" t="str">
        <f>[2]Quickool!E23</f>
        <v>Mpt18 cw cs075</v>
      </c>
      <c r="F23" s="25">
        <f>[2]Quickool!G23</f>
        <v>0</v>
      </c>
      <c r="G23" s="29">
        <f>[2]Quickool!H23</f>
        <v>0</v>
      </c>
      <c r="H23" s="30" t="str">
        <f>[2]Quickool!$J23</f>
        <v>UC150</v>
      </c>
      <c r="I23" s="23">
        <f>[2]Quickool!P23</f>
        <v>4373.03309086621</v>
      </c>
      <c r="J23" s="25"/>
    </row>
    <row r="24" spans="1:10">
      <c r="A24" s="19" t="str">
        <f>[2]Quickool!A24</f>
        <v>CAB015</v>
      </c>
      <c r="B24" s="32" t="str">
        <f>[2]Quickool!B24</f>
        <v>6 Door frezzer c/w 1hp cond unit R404</v>
      </c>
      <c r="C24" s="27" t="str">
        <f>[2]Quickool!C24</f>
        <v>1930*760*2060</v>
      </c>
      <c r="D24" s="36"/>
      <c r="E24" s="20" t="str">
        <f>[2]Quickool!E24</f>
        <v>Nct2195ck cw cs145</v>
      </c>
      <c r="F24" s="25">
        <f>[2]Quickool!G24</f>
        <v>0</v>
      </c>
      <c r="G24" s="29">
        <f>[2]Quickool!H24</f>
        <v>0</v>
      </c>
      <c r="H24" s="30" t="str">
        <f>[2]Quickool!$J24</f>
        <v>UC200</v>
      </c>
      <c r="I24" s="23">
        <f>[2]Quickool!P24</f>
        <v>6113.53615388784</v>
      </c>
      <c r="J24" s="25"/>
    </row>
    <row r="25" spans="1:10">
      <c r="A25" s="19" t="str">
        <f>[2]Quickool!A25</f>
        <v>CAB016</v>
      </c>
      <c r="B25" s="32" t="str">
        <f>[2]Quickool!B25</f>
        <v>2 Door frezzer c/w 1/2hp cond unit R404</v>
      </c>
      <c r="C25" s="27" t="str">
        <f>[2]Quickool!C25</f>
        <v>710*760*2060</v>
      </c>
      <c r="D25" s="34" t="s">
        <v>1308</v>
      </c>
      <c r="E25" s="20" t="str">
        <f>[2]Quickool!E25</f>
        <v>Mpt18 cw cs075</v>
      </c>
      <c r="F25" s="25">
        <f>[2]Quickool!G25</f>
        <v>0</v>
      </c>
      <c r="G25" s="29">
        <f>[2]Quickool!H25</f>
        <v>0</v>
      </c>
      <c r="H25" s="30" t="str">
        <f>[2]Quickool!$J25</f>
        <v>UC100</v>
      </c>
      <c r="I25" s="23">
        <f>[2]Quickool!P25</f>
        <v>3580.51173587038</v>
      </c>
      <c r="J25" s="25"/>
    </row>
    <row r="26" spans="1:10">
      <c r="A26" s="19" t="str">
        <f>[2]Quickool!A26</f>
        <v>CAB017</v>
      </c>
      <c r="B26" s="32" t="str">
        <f>[2]Quickool!B26</f>
        <v>4 Door frezzer c/w 1hp cond unit R404</v>
      </c>
      <c r="C26" s="27" t="str">
        <f>[2]Quickool!C26</f>
        <v>1300*760*2060</v>
      </c>
      <c r="D26" s="35"/>
      <c r="E26" s="20" t="str">
        <f>[2]Quickool!E26</f>
        <v>Nct2195ck cw cs145</v>
      </c>
      <c r="F26" s="25">
        <f>[2]Quickool!G26</f>
        <v>0</v>
      </c>
      <c r="G26" s="29">
        <f>[2]Quickool!H26</f>
        <v>0</v>
      </c>
      <c r="H26" s="30" t="str">
        <f>[2]Quickool!$J26</f>
        <v>UC200</v>
      </c>
      <c r="I26" s="23">
        <f>[2]Quickool!P26</f>
        <v>4979.30444317981</v>
      </c>
      <c r="J26" s="25"/>
    </row>
    <row r="27" spans="1:10">
      <c r="A27" s="19" t="str">
        <f>[2]Quickool!A27</f>
        <v>CAB018</v>
      </c>
      <c r="B27" s="32" t="str">
        <f>[2]Quickool!B27</f>
        <v>6 Door frezzer c/w 1.5hp cond unit R404</v>
      </c>
      <c r="C27" s="27" t="str">
        <f>[2]Quickool!C27</f>
        <v>1930*760*2060</v>
      </c>
      <c r="D27" s="36"/>
      <c r="E27" s="20" t="str">
        <f>[2]Quickool!E27</f>
        <v>Nct2212ck cw cs170</v>
      </c>
      <c r="F27" s="25">
        <f>[2]Quickool!G27</f>
        <v>0</v>
      </c>
      <c r="G27" s="29">
        <f>[2]Quickool!H27</f>
        <v>0</v>
      </c>
      <c r="H27" s="30" t="str">
        <f>[2]Quickool!$J27</f>
        <v>UC300 </v>
      </c>
      <c r="I27" s="23">
        <f>[2]Quickool!P27</f>
        <v>6468.89817314784</v>
      </c>
      <c r="J27" s="25"/>
    </row>
    <row r="28" spans="1:10">
      <c r="A28" s="19" t="str">
        <f>[2]Quickool!A28</f>
        <v>CAB019</v>
      </c>
      <c r="B28" s="27" t="str">
        <f>[2]Quickool!B28</f>
        <v>1.2m counter chiller (4ft) 1/4hp R134</v>
      </c>
      <c r="C28" s="27" t="str">
        <f>[2]Quickool!C28</f>
        <v>1200*750*840</v>
      </c>
      <c r="D28" s="28" t="s">
        <v>1306</v>
      </c>
      <c r="E28" s="20" t="str">
        <f>[2]Quickool!E28</f>
        <v>KK270CZ1 cw cs039</v>
      </c>
      <c r="F28" s="25">
        <f>[2]Quickool!G28</f>
        <v>0</v>
      </c>
      <c r="G28" s="29">
        <f>[2]Quickool!H28</f>
        <v>0</v>
      </c>
      <c r="H28" s="30" t="str">
        <f>[2]Quickool!$J28</f>
        <v>8*11*3R</v>
      </c>
      <c r="I28" s="23">
        <f>[2]Quickool!P28</f>
        <v>2873.48393728686</v>
      </c>
      <c r="J28" s="25"/>
    </row>
    <row r="29" spans="1:10">
      <c r="A29" s="19" t="str">
        <f>[2]Quickool!A29</f>
        <v>CAB020</v>
      </c>
      <c r="B29" s="27" t="str">
        <f>[2]Quickool!B29</f>
        <v>1.5m counter chiller (5ft) 1/3hp R134</v>
      </c>
      <c r="C29" s="27" t="str">
        <f>[2]Quickool!C29</f>
        <v>1500*750*840</v>
      </c>
      <c r="D29" s="31"/>
      <c r="E29" s="20" t="str">
        <f>[2]Quickool!E29</f>
        <v>KK270CZ1 cw cs039</v>
      </c>
      <c r="F29" s="25">
        <f>[2]Quickool!G29</f>
        <v>0</v>
      </c>
      <c r="G29" s="29">
        <f>[2]Quickool!H29</f>
        <v>0</v>
      </c>
      <c r="H29" s="30" t="str">
        <f>[2]Quickool!$J29</f>
        <v>8*11*3R</v>
      </c>
      <c r="I29" s="23">
        <f>[2]Quickool!P29</f>
        <v>3086.76178226069</v>
      </c>
      <c r="J29" s="25"/>
    </row>
    <row r="30" spans="1:10">
      <c r="A30" s="19" t="str">
        <f>[2]Quickool!A30</f>
        <v>CAB021</v>
      </c>
      <c r="B30" s="27" t="str">
        <f>[2]Quickool!B30</f>
        <v>1.8m counter chiller (6ft) 3/8hp R134</v>
      </c>
      <c r="C30" s="27" t="str">
        <f>[2]Quickool!C30</f>
        <v>1800*750*840</v>
      </c>
      <c r="D30" s="31"/>
      <c r="E30" s="20" t="str">
        <f>[2]Quickool!E30</f>
        <v>K325CZ1 cs054</v>
      </c>
      <c r="F30" s="25">
        <f>[2]Quickool!G30</f>
        <v>0</v>
      </c>
      <c r="G30" s="29">
        <f>[2]Quickool!H30</f>
        <v>0</v>
      </c>
      <c r="H30" s="30" t="str">
        <f>[2]Quickool!$J30</f>
        <v>12*11*3R</v>
      </c>
      <c r="I30" s="23">
        <f>[2]Quickool!P30</f>
        <v>3498.19686202694</v>
      </c>
      <c r="J30" s="25"/>
    </row>
    <row r="31" spans="1:10">
      <c r="A31" s="19" t="str">
        <f>[2]Quickool!A31</f>
        <v>CAB022</v>
      </c>
      <c r="B31" s="27" t="str">
        <f>[2]Quickool!B31</f>
        <v>2.1m counter chiller (7ft) 1/2hp R134</v>
      </c>
      <c r="C31" s="27" t="str">
        <f>[2]Quickool!C31</f>
        <v>2100*750*840</v>
      </c>
      <c r="D31" s="31"/>
      <c r="E31" s="20" t="str">
        <f>[2]Quickool!E31</f>
        <v>KK375CZ1 cw cs054</v>
      </c>
      <c r="F31" s="25">
        <f>[2]Quickool!G31</f>
        <v>0</v>
      </c>
      <c r="G31" s="29">
        <f>[2]Quickool!H31</f>
        <v>0</v>
      </c>
      <c r="H31" s="30" t="str">
        <f>[2]Quickool!$J31</f>
        <v>12*11*3R</v>
      </c>
      <c r="I31" s="23">
        <f>[2]Quickool!P31</f>
        <v>3880.74066857259</v>
      </c>
      <c r="J31" s="25"/>
    </row>
    <row r="32" spans="1:10">
      <c r="A32" s="19" t="str">
        <f>[2]Quickool!A32</f>
        <v>CAB023</v>
      </c>
      <c r="B32" s="32" t="str">
        <f>[2]Quickool!B32</f>
        <v>1.2m counter frezzer (4ft) 1/2hp R134</v>
      </c>
      <c r="C32" s="27" t="str">
        <f>[2]Quickool!C32</f>
        <v>1200*750*840</v>
      </c>
      <c r="D32" s="34" t="s">
        <v>1309</v>
      </c>
      <c r="E32" s="20" t="str">
        <f>[2]Quickool!E32</f>
        <v>KK375CZ1 cw cs054</v>
      </c>
      <c r="F32" s="25">
        <f>[2]Quickool!G32</f>
        <v>0</v>
      </c>
      <c r="G32" s="29">
        <f>[2]Quickool!H32</f>
        <v>0</v>
      </c>
      <c r="H32" s="30" t="str">
        <f>[2]Quickool!$J32</f>
        <v>12*11*3R</v>
      </c>
      <c r="I32" s="23">
        <f>[2]Quickool!P32</f>
        <v>2991.58665678958</v>
      </c>
      <c r="J32" s="25"/>
    </row>
    <row r="33" spans="1:10">
      <c r="A33" s="19" t="str">
        <f>[2]Quickool!A33</f>
        <v>CAB024</v>
      </c>
      <c r="B33" s="32" t="str">
        <f>[2]Quickool!B33</f>
        <v>1.5m counter frezzer (5ft) 1/2hp R134</v>
      </c>
      <c r="C33" s="27" t="str">
        <f>[2]Quickool!C33</f>
        <v>1500*750*840</v>
      </c>
      <c r="D33" s="35"/>
      <c r="E33" s="20" t="str">
        <f>[2]Quickool!E33</f>
        <v>K400CZ1 cw cs066 axial</v>
      </c>
      <c r="F33" s="25">
        <f>[2]Quickool!G33</f>
        <v>0</v>
      </c>
      <c r="G33" s="29">
        <f>[2]Quickool!H33</f>
        <v>0</v>
      </c>
      <c r="H33" s="30" t="str">
        <f>[2]Quickool!$J33</f>
        <v>12*11*3R</v>
      </c>
      <c r="I33" s="23">
        <f>[2]Quickool!P33</f>
        <v>3268.86476076367</v>
      </c>
      <c r="J33" s="25"/>
    </row>
    <row r="34" spans="1:10">
      <c r="A34" s="19" t="str">
        <f>[2]Quickool!A34</f>
        <v>CAB025</v>
      </c>
      <c r="B34" s="32" t="str">
        <f>[2]Quickool!B34</f>
        <v>1.8m counter frezzer (6ft) 1/2hp R404</v>
      </c>
      <c r="C34" s="27" t="str">
        <f>[2]Quickool!C34</f>
        <v>1800*750*840</v>
      </c>
      <c r="D34" s="35"/>
      <c r="E34" s="20" t="str">
        <f>[2]Quickool!E34</f>
        <v>ne2170ck cw066 axial</v>
      </c>
      <c r="F34" s="25">
        <f>[2]Quickool!G34</f>
        <v>0</v>
      </c>
      <c r="G34" s="29">
        <f>[2]Quickool!H34</f>
        <v>0</v>
      </c>
      <c r="H34" s="30" t="str">
        <f>[2]Quickool!$J34</f>
        <v>12 x 13 x 3R (330) </v>
      </c>
      <c r="I34" s="23">
        <f>[2]Quickool!P34</f>
        <v>3834.81866984875</v>
      </c>
      <c r="J34" s="25"/>
    </row>
    <row r="35" spans="1:10">
      <c r="A35" s="19" t="str">
        <f>[2]Quickool!A35</f>
        <v>CAB026</v>
      </c>
      <c r="B35" s="32" t="str">
        <f>[2]Quickool!B35</f>
        <v>2.1m counter frezzer (7ft) 5/8hp R404</v>
      </c>
      <c r="C35" s="27" t="str">
        <f>[2]Quickool!C35</f>
        <v>2100*750*840</v>
      </c>
      <c r="D35" s="36"/>
      <c r="E35" s="20" t="str">
        <f>[2]Quickool!E35</f>
        <v>mpt16la cw cs083 axial</v>
      </c>
      <c r="F35" s="25">
        <f>[2]Quickool!G35</f>
        <v>0</v>
      </c>
      <c r="G35" s="29">
        <f>[2]Quickool!H35</f>
        <v>0</v>
      </c>
      <c r="H35" s="30" t="str">
        <f>[2]Quickool!$J35</f>
        <v>12 x 13 x 3R (330) </v>
      </c>
      <c r="I35" s="23">
        <f>[2]Quickool!P35</f>
        <v>4259.03655960966</v>
      </c>
      <c r="J35" s="25"/>
    </row>
    <row r="36" spans="1:10">
      <c r="A36" s="19" t="str">
        <f>[2]Quickool!A36</f>
        <v>CAB027</v>
      </c>
      <c r="B36" s="27" t="str">
        <f>[2]Quickool!B36</f>
        <v>1 Glass Door chiller c/w 1/3hp cond unit R134</v>
      </c>
      <c r="C36" s="27" t="str">
        <f>[2]Quickool!C36</f>
        <v>610*760*2030</v>
      </c>
      <c r="D36" s="34" t="s">
        <v>1306</v>
      </c>
      <c r="E36" s="20" t="str">
        <f>[2]Quickool!E36</f>
        <v>KK270CZ1 cw cs030</v>
      </c>
      <c r="F36" s="25">
        <f>[2]Quickool!G36</f>
        <v>0</v>
      </c>
      <c r="G36" s="29">
        <f>[2]Quickool!H36</f>
        <v>0</v>
      </c>
      <c r="H36" s="30" t="str">
        <f>[2]Quickool!$J36</f>
        <v>5 X 14 X 4R </v>
      </c>
      <c r="I36" s="23">
        <f>[2]Quickool!P36</f>
        <v>2736.73197844057</v>
      </c>
      <c r="J36" s="37"/>
    </row>
    <row r="37" spans="1:10">
      <c r="A37" s="19" t="str">
        <f>[2]Quickool!A37</f>
        <v>CAB028</v>
      </c>
      <c r="B37" s="27" t="str">
        <f>[2]Quickool!B37</f>
        <v>2 Glass Door chiller c/w 1/2hp cond unit R134</v>
      </c>
      <c r="C37" s="27" t="str">
        <f>[2]Quickool!C37</f>
        <v>1215*760*2030</v>
      </c>
      <c r="D37" s="35"/>
      <c r="E37" s="20" t="str">
        <f>[2]Quickool!E37</f>
        <v>KK375CZ1 cw cs050</v>
      </c>
      <c r="F37" s="25">
        <f>[2]Quickool!G37</f>
        <v>0</v>
      </c>
      <c r="G37" s="29">
        <f>[2]Quickool!H37</f>
        <v>0</v>
      </c>
      <c r="H37" s="30" t="str">
        <f>[2]Quickool!$J37</f>
        <v>5 X 20 X 4R </v>
      </c>
      <c r="I37" s="23">
        <f>[2]Quickool!P37</f>
        <v>3710.15153685429</v>
      </c>
      <c r="J37" s="38"/>
    </row>
    <row r="38" spans="1:10">
      <c r="A38" s="19" t="str">
        <f>[2]Quickool!A38</f>
        <v>CAB029</v>
      </c>
      <c r="B38" s="27" t="str">
        <f>[2]Quickool!B38</f>
        <v>3 Glass Door chiller c/w 1/2hp B cond unit R134</v>
      </c>
      <c r="C38" s="27" t="str">
        <f>[2]Quickool!C38</f>
        <v>1810*760*2030</v>
      </c>
      <c r="D38" s="36"/>
      <c r="E38" s="20" t="str">
        <f>[2]Quickool!E38</f>
        <v>K400CZ1 cw cs060</v>
      </c>
      <c r="F38" s="25">
        <f>[2]Quickool!G38</f>
        <v>0</v>
      </c>
      <c r="G38" s="29">
        <f>[2]Quickool!H38</f>
        <v>0</v>
      </c>
      <c r="H38" s="30" t="str">
        <f>[2]Quickool!$J38</f>
        <v>5 X 33 X 4R </v>
      </c>
      <c r="I38" s="23">
        <f>[2]Quickool!P38</f>
        <v>4767.58761716002</v>
      </c>
      <c r="J38" s="38"/>
    </row>
    <row r="39" spans="1:10">
      <c r="A39" s="19" t="str">
        <f>[2]Quickool!A39</f>
        <v>CAB030</v>
      </c>
      <c r="B39" s="32" t="str">
        <f>[2]Quickool!B39</f>
        <v>1 Glass Door Frezzer c/w 5/8hp cond unit R404</v>
      </c>
      <c r="C39" s="27" t="str">
        <f>[2]Quickool!C39</f>
        <v>610*760*2030</v>
      </c>
      <c r="D39" s="34" t="s">
        <v>1308</v>
      </c>
      <c r="E39" s="20" t="str">
        <f>[2]Quickool!E39</f>
        <v>ne2178ck,mpt16la cw cs090</v>
      </c>
      <c r="F39" s="25">
        <f>[2]Quickool!G39</f>
        <v>0</v>
      </c>
      <c r="G39" s="29">
        <f>[2]Quickool!H39</f>
        <v>0</v>
      </c>
      <c r="H39" s="30" t="str">
        <f>[2]Quickool!$J39</f>
        <v>UC100</v>
      </c>
      <c r="I39" s="23">
        <f>[2]Quickool!P39</f>
        <v>3324.82086821568</v>
      </c>
      <c r="J39" s="38"/>
    </row>
    <row r="40" spans="1:10">
      <c r="A40" s="19" t="str">
        <f>[2]Quickool!A40</f>
        <v>CAB031</v>
      </c>
      <c r="B40" s="32" t="str">
        <f>[2]Quickool!B40</f>
        <v>2 Glass Door Frezzer c/w 1hp cond unit R404</v>
      </c>
      <c r="C40" s="27" t="str">
        <f>[2]Quickool!C40</f>
        <v>1215*760*2030</v>
      </c>
      <c r="D40" s="35"/>
      <c r="E40" s="20" t="str">
        <f>[2]Quickool!E40</f>
        <v>Nct2195ck cw cs145 axial</v>
      </c>
      <c r="F40" s="25">
        <f>[2]Quickool!G40</f>
        <v>0</v>
      </c>
      <c r="G40" s="29">
        <f>[2]Quickool!H40</f>
        <v>0</v>
      </c>
      <c r="H40" s="30" t="str">
        <f>[2]Quickool!$J40</f>
        <v>UC200</v>
      </c>
      <c r="I40" s="23">
        <f>[2]Quickool!P40</f>
        <v>4982.82613349526</v>
      </c>
      <c r="J40" s="38"/>
    </row>
    <row r="41" spans="1:10">
      <c r="A41" s="19" t="str">
        <f>[2]Quickool!A41</f>
        <v>CAB032</v>
      </c>
      <c r="B41" s="32" t="str">
        <f>[2]Quickool!B41</f>
        <v>3 Glass Door Frezzer c/w 1 1/2hp cond unit R404</v>
      </c>
      <c r="C41" s="27" t="str">
        <f>[2]Quickool!C41</f>
        <v>1810*760*2030</v>
      </c>
      <c r="D41" s="36"/>
      <c r="E41" s="20" t="str">
        <f>[2]Quickool!E41</f>
        <v>Nct2212ck cw cs170 axial</v>
      </c>
      <c r="F41" s="25">
        <f>[2]Quickool!G41</f>
        <v>0</v>
      </c>
      <c r="G41" s="29">
        <f>[2]Quickool!H41</f>
        <v>0</v>
      </c>
      <c r="H41" s="30" t="str">
        <f>[2]Quickool!$J41</f>
        <v>UC300 </v>
      </c>
      <c r="I41" s="23">
        <f>[2]Quickool!P41</f>
        <v>6311.55711510842</v>
      </c>
      <c r="J41" s="39"/>
    </row>
    <row r="42" spans="1:10">
      <c r="A42" s="19" t="str">
        <f>[2]Quickool!A42</f>
        <v>CAB033</v>
      </c>
      <c r="B42" s="27" t="str">
        <f>[2]Quickool!B42</f>
        <v>398L Chest frezzer (300L) internal s/steel</v>
      </c>
      <c r="C42" s="27" t="str">
        <f>[2]Quickool!C42</f>
        <v>1135*720*850</v>
      </c>
      <c r="D42" s="20"/>
      <c r="E42" s="20"/>
      <c r="F42" s="25">
        <f>[2]Quickool!G42</f>
        <v>46000</v>
      </c>
      <c r="G42" s="25"/>
      <c r="H42" s="20"/>
      <c r="I42" s="23">
        <f>[2]Quickool!P42</f>
        <v>1319.07484701849</v>
      </c>
      <c r="J42" s="20"/>
    </row>
    <row r="43" spans="1:10">
      <c r="A43" s="19" t="str">
        <f>[2]Quickool!A43</f>
        <v>CAB034</v>
      </c>
      <c r="B43" s="27" t="str">
        <f>[2]Quickool!B43</f>
        <v>498L Chest frezzer (400L) internal s/steel</v>
      </c>
      <c r="C43" s="27" t="str">
        <f>[2]Quickool!C43</f>
        <v>1465*720*850</v>
      </c>
      <c r="D43" s="20"/>
      <c r="E43" s="20"/>
      <c r="F43" s="20"/>
      <c r="G43" s="20"/>
      <c r="H43" s="20"/>
      <c r="I43" s="23">
        <f>[2]Quickool!P43</f>
        <v>1447.14036614651</v>
      </c>
      <c r="J43" s="20"/>
    </row>
    <row r="44" spans="1:10">
      <c r="A44" s="19" t="str">
        <f>[2]Quickool!A44</f>
        <v>CAB035</v>
      </c>
      <c r="B44" s="27" t="str">
        <f>[2]Quickool!B44</f>
        <v>598L Chest frezzer (500L) internal s/steel</v>
      </c>
      <c r="C44" s="27" t="str">
        <f>[2]Quickool!C44</f>
        <v>1725*720*850</v>
      </c>
      <c r="D44" s="20"/>
      <c r="E44" s="20"/>
      <c r="F44" s="20"/>
      <c r="G44" s="20"/>
      <c r="H44" s="20"/>
      <c r="I44" s="23" t="str">
        <f>[2]Quickool!P44</f>
        <v>~</v>
      </c>
      <c r="J44" s="20"/>
    </row>
    <row r="45" spans="1:10">
      <c r="A45" s="19" t="str">
        <f>[2]Quickool!A45</f>
        <v>CAB036</v>
      </c>
      <c r="B45" s="27" t="str">
        <f>[2]Quickool!B45</f>
        <v>798L Chest frezzer (700L) internal s/steel</v>
      </c>
      <c r="C45" s="27" t="str">
        <f>[2]Quickool!C45</f>
        <v>1965*770*850</v>
      </c>
      <c r="D45" s="20"/>
      <c r="E45" s="20"/>
      <c r="F45" s="20"/>
      <c r="G45" s="20"/>
      <c r="H45" s="20"/>
      <c r="I45" s="23">
        <f>[2]Quickool!P45</f>
        <v>2023.43520222254</v>
      </c>
      <c r="J45" s="20"/>
    </row>
    <row r="46" spans="1:10">
      <c r="A46" s="19" t="str">
        <f>[2]Quickool!A46</f>
        <v>CAB037</v>
      </c>
      <c r="B46" s="27" t="str">
        <f>[2]Quickool!B46</f>
        <v>1088L Chest frezzer (1000L) internal s/steel</v>
      </c>
      <c r="C46" s="27" t="str">
        <f>[2]Quickool!C46</f>
        <v>2160*900*850</v>
      </c>
      <c r="D46" s="20"/>
      <c r="E46" s="20"/>
      <c r="F46" s="20"/>
      <c r="G46" s="20"/>
      <c r="H46" s="20"/>
      <c r="I46" s="23" t="str">
        <f>[2]Quickool!P46</f>
        <v>~</v>
      </c>
      <c r="J46" s="20"/>
    </row>
    <row r="47" s="12" customFormat="1" spans="1:10">
      <c r="A47" s="19" t="str">
        <f>[2]Quickool!A47</f>
        <v>CAB038</v>
      </c>
      <c r="B47" s="27" t="str">
        <f>[2]Quickool!B47</f>
        <v>1 Big Glass Door chiller c/w 1/2hp cond unit R134</v>
      </c>
      <c r="C47" s="27" t="str">
        <f>[2]Quickool!C47</f>
        <v>696*813*2330</v>
      </c>
      <c r="D47" s="40"/>
      <c r="E47" s="40"/>
      <c r="F47" s="40"/>
      <c r="G47" s="40"/>
      <c r="H47" s="40"/>
      <c r="I47" s="23">
        <f>[2]Quickool!P47</f>
        <v>3189.54513362077</v>
      </c>
      <c r="J47" s="40"/>
    </row>
    <row r="48" s="12" customFormat="1" spans="1:10">
      <c r="A48" s="19" t="str">
        <f>[2]Quickool!A48</f>
        <v>CAB039</v>
      </c>
      <c r="B48" s="27" t="str">
        <f>[2]Quickool!B48</f>
        <v>2 Big Glass Door chiller c/w 1/2hp cond unit R134</v>
      </c>
      <c r="C48" s="27" t="str">
        <f>[2]Quickool!C48</f>
        <v>1384*813*2330</v>
      </c>
      <c r="D48" s="40"/>
      <c r="E48" s="40"/>
      <c r="F48" s="40"/>
      <c r="G48" s="40"/>
      <c r="H48" s="40"/>
      <c r="I48" s="23">
        <f>[2]Quickool!P48</f>
        <v>4458.16921578823</v>
      </c>
      <c r="J48" s="40"/>
    </row>
    <row r="49" s="12" customFormat="1" spans="1:16">
      <c r="A49" s="19" t="str">
        <f>[2]Quickool!A49</f>
        <v>CAB040</v>
      </c>
      <c r="B49" s="27" t="str">
        <f>[2]Quickool!B49</f>
        <v>3 Big Glass Door chiller c/w 3/4hp cond unit R290</v>
      </c>
      <c r="C49" s="27" t="str">
        <f>[2]Quickool!C49</f>
        <v>2067*813*2330</v>
      </c>
      <c r="D49" s="40"/>
      <c r="E49" s="40"/>
      <c r="F49" s="40"/>
      <c r="G49" s="40"/>
      <c r="H49" s="40"/>
      <c r="I49" s="23">
        <f>[2]Quickool!P49</f>
        <v>6210.81326437475</v>
      </c>
      <c r="J49" s="40"/>
    </row>
    <row r="50" s="12" customFormat="1" spans="1:16">
      <c r="A50" s="19" t="str">
        <f>[2]Quickool!A50</f>
        <v>CAB040.01</v>
      </c>
      <c r="B50" s="27" t="str">
        <f>[2]Quickool!B50</f>
        <v>4 Big Glass Door chiller c/w 1hp cond unit R290</v>
      </c>
      <c r="C50" s="27" t="str">
        <f>[2]Quickool!C50</f>
        <v>2750*813*2330</v>
      </c>
      <c r="D50" s="40"/>
      <c r="E50" s="40"/>
      <c r="F50" s="40"/>
      <c r="G50" s="40"/>
      <c r="H50" s="40"/>
      <c r="I50" s="23"/>
      <c r="J50" s="40"/>
    </row>
    <row r="51" s="12" customFormat="1" spans="1:16">
      <c r="A51" s="19" t="str">
        <f>[2]Quickool!A51</f>
        <v>CAB041</v>
      </c>
      <c r="B51" s="27" t="str">
        <f>[2]Quickool!B51</f>
        <v>1 Big Glass Door Frezzer c/w 5/8hp cond unit R404</v>
      </c>
      <c r="C51" s="27" t="str">
        <f>[2]Quickool!C51</f>
        <v>696*813*2330</v>
      </c>
      <c r="D51" s="40"/>
      <c r="E51" s="40"/>
      <c r="F51" s="40"/>
      <c r="G51" s="40"/>
      <c r="H51" s="40"/>
      <c r="I51" s="23">
        <f>[2]Quickool!P51</f>
        <v>4365.41840056761</v>
      </c>
      <c r="J51" s="40"/>
    </row>
    <row r="52" s="12" customFormat="1" spans="1:16">
      <c r="A52" s="19" t="str">
        <f>[2]Quickool!A52</f>
        <v>CAB042</v>
      </c>
      <c r="B52" s="27" t="str">
        <f>[2]Quickool!B52</f>
        <v>2 Big Glass Door Frezzer c/w 1hp cond unit R404</v>
      </c>
      <c r="C52" s="27" t="str">
        <f>[2]Quickool!C52</f>
        <v>1384*813*2330</v>
      </c>
      <c r="D52" s="40"/>
      <c r="E52" s="40"/>
      <c r="F52" s="40"/>
      <c r="G52" s="40"/>
      <c r="H52" s="40"/>
      <c r="I52" s="23">
        <f>[2]Quickool!P52</f>
        <v>6985.22299641112</v>
      </c>
      <c r="J52" s="40"/>
    </row>
    <row r="53" s="13" customFormat="1" spans="1:16">
      <c r="A53" s="19" t="str">
        <f>[2]Quickool!A53</f>
        <v>CAB043</v>
      </c>
      <c r="B53" s="27" t="str">
        <f>[2]Quickool!B53</f>
        <v>3 Big Glass Door Frezzer c/w 1 1/2hp cond unit R404</v>
      </c>
      <c r="C53" s="27" t="str">
        <f>[2]Quickool!C53</f>
        <v>2067*813*2330</v>
      </c>
      <c r="D53" s="40"/>
      <c r="E53" s="40"/>
      <c r="F53" s="40"/>
      <c r="G53" s="40"/>
      <c r="H53" s="40"/>
      <c r="I53" s="23">
        <f>[2]Quickool!P53</f>
        <v>9791.68412694533</v>
      </c>
      <c r="J53" s="40"/>
    </row>
    <row r="54" s="13" customFormat="1" spans="1:16">
      <c r="A54" s="19" t="str">
        <f>[2]Quickool!A54</f>
        <v>CAB043.01</v>
      </c>
      <c r="B54" s="27" t="str">
        <f>[2]Quickool!B54</f>
        <v>4 Big Glass Door Frezzer c/w 2.5hp cond unit R404</v>
      </c>
      <c r="C54" s="27" t="str">
        <f>[2]Quickool!C54</f>
        <v>2750*813*2330</v>
      </c>
      <c r="D54" s="12"/>
      <c r="E54" s="12"/>
      <c r="F54" s="12"/>
      <c r="G54" s="12"/>
      <c r="H54" s="12"/>
      <c r="I54" s="41"/>
      <c r="J54" s="42"/>
      <c r="K54" s="42"/>
      <c r="L54" s="43"/>
      <c r="M54" s="43"/>
      <c r="N54" s="12"/>
      <c r="O54" s="44"/>
      <c r="P54" s="44"/>
    </row>
    <row r="55" s="13" customFormat="1" spans="1:16">
      <c r="A55" s="19">
        <f>[2]Quickool!A57</f>
        <v>0</v>
      </c>
      <c r="B55" s="27" t="str">
        <f>[2]Quickool!B57</f>
        <v>OPTIONAL CABINET</v>
      </c>
      <c r="C55" s="27">
        <f>[2]Quickool!C57</f>
        <v>0</v>
      </c>
      <c r="D55" s="12"/>
      <c r="E55" s="12"/>
      <c r="F55" s="12"/>
      <c r="G55" s="12"/>
      <c r="H55" s="12"/>
      <c r="I55" s="41"/>
      <c r="J55" s="42"/>
      <c r="K55" s="42"/>
      <c r="L55" s="43"/>
      <c r="M55" s="43"/>
      <c r="N55" s="12"/>
      <c r="O55" s="44"/>
      <c r="P55" s="44"/>
    </row>
    <row r="56" s="13" customFormat="1" spans="1:16">
      <c r="A56" s="45"/>
      <c r="B56" s="46"/>
      <c r="C56" s="46"/>
      <c r="D56" s="12"/>
      <c r="E56" s="12"/>
      <c r="F56" s="12"/>
      <c r="G56" s="12"/>
      <c r="H56" s="12"/>
      <c r="I56" s="41"/>
      <c r="J56" s="42"/>
      <c r="K56" s="42"/>
      <c r="L56" s="43"/>
      <c r="M56" s="43"/>
      <c r="N56" s="12"/>
      <c r="O56" s="44"/>
      <c r="P56" s="44"/>
    </row>
    <row r="57" spans="1:16">
      <c r="A57" s="47" t="str">
        <f>[2]Quickool!A59</f>
        <v>ITEM CODE</v>
      </c>
      <c r="B57" s="47" t="str">
        <f>[2]Quickool!B59</f>
        <v>PRODUCT</v>
      </c>
      <c r="C57" s="48" t="s">
        <v>1310</v>
      </c>
      <c r="D57" s="48" t="s">
        <v>133</v>
      </c>
      <c r="E57" s="48" t="s">
        <v>807</v>
      </c>
      <c r="F57" s="49" t="str">
        <f>[2]Quickool!K59</f>
        <v>(RM) </v>
      </c>
      <c r="G57" s="50"/>
      <c r="H57" s="15"/>
      <c r="I57" s="51"/>
      <c r="J57" s="15"/>
    </row>
    <row r="58" ht="41" customHeight="1" spans="1:16">
      <c r="A58" s="47" t="str">
        <f>[2]Quickool!A60</f>
        <v>CAB044</v>
      </c>
      <c r="B58" s="47" t="str">
        <f>[2]Quickool!B60</f>
        <v>ICE TRAY (395mm*165mm*105mmH)</v>
      </c>
      <c r="C58" s="52"/>
      <c r="D58" s="36"/>
      <c r="E58" s="53"/>
      <c r="F58" s="49">
        <f>[2]Quickool!K60</f>
        <v>22</v>
      </c>
      <c r="G58" s="50"/>
      <c r="H58" s="15"/>
      <c r="I58" s="51"/>
      <c r="J58" s="15"/>
    </row>
    <row r="59" spans="1:16">
      <c r="A59" s="47" t="str">
        <f>[2]Quickool!A61</f>
        <v>CAB045</v>
      </c>
      <c r="B59" s="47" t="str">
        <f>[2]Quickool!B61</f>
        <v>60% tin solder bar </v>
      </c>
      <c r="C59" s="52"/>
      <c r="D59" s="52"/>
      <c r="E59" s="54"/>
      <c r="F59" s="49">
        <f>[2]Quickool!K61</f>
        <v>191.666666666667</v>
      </c>
      <c r="G59" s="50"/>
      <c r="H59" s="15"/>
      <c r="I59" s="51"/>
      <c r="J59" s="15"/>
    </row>
    <row r="60" spans="1:16">
      <c r="A60" s="47" t="str">
        <f>[2]Quickool!A62</f>
        <v>CAB046</v>
      </c>
      <c r="B60" s="47" t="str">
        <f>[2]Quickool!B62</f>
        <v>C.F hinge- 6" (1pair)</v>
      </c>
      <c r="C60" s="52"/>
      <c r="D60" s="52"/>
      <c r="E60" s="54"/>
      <c r="F60" s="49">
        <f>[2]Quickool!K62</f>
        <v>53.5087719298246</v>
      </c>
      <c r="G60" s="50"/>
      <c r="H60" s="15"/>
      <c r="I60" s="51"/>
      <c r="J60" s="15"/>
    </row>
    <row r="61" spans="1:16">
      <c r="A61" s="47" t="str">
        <f>[2]Quickool!A63</f>
        <v>CAB047</v>
      </c>
      <c r="B61" s="47" t="str">
        <f>[2]Quickool!B63</f>
        <v>3mm clear float glass (457mm x 914mm)</v>
      </c>
      <c r="C61" s="52"/>
      <c r="D61" s="52"/>
      <c r="E61" s="54"/>
      <c r="F61" s="49">
        <f>[2]Quickool!K63</f>
        <v>29.3297101449275</v>
      </c>
      <c r="G61" s="50"/>
      <c r="H61" s="15"/>
      <c r="I61" s="51"/>
      <c r="J61" s="15"/>
    </row>
    <row r="62" spans="1:16">
      <c r="A62" s="47" t="str">
        <f>[2]Quickool!A64</f>
        <v>CAB048</v>
      </c>
      <c r="B62" s="47" t="str">
        <f>[2]Quickool!B64</f>
        <v>17mm x 69mm hardwood planed 2' up</v>
      </c>
      <c r="C62" s="52"/>
      <c r="D62" s="52"/>
      <c r="E62" s="54"/>
      <c r="F62" s="49">
        <f>[2]Quickool!K64</f>
        <v>2.8673835125448</v>
      </c>
      <c r="G62" s="50"/>
      <c r="H62" s="15"/>
      <c r="I62" s="51"/>
      <c r="J62" s="15"/>
    </row>
    <row r="63" spans="1:16">
      <c r="A63" s="47">
        <f>[2]Quickool!A65</f>
        <v>0</v>
      </c>
      <c r="B63" s="47" t="str">
        <f>[2]Quickool!B65</f>
        <v>Masking tape 35mm x50m more glue</v>
      </c>
      <c r="C63" s="54" t="s">
        <v>1311</v>
      </c>
      <c r="D63" s="52"/>
      <c r="E63" s="55"/>
      <c r="F63" s="49">
        <f>[2]Quickool!K65</f>
        <v>4.68013468013468</v>
      </c>
      <c r="G63" s="4"/>
      <c r="H63" s="15"/>
      <c r="I63" s="51"/>
      <c r="J63" s="15"/>
    </row>
    <row r="64" spans="1:16">
      <c r="A64" s="47">
        <f>[2]Quickool!A66</f>
        <v>0</v>
      </c>
      <c r="B64" s="47" t="str">
        <f>[2]Quickool!B66</f>
        <v>Masking tape 35mmx50m</v>
      </c>
      <c r="C64" s="54" t="s">
        <v>1312</v>
      </c>
      <c r="D64" s="52"/>
      <c r="E64" s="55"/>
      <c r="F64" s="49">
        <f>[2]Quickool!K66</f>
        <v>4.11896745230078</v>
      </c>
      <c r="G64" s="4"/>
      <c r="H64" s="15"/>
      <c r="I64" s="51"/>
      <c r="J64" s="15"/>
    </row>
    <row r="65" spans="1:10">
      <c r="A65" s="47">
        <f>[2]Quickool!A67</f>
        <v>0</v>
      </c>
      <c r="B65" s="47" t="str">
        <f>[2]Quickool!B67</f>
        <v>Aluminium foil tape 48mm x 30m</v>
      </c>
      <c r="C65" s="54"/>
      <c r="D65" s="52"/>
      <c r="E65" s="55"/>
      <c r="F65" s="49">
        <f>[2]Quickool!K67</f>
        <v>10.5925925925926</v>
      </c>
      <c r="G65" s="4"/>
      <c r="H65" s="15"/>
      <c r="I65" s="51"/>
      <c r="J65" s="15"/>
    </row>
    <row r="66" spans="1:10">
      <c r="A66" s="47">
        <f>[2]Quickool!A68</f>
        <v>0</v>
      </c>
      <c r="B66" s="47" t="str">
        <f>[2]Quickool!B68</f>
        <v>Aluminium foil tape 60mm x 30m</v>
      </c>
      <c r="C66" s="54"/>
      <c r="D66" s="52"/>
      <c r="E66" s="55"/>
      <c r="F66" s="49">
        <f>[2]Quickool!K68</f>
        <v>12.537037037037</v>
      </c>
      <c r="G66" s="4"/>
      <c r="H66" s="15"/>
      <c r="I66" s="51"/>
      <c r="J66" s="15"/>
    </row>
    <row r="67" spans="1:10">
      <c r="A67" s="47">
        <f>[2]Quickool!A69</f>
        <v>0</v>
      </c>
      <c r="B67" s="47" t="str">
        <f>[2]Quickool!B69</f>
        <v>Aluminium foil tape 75mm x 30m</v>
      </c>
      <c r="C67" s="54"/>
      <c r="D67" s="52"/>
      <c r="E67" s="55"/>
      <c r="F67" s="49">
        <f>[2]Quickool!K69</f>
        <v>15.8888888888889</v>
      </c>
      <c r="G67" s="4"/>
      <c r="H67" s="15"/>
      <c r="I67" s="51"/>
      <c r="J67" s="15"/>
    </row>
    <row r="68" ht="16" customHeight="1" spans="1:10">
      <c r="A68" s="47">
        <f>[2]Quickool!A70</f>
        <v>0</v>
      </c>
      <c r="B68" s="47" t="str">
        <f>[2]Quickool!B70</f>
        <v>OPP tape 48mm x 80m</v>
      </c>
      <c r="C68" s="52"/>
      <c r="D68" s="52"/>
      <c r="E68" s="54"/>
      <c r="F68" s="49">
        <f>[2]Quickool!K70</f>
        <v>4.27777777777778</v>
      </c>
      <c r="G68" s="56"/>
      <c r="H68" s="15"/>
      <c r="I68" s="51"/>
      <c r="J68" s="15"/>
    </row>
    <row r="69" ht="28" customHeight="1" spans="1:10">
      <c r="A69" s="47" t="str">
        <f>[2]Quickool!A71</f>
        <v>CAB049</v>
      </c>
      <c r="B69" s="47" t="str">
        <f>[2]Quickool!B71</f>
        <v>13amp plug top UMS</v>
      </c>
      <c r="C69" s="52"/>
      <c r="D69" s="52"/>
      <c r="E69" s="54"/>
      <c r="F69" s="49">
        <f>[2]Quickool!K71</f>
        <v>4.44444444444445</v>
      </c>
      <c r="G69" s="56"/>
      <c r="H69" s="15"/>
      <c r="I69" s="51"/>
      <c r="J69" s="15"/>
    </row>
    <row r="70" ht="36" customHeight="1" spans="1:10">
      <c r="A70" s="47" t="str">
        <f>[2]Quickool!A72</f>
        <v>CAB050</v>
      </c>
      <c r="B70" s="47" t="str">
        <f>[2]Quickool!B72</f>
        <v>40/076 3core wire 1mm</v>
      </c>
      <c r="C70" s="52"/>
      <c r="D70" s="52"/>
      <c r="E70" s="54"/>
      <c r="F70" s="49">
        <f>[2]Quickool!K72</f>
        <v>3.53703703703703</v>
      </c>
      <c r="G70" s="4"/>
      <c r="H70" s="15"/>
      <c r="I70" s="51"/>
      <c r="J70" s="15"/>
    </row>
    <row r="71" spans="1:10">
      <c r="A71" s="47" t="str">
        <f>[2]Quickool!A73</f>
        <v>CAB051</v>
      </c>
      <c r="B71" s="47" t="str">
        <f>[2]Quickool!B73</f>
        <v>70/076 3core wire 1.5mm</v>
      </c>
      <c r="C71" s="52"/>
      <c r="D71" s="52"/>
      <c r="E71" s="54"/>
      <c r="F71" s="49">
        <f>[2]Quickool!K73</f>
        <v>0</v>
      </c>
      <c r="G71" s="57"/>
      <c r="H71" s="15"/>
      <c r="I71" s="51"/>
      <c r="J71" s="15"/>
    </row>
    <row r="72" spans="1:10">
      <c r="A72" s="47" t="str">
        <f>[2]Quickool!A74</f>
        <v>CAB052</v>
      </c>
      <c r="B72" s="47" t="str">
        <f>[2]Quickool!B74</f>
        <v>2ft led 10watts advertise</v>
      </c>
      <c r="C72" s="52"/>
      <c r="D72" s="52"/>
      <c r="E72" s="54"/>
      <c r="F72" s="49">
        <f>[2]Quickool!K74</f>
        <v>8</v>
      </c>
      <c r="G72" s="57"/>
      <c r="H72" s="15"/>
      <c r="I72" s="51"/>
      <c r="J72" s="15"/>
    </row>
    <row r="73" spans="1:10">
      <c r="A73" s="47" t="str">
        <f>[2]Quickool!A75</f>
        <v>CAB053</v>
      </c>
      <c r="B73" s="47" t="str">
        <f>[2]Quickool!B75</f>
        <v>4ft led 18watts advertise</v>
      </c>
      <c r="C73" s="52"/>
      <c r="D73" s="52"/>
      <c r="E73" s="54"/>
      <c r="F73" s="49">
        <f>[2]Quickool!K75</f>
        <v>8</v>
      </c>
      <c r="G73" s="57"/>
      <c r="H73" s="15"/>
      <c r="I73" s="51"/>
      <c r="J73" s="15"/>
    </row>
    <row r="74" spans="1:10">
      <c r="A74" s="47" t="str">
        <f>[2]Quickool!A76</f>
        <v>CAB054</v>
      </c>
      <c r="B74" s="47" t="str">
        <f>[2]Quickool!B76</f>
        <v>led clip</v>
      </c>
      <c r="C74" s="52"/>
      <c r="D74" s="52"/>
      <c r="E74" s="54"/>
      <c r="F74" s="49">
        <f>[2]Quickool!K76</f>
        <v>0.625</v>
      </c>
      <c r="G74" s="57"/>
      <c r="H74" s="15"/>
      <c r="I74" s="51"/>
      <c r="J74" s="15"/>
    </row>
    <row r="75" spans="1:10">
      <c r="A75" s="47" t="str">
        <f>[2]Quickool!A77</f>
        <v>CAB055</v>
      </c>
      <c r="B75" s="47" t="str">
        <f>[2]Quickool!B77</f>
        <v>led connector 15amp 12way </v>
      </c>
      <c r="C75" s="52"/>
      <c r="D75" s="52"/>
      <c r="E75" s="54"/>
      <c r="F75" s="49">
        <f>[2]Quickool!K77</f>
        <v>70.3703703703703</v>
      </c>
      <c r="G75" s="57"/>
      <c r="H75" s="15"/>
      <c r="I75" s="51"/>
      <c r="J75" s="15"/>
    </row>
    <row r="76" spans="1:10">
      <c r="A76" s="47" t="str">
        <f>[2]Quickool!A78</f>
        <v>CAB056</v>
      </c>
      <c r="B76" s="47" t="str">
        <f>[2]Quickool!B78</f>
        <v>PVC wire cable 2core 70m</v>
      </c>
      <c r="C76" s="52"/>
      <c r="D76" s="52"/>
      <c r="E76" s="54"/>
      <c r="F76" s="49">
        <f>[2]Quickool!K78</f>
        <v>0</v>
      </c>
      <c r="G76" s="57"/>
      <c r="H76" s="15"/>
      <c r="I76" s="51"/>
      <c r="J76" s="15"/>
    </row>
    <row r="77" spans="1:10">
      <c r="A77" s="47" t="str">
        <f>[2]Quickool!A79</f>
        <v>CAB057</v>
      </c>
      <c r="B77" s="47" t="str">
        <f>[2]Quickool!B79</f>
        <v>3" pp castor wheel adjustable white</v>
      </c>
      <c r="C77" s="52"/>
      <c r="D77" s="52"/>
      <c r="E77" s="54"/>
      <c r="F77" s="49">
        <f>[2]Quickool!K79</f>
        <v>5.57297109021247</v>
      </c>
      <c r="G77" s="56"/>
      <c r="H77" s="15"/>
      <c r="I77" s="51"/>
      <c r="J77" s="15"/>
    </row>
    <row r="78" spans="1:10">
      <c r="A78" s="47" t="str">
        <f>[2]Quickool!A80</f>
        <v>CAB058</v>
      </c>
      <c r="B78" s="47" t="str">
        <f>[2]Quickool!B80</f>
        <v>3" pp castor wheel adjustable c/w stopper white</v>
      </c>
      <c r="C78" s="52"/>
      <c r="D78" s="52"/>
      <c r="E78" s="54"/>
      <c r="F78" s="49">
        <f>[2]Quickool!K80</f>
        <v>7.72088703123186</v>
      </c>
      <c r="G78" s="56"/>
      <c r="H78" s="15"/>
      <c r="I78" s="51"/>
      <c r="J78" s="15"/>
    </row>
    <row r="79" spans="1:10">
      <c r="A79" s="47" t="str">
        <f>[2]Quickool!A81</f>
        <v>CAB058.01</v>
      </c>
      <c r="B79" s="47" t="str">
        <f>[2]Quickool!B81</f>
        <v>4" pp castor wheel adjustable </v>
      </c>
      <c r="C79" s="52"/>
      <c r="D79" s="52"/>
      <c r="E79" s="54"/>
      <c r="F79" s="49">
        <f>[2]Quickool!K81</f>
        <v>6.96621386276559</v>
      </c>
      <c r="G79" s="56"/>
      <c r="H79" s="15"/>
      <c r="I79" s="51"/>
      <c r="J79" s="15"/>
    </row>
    <row r="80" spans="1:10">
      <c r="A80" s="47" t="str">
        <f>[2]Quickool!A82</f>
        <v>CAB058.02</v>
      </c>
      <c r="B80" s="47" t="str">
        <f>[2]Quickool!B82</f>
        <v>4" pp castor wheel adjustable c/w stopper</v>
      </c>
      <c r="C80" s="52"/>
      <c r="D80" s="52"/>
      <c r="E80" s="54"/>
      <c r="F80" s="49">
        <f>[2]Quickool!K82</f>
        <v>9.11412980378498</v>
      </c>
      <c r="G80" s="56"/>
      <c r="H80" s="15"/>
      <c r="I80" s="51"/>
      <c r="J80" s="15"/>
    </row>
    <row r="81" spans="1:10">
      <c r="A81" s="47" t="str">
        <f>[2]Quickool!A83</f>
        <v>CAB059</v>
      </c>
      <c r="B81" s="47" t="str">
        <f>[2]Quickool!B83</f>
        <v>Pilaster s/steel 400mm (HG-600)</v>
      </c>
      <c r="C81" s="52"/>
      <c r="D81" s="52"/>
      <c r="E81" s="54"/>
      <c r="F81" s="49">
        <f>[2]Quickool!K83</f>
        <v>1.34680134680135</v>
      </c>
      <c r="G81" s="56"/>
      <c r="H81" s="15"/>
      <c r="I81" s="51"/>
      <c r="J81" s="15"/>
    </row>
    <row r="82" spans="1:10">
      <c r="A82" s="47" t="str">
        <f>[2]Quickool!A84</f>
        <v>CAB060</v>
      </c>
      <c r="B82" s="47" t="str">
        <f>[2]Quickool!B84</f>
        <v>Pilaster s/steel 600mm (HG-600)</v>
      </c>
      <c r="C82" s="52" t="s">
        <v>1313</v>
      </c>
      <c r="D82" s="52"/>
      <c r="E82" s="54"/>
      <c r="F82" s="49">
        <f>[2]Quickool!K84</f>
        <v>1.61616161616162</v>
      </c>
      <c r="G82" s="56"/>
      <c r="H82" s="15"/>
      <c r="I82" s="51"/>
      <c r="J82" s="15"/>
    </row>
    <row r="83" spans="1:10">
      <c r="A83" s="47" t="str">
        <f>[2]Quickool!A85</f>
        <v>CAB061</v>
      </c>
      <c r="B83" s="47" t="str">
        <f>[2]Quickool!B85</f>
        <v>Pilaster s/steel 1200mm (HG-1200)</v>
      </c>
      <c r="C83" s="52" t="s">
        <v>1314</v>
      </c>
      <c r="D83" s="52"/>
      <c r="E83" s="54"/>
      <c r="F83" s="49">
        <f>[2]Quickool!K85</f>
        <v>3.23232323232323</v>
      </c>
      <c r="G83" s="56"/>
      <c r="H83" s="15"/>
      <c r="I83" s="51"/>
      <c r="J83" s="15"/>
    </row>
    <row r="84" spans="1:10">
      <c r="A84" s="47" t="str">
        <f>[2]Quickool!A86</f>
        <v>CAB062</v>
      </c>
      <c r="B84" s="47" t="str">
        <f>[2]Quickool!B86</f>
        <v>Pilaster clip aluminium (HG-1201) </v>
      </c>
      <c r="C84" s="52" t="s">
        <v>1315</v>
      </c>
      <c r="D84" s="52"/>
      <c r="E84" s="54"/>
      <c r="F84" s="49">
        <f>[2]Quickool!K86</f>
        <v>0.493827160493827</v>
      </c>
      <c r="G84" s="56"/>
      <c r="H84" s="15"/>
      <c r="I84" s="51"/>
      <c r="J84" s="15"/>
    </row>
    <row r="85" spans="1:10">
      <c r="A85" s="47" t="str">
        <f>[2]Quickool!A87</f>
        <v>CAB063</v>
      </c>
      <c r="B85" s="47" t="str">
        <f>[2]Quickool!B87</f>
        <v>PVC SheIving 23"x21"</v>
      </c>
      <c r="C85" s="52"/>
      <c r="D85" s="52"/>
      <c r="E85" s="54"/>
      <c r="F85" s="49">
        <f>[2]Quickool!K87</f>
        <v>27.5435073627845</v>
      </c>
      <c r="G85" s="56"/>
      <c r="H85" s="15"/>
      <c r="I85" s="51"/>
      <c r="J85" s="15"/>
    </row>
    <row r="86" spans="1:10">
      <c r="A86" s="47" t="str">
        <f>[2]Quickool!A88</f>
        <v>CAB064</v>
      </c>
      <c r="B86" s="47" t="str">
        <f>[2]Quickool!B88</f>
        <v>PVC SheIving 25"x21"</v>
      </c>
      <c r="C86" s="58" t="str">
        <f>[2]Quickool!$C87</f>
        <v>4Door &amp; 6Door (4pcs/Fridge)</v>
      </c>
      <c r="D86" s="58"/>
      <c r="E86" s="54"/>
      <c r="F86" s="49">
        <f>[2]Quickool!K88</f>
        <v>29.8081213743865</v>
      </c>
      <c r="G86" s="56"/>
      <c r="H86" s="15"/>
      <c r="I86" s="51"/>
      <c r="J86" s="15"/>
    </row>
    <row r="87" spans="1:10">
      <c r="A87" s="47" t="str">
        <f>[2]Quickool!A89</f>
        <v>CAB065</v>
      </c>
      <c r="B87" s="47" t="str">
        <f>[2]Quickool!B89</f>
        <v>PVC SheIving 24-6/8"x18"</v>
      </c>
      <c r="C87" s="58" t="str">
        <f>[2]Quickool!$C88</f>
        <v>6Door (2pcs/Middle of Fridge)</v>
      </c>
      <c r="D87" s="55"/>
      <c r="E87" s="54"/>
      <c r="F87" s="49">
        <f>[2]Quickool!K89</f>
        <v>26.4056224899598</v>
      </c>
      <c r="G87" s="56"/>
      <c r="H87" s="15"/>
      <c r="I87" s="51"/>
      <c r="J87" s="15"/>
    </row>
    <row r="88" spans="1:10">
      <c r="A88" s="47" t="str">
        <f>[2]Quickool!A90</f>
        <v>CAB066</v>
      </c>
      <c r="B88" s="47" t="str">
        <f>[2]Quickool!B90</f>
        <v>PVC SheIving 28"x21"</v>
      </c>
      <c r="C88" s="58" t="str">
        <f>[2]Quickool!$C89</f>
        <v>Mini 2Door (2pcs/Fridge)</v>
      </c>
      <c r="D88" s="55"/>
      <c r="E88" s="54"/>
      <c r="F88" s="49">
        <f>[2]Quickool!K90</f>
        <v>32.0727353859883</v>
      </c>
      <c r="G88" s="56"/>
      <c r="H88" s="15"/>
      <c r="I88" s="51"/>
      <c r="J88" s="15"/>
    </row>
    <row r="89" spans="1:10">
      <c r="A89" s="47" t="str">
        <f>[2]Quickool!A91</f>
        <v>CAB067</v>
      </c>
      <c r="B89" s="47" t="str">
        <f>[2]Quickool!B91</f>
        <v>PVC Shelving 13 3/4" x 22" 1/4"</v>
      </c>
      <c r="C89" s="58" t="str">
        <f>[2]Quickool!$C90</f>
        <v>2Door Big (2pcs/Fridge)</v>
      </c>
      <c r="D89" s="55"/>
      <c r="E89" s="54"/>
      <c r="F89" s="49">
        <f>[2]Quickool!K91</f>
        <v>14.1052631578947</v>
      </c>
      <c r="G89" s="56"/>
      <c r="H89" s="15"/>
      <c r="I89" s="51"/>
      <c r="J89" s="15"/>
    </row>
    <row r="90" spans="1:10">
      <c r="A90" s="47" t="str">
        <f>[2]Quickool!A92</f>
        <v>CAB068</v>
      </c>
      <c r="B90" s="47" t="str">
        <f>[2]Quickool!B92</f>
        <v>PVC Shelving 19 3/4" x 22" 1/4"</v>
      </c>
      <c r="C90" s="58" t="str">
        <f>[2]Quickool!$C91</f>
        <v>1.2m counter-4pcs</v>
      </c>
      <c r="D90" s="59"/>
      <c r="E90" s="55"/>
      <c r="F90" s="49">
        <f>[2]Quickool!K92</f>
        <v>20.2105263157894</v>
      </c>
      <c r="G90" s="56"/>
      <c r="H90" s="15"/>
      <c r="I90" s="51"/>
      <c r="J90" s="15"/>
    </row>
    <row r="91" spans="1:10">
      <c r="A91" s="47" t="str">
        <f>[2]Quickool!A93</f>
        <v>CAB069</v>
      </c>
      <c r="B91" s="47" t="str">
        <f>[2]Quickool!B93</f>
        <v>PVC SheIving 17" x 22 1/4"</v>
      </c>
      <c r="C91" s="58" t="str">
        <f>[2]Quickool!$C92</f>
        <v>1.5m 2door counter-4pcs</v>
      </c>
      <c r="D91" s="59"/>
      <c r="E91" s="55"/>
      <c r="F91" s="49">
        <f>[2]Quickool!K93</f>
        <v>17.4736842105263</v>
      </c>
      <c r="G91" s="56"/>
      <c r="H91" s="15"/>
      <c r="I91" s="51"/>
      <c r="J91" s="15"/>
    </row>
    <row r="92" spans="1:10">
      <c r="A92" s="47" t="str">
        <f>[2]Quickool!A94</f>
        <v>CAB070</v>
      </c>
      <c r="B92" s="47" t="str">
        <f>[2]Quickool!B94</f>
        <v>PVC SheIving 21" x 22 1/4"</v>
      </c>
      <c r="C92" s="58" t="str">
        <f>[2]Quickool!$C93</f>
        <v>1.8m 3door counter-6pcs</v>
      </c>
      <c r="D92" s="59"/>
      <c r="E92" s="55"/>
      <c r="F92" s="49">
        <f>[2]Quickool!K94</f>
        <v>22.9052631578947</v>
      </c>
      <c r="G92" s="56"/>
      <c r="H92" s="15"/>
      <c r="I92" s="51"/>
      <c r="J92" s="15"/>
    </row>
    <row r="93" spans="1:10">
      <c r="A93" s="47" t="str">
        <f>[2]Quickool!A95</f>
        <v>CAB071</v>
      </c>
      <c r="B93" s="47" t="str">
        <f>[2]Quickool!B95</f>
        <v>PVC SheIving 23"x23" 1 stopper</v>
      </c>
      <c r="C93" s="58" t="str">
        <f>[2]Quickool!$C94</f>
        <v>2.1m 3door counter-6pcs</v>
      </c>
      <c r="D93" s="59"/>
      <c r="E93" s="55"/>
      <c r="F93" s="49">
        <f>[2]Quickool!K95</f>
        <v>26.1052631578948</v>
      </c>
      <c r="G93" s="56"/>
      <c r="H93" s="15"/>
      <c r="I93" s="51"/>
      <c r="J93" s="15"/>
    </row>
    <row r="94" spans="1:10">
      <c r="A94" s="47" t="str">
        <f>[2]Quickool!A96</f>
        <v>CAB071.01</v>
      </c>
      <c r="B94" s="47" t="str">
        <f>[2]Quickool!B96</f>
        <v>PVC SheIving 23"x22" 1 stopper</v>
      </c>
      <c r="C94" s="58" t="str">
        <f>[2]Quickool!$C95</f>
        <v>2,4&amp;6 door upright chiller 4,8,8pcs</v>
      </c>
      <c r="D94" s="59"/>
      <c r="E94" s="55"/>
      <c r="F94" s="49">
        <f>[2]Quickool!K96</f>
        <v>25.4736842105264</v>
      </c>
      <c r="G94" s="56"/>
      <c r="H94" s="15"/>
      <c r="I94" s="51"/>
      <c r="J94" s="15"/>
    </row>
    <row r="95" spans="1:10">
      <c r="A95" s="47" t="str">
        <f>[2]Quickool!A97</f>
        <v>CAB071.02</v>
      </c>
      <c r="B95" s="47" t="str">
        <f>[2]Quickool!B97</f>
        <v>PVC SheIving 25"x22" 1 stopper</v>
      </c>
      <c r="C95" s="58" t="str">
        <f>[2]Quickool!$C96</f>
        <v>2,4&amp;6 door upright frezzer air guard use  4,8,9pcs</v>
      </c>
      <c r="D95" s="59"/>
      <c r="E95" s="55"/>
      <c r="F95" s="49">
        <f>[2]Quickool!K97</f>
        <v>27.3684210526316</v>
      </c>
      <c r="G95" s="56"/>
      <c r="H95" s="15"/>
      <c r="I95" s="51"/>
      <c r="J95" s="15"/>
    </row>
    <row r="96" spans="1:10">
      <c r="A96" s="47" t="str">
        <f>[2]Quickool!A98</f>
        <v>CAB072</v>
      </c>
      <c r="B96" s="47" t="str">
        <f>[2]Quickool!B98</f>
        <v>PVC SheIving 25"x23" 1 stopper</v>
      </c>
      <c r="C96" s="58" t="str">
        <f>[2]Quickool!$C97</f>
        <v>6 door upright frezzer centre 4pcs</v>
      </c>
      <c r="D96" s="59"/>
      <c r="E96" s="55"/>
      <c r="F96" s="49">
        <f>[2]Quickool!K98</f>
        <v>28.6315789473684</v>
      </c>
      <c r="G96" s="56"/>
      <c r="H96" s="15"/>
      <c r="I96" s="51"/>
      <c r="J96" s="15"/>
    </row>
    <row r="97" spans="1:10">
      <c r="A97" s="47" t="str">
        <f>[2]Quickool!A99</f>
        <v>CAB072.01</v>
      </c>
      <c r="B97" s="47" t="str">
        <f>[2]Quickool!B99</f>
        <v>PVC SheIving 19 3/4"x221/4" 1stopper</v>
      </c>
      <c r="C97" s="58" t="str">
        <f>[2]Quickool!$C98</f>
        <v>6 door upright chiller centre 4pcs</v>
      </c>
      <c r="D97" s="59"/>
      <c r="E97" s="55"/>
      <c r="F97" s="49">
        <f>[2]Quickool!K99</f>
        <v>22.3157894736842</v>
      </c>
      <c r="G97" s="56"/>
      <c r="H97" s="15"/>
      <c r="I97" s="51"/>
      <c r="J97" s="15"/>
    </row>
    <row r="98" spans="1:10">
      <c r="A98" s="47" t="str">
        <f>[2]Quickool!A100</f>
        <v>CAB072.02</v>
      </c>
      <c r="B98" s="47" t="str">
        <f>[2]Quickool!B100</f>
        <v>PVC SheIving 21"x221/4" 1stopper</v>
      </c>
      <c r="C98" s="58" t="str">
        <f>[2]Quickool!$C99</f>
        <v>1 glass door chiller -4pcs</v>
      </c>
      <c r="D98" s="59"/>
      <c r="E98" s="55"/>
      <c r="F98" s="49">
        <f>[2]Quickool!K100</f>
        <v>24</v>
      </c>
      <c r="G98" s="56"/>
      <c r="H98" s="15"/>
      <c r="I98" s="51"/>
      <c r="J98" s="15"/>
    </row>
    <row r="99" spans="1:10">
      <c r="A99" s="47" t="str">
        <f>[2]Quickool!A101</f>
        <v>CAB072.03</v>
      </c>
      <c r="B99" s="47" t="str">
        <f>[2]Quickool!B101</f>
        <v>PVC SheIving 22 3/4"x22 1/4" 1 stopper</v>
      </c>
      <c r="C99" s="58" t="str">
        <f>[2]Quickool!$C100</f>
        <v>2&amp;3 glass door chiller -8pcs</v>
      </c>
      <c r="D99" s="59"/>
      <c r="E99" s="60"/>
      <c r="F99" s="49">
        <f>[2]Quickool!K101</f>
        <v>25.4736842105263</v>
      </c>
      <c r="G99" s="56"/>
      <c r="H99" s="15"/>
      <c r="I99" s="51"/>
      <c r="J99" s="15"/>
    </row>
    <row r="100" spans="1:10">
      <c r="A100" s="47" t="str">
        <f>[2]Quickool!A102</f>
        <v>CAB072.04</v>
      </c>
      <c r="B100" s="47" t="str">
        <f>[2]Quickool!B102</f>
        <v>PVC SheIving 19 3/4"x221/4" 2stopper for price pad</v>
      </c>
      <c r="C100" s="58" t="str">
        <f>[2]Quickool!$C101</f>
        <v>3 glass door chiller centre -4pcs</v>
      </c>
      <c r="D100" s="59"/>
      <c r="E100" s="55"/>
      <c r="F100" s="49">
        <f>[2]Quickool!K102</f>
        <v>25.2631578947368</v>
      </c>
      <c r="G100" s="56"/>
      <c r="H100" s="15"/>
      <c r="I100" s="51"/>
      <c r="J100" s="15"/>
    </row>
    <row r="101" spans="1:10">
      <c r="A101" s="47" t="str">
        <f>[2]Quickool!A103</f>
        <v>CAB072.05</v>
      </c>
      <c r="B101" s="47" t="str">
        <f>[2]Quickool!B103</f>
        <v>PVC SheIving 21"x221/4" 2stopper for price pad</v>
      </c>
      <c r="C101" s="58" t="str">
        <f>[2]Quickool!$C102</f>
        <v>1 glass door chiller -4pcs</v>
      </c>
      <c r="D101" s="59"/>
      <c r="E101" s="55"/>
      <c r="F101" s="49">
        <f>[2]Quickool!K103</f>
        <v>27.3684210526316</v>
      </c>
      <c r="G101" s="56"/>
      <c r="H101" s="15"/>
      <c r="I101" s="51"/>
      <c r="J101" s="15"/>
    </row>
    <row r="102" spans="1:10">
      <c r="A102" s="47" t="str">
        <f>[2]Quickool!A104</f>
        <v>CAB072.06</v>
      </c>
      <c r="B102" s="47" t="str">
        <f>[2]Quickool!B104</f>
        <v>PVC SheIving 22 3/4"x22 1/4" 2stopper for price pad</v>
      </c>
      <c r="C102" s="58" t="str">
        <f>[2]Quickool!$C103</f>
        <v>2&amp;3 glass door chiller -8pcs</v>
      </c>
      <c r="D102" s="59"/>
      <c r="E102" s="55"/>
      <c r="F102" s="49">
        <f>[2]Quickool!K104</f>
        <v>30.1075268817204</v>
      </c>
      <c r="G102" s="56"/>
      <c r="H102" s="15"/>
      <c r="I102" s="51"/>
      <c r="J102" s="15"/>
    </row>
    <row r="103" spans="1:10">
      <c r="A103" s="47" t="str">
        <f>[2]Quickool!A105</f>
        <v>CAB072.07</v>
      </c>
      <c r="B103" s="47" t="str">
        <f>[2]Quickool!B105</f>
        <v>PVC SheIving 18 3/4"x21" 1stopper</v>
      </c>
      <c r="C103" s="58" t="str">
        <f>[2]Quickool!$C104</f>
        <v>3 glass door chiller centre -4pcs</v>
      </c>
      <c r="D103" s="59"/>
      <c r="E103" s="55"/>
      <c r="F103" s="49">
        <f>[2]Quickool!K105</f>
        <v>20.2105263157895</v>
      </c>
      <c r="G103" s="56"/>
      <c r="H103" s="15"/>
      <c r="I103" s="51"/>
      <c r="J103" s="15"/>
    </row>
    <row r="104" spans="1:10">
      <c r="A104" s="47" t="str">
        <f>[2]Quickool!A106</f>
        <v>CAB072.08</v>
      </c>
      <c r="B104" s="47" t="str">
        <f>[2]Quickool!B106</f>
        <v>PVC SheIving 20 3/4"x21" 1stopper</v>
      </c>
      <c r="C104" s="58" t="str">
        <f>[2]Quickool!$C105</f>
        <v>1 glass frezzer door -4pcs</v>
      </c>
      <c r="D104" s="59" t="str">
        <f>[2]Quickool!$D105</f>
        <v>18 3/4"x221/4" old size</v>
      </c>
      <c r="E104" s="55"/>
      <c r="F104" s="49">
        <f>[2]Quickool!K106</f>
        <v>22.1052631578947</v>
      </c>
      <c r="G104" s="56"/>
      <c r="H104" s="15"/>
      <c r="I104" s="51"/>
      <c r="J104" s="15"/>
    </row>
    <row r="105" spans="1:10">
      <c r="A105" s="47" t="str">
        <f>[2]Quickool!A107</f>
        <v>CAB072.09</v>
      </c>
      <c r="B105" s="47" t="str">
        <f>[2]Quickool!B107</f>
        <v>PVC SheIving 21"x22 1/4" 1 stopper-old model</v>
      </c>
      <c r="C105" s="58" t="str">
        <f>[2]Quickool!$C106</f>
        <v>2 glass frezzer door -8pcs</v>
      </c>
      <c r="D105" s="59" t="str">
        <f>[2]Quickool!$D106</f>
        <v>20 3/4"x221/4"</v>
      </c>
      <c r="E105" s="55"/>
      <c r="F105" s="49">
        <f>[2]Quickool!K107</f>
        <v>23.1578947368421</v>
      </c>
      <c r="G105" s="56"/>
      <c r="H105" s="15"/>
      <c r="I105" s="51"/>
      <c r="J105" s="15"/>
    </row>
    <row r="106" spans="1:10">
      <c r="A106" s="47" t="str">
        <f>[2]Quickool!A108</f>
        <v>CAB072.10</v>
      </c>
      <c r="B106" s="47" t="str">
        <f>[2]Quickool!B108</f>
        <v>PVC SheIving 22 1/4"x21" 1 stopper</v>
      </c>
      <c r="C106" s="58" t="str">
        <f>[2]Quickool!$C107</f>
        <v>3 glass frezzer door -8pcs</v>
      </c>
      <c r="D106" s="59" t="str">
        <f>[2]Quickool!$D107</f>
        <v>21"x22 1/4"</v>
      </c>
      <c r="E106" s="55"/>
      <c r="F106" s="49">
        <f>[2]Quickool!K108</f>
        <v>23.5789473684211</v>
      </c>
      <c r="G106" s="56"/>
      <c r="H106" s="15"/>
      <c r="I106" s="51"/>
      <c r="J106" s="15"/>
    </row>
    <row r="107" spans="1:10">
      <c r="A107" s="47" t="str">
        <f>[2]Quickool!A109</f>
        <v>CAB072.11</v>
      </c>
      <c r="B107" s="47" t="str">
        <f>[2]Quickool!B109</f>
        <v>PVC SheIving 18 3/4"x221/4" 2stopper</v>
      </c>
      <c r="C107" s="58" t="str">
        <f>[2]Quickool!$C108</f>
        <v>3 glass frezzer door centre -4pcs</v>
      </c>
      <c r="D107" s="59" t="str">
        <f>[2]Quickool!$D108</f>
        <v>21 3/4"x22 1/4"</v>
      </c>
      <c r="E107" s="55"/>
      <c r="F107" s="49">
        <f>[2]Quickool!K109</f>
        <v>27.3684210526316</v>
      </c>
      <c r="G107" s="56"/>
      <c r="H107" s="15"/>
      <c r="I107" s="51"/>
      <c r="J107" s="15"/>
    </row>
    <row r="108" spans="1:10">
      <c r="A108" s="47" t="str">
        <f>[2]Quickool!A110</f>
        <v>CAB072.12</v>
      </c>
      <c r="B108" s="47" t="str">
        <f>[2]Quickool!B110</f>
        <v>PVC SheIving 20 3/4"x221/4" 2stopper</v>
      </c>
      <c r="C108" s="58" t="str">
        <f>[2]Quickool!$C109</f>
        <v>1 glass frezzer door -4pcs</v>
      </c>
      <c r="D108" s="59" t="str">
        <f>[2]Quickool!$D109</f>
        <v>for price list</v>
      </c>
      <c r="E108" s="55"/>
      <c r="F108" s="49">
        <f>[2]Quickool!K110</f>
        <v>29.4736842105263</v>
      </c>
      <c r="G108" s="56"/>
      <c r="H108" s="15"/>
      <c r="I108" s="51"/>
      <c r="J108" s="15"/>
    </row>
    <row r="109" spans="1:10">
      <c r="A109" s="47" t="str">
        <f>[2]Quickool!A111</f>
        <v>CAB072.13</v>
      </c>
      <c r="B109" s="47" t="str">
        <f>[2]Quickool!B111</f>
        <v>PVC SheIving 21"x22 1/4" 2stopper</v>
      </c>
      <c r="C109" s="58" t="str">
        <f>[2]Quickool!$C110</f>
        <v>2 glass frezzer door -8pcs</v>
      </c>
      <c r="D109" s="59" t="str">
        <f>[2]Quickool!$D110</f>
        <v>for price list</v>
      </c>
      <c r="E109" s="55"/>
      <c r="F109" s="49">
        <f>[2]Quickool!K111</f>
        <v>31.5789473684211</v>
      </c>
      <c r="G109" s="56"/>
      <c r="H109" s="15"/>
      <c r="I109" s="51"/>
      <c r="J109" s="15"/>
    </row>
    <row r="110" spans="1:10">
      <c r="A110" s="47" t="str">
        <f>[2]Quickool!A112</f>
        <v>CAB072.14</v>
      </c>
      <c r="B110" s="47" t="str">
        <f>[2]Quickool!B112</f>
        <v>PVC SheIving 21 3/4"x22 1/4" 2stopper</v>
      </c>
      <c r="C110" s="58" t="str">
        <f>[2]Quickool!$C111</f>
        <v>3 glass frezzer door -8pcs</v>
      </c>
      <c r="D110" s="59" t="str">
        <f>[2]Quickool!$D111</f>
        <v>for price list</v>
      </c>
      <c r="E110" s="55"/>
      <c r="F110" s="49">
        <f>[2]Quickool!K112</f>
        <v>33.6842105263158</v>
      </c>
      <c r="G110" s="56"/>
      <c r="H110" s="15"/>
      <c r="I110" s="51"/>
      <c r="J110" s="15"/>
    </row>
    <row r="111" spans="1:10">
      <c r="A111" s="47" t="str">
        <f>[2]Quickool!A113</f>
        <v>CAB072.15</v>
      </c>
      <c r="B111" s="47" t="str">
        <f>[2]Quickool!B113</f>
        <v>PVC SheIving 24 1/2"x24 1/4" 2stopper</v>
      </c>
      <c r="C111" s="58" t="str">
        <f>[2]Quickool!$C112</f>
        <v>3 glass frezzer door centre -4pcs</v>
      </c>
      <c r="D111" s="59" t="str">
        <f>[2]Quickool!$D112</f>
        <v>for price list</v>
      </c>
      <c r="E111" s="55"/>
      <c r="F111" s="49">
        <f>[2]Quickool!K113</f>
        <v>31.5789473684211</v>
      </c>
      <c r="G111" s="56"/>
      <c r="H111" s="15"/>
      <c r="I111" s="51"/>
      <c r="J111" s="15"/>
    </row>
    <row r="112" spans="1:10">
      <c r="A112" s="47" t="str">
        <f>[2]Quickool!A114</f>
        <v>CAB072.16</v>
      </c>
      <c r="B112" s="47" t="str">
        <f>[2]Quickool!B114</f>
        <v>PVC SheIving 25 3/4"x24 1/4" 2stopper</v>
      </c>
      <c r="C112" s="58" t="str">
        <f>[2]Quickool!$C113</f>
        <v>2&amp;3 big glass chiller door -12pcs</v>
      </c>
      <c r="D112" s="59"/>
      <c r="E112" s="55"/>
      <c r="F112" s="49">
        <f>[2]Quickool!K114</f>
        <v>33.0526315789474</v>
      </c>
      <c r="G112" s="56"/>
      <c r="H112" s="15"/>
      <c r="I112" s="51"/>
      <c r="J112" s="15"/>
    </row>
    <row r="113" spans="1:10">
      <c r="A113" s="47" t="str">
        <f>[2]Quickool!A115</f>
        <v>CAB072.17</v>
      </c>
      <c r="B113" s="47" t="str">
        <f>[2]Quickool!B115</f>
        <v>AIR GUARD 400*1160mm</v>
      </c>
      <c r="C113" s="58" t="str">
        <f>[2]Quickool!$C114</f>
        <v>3 big glass chiller door centre -6pcs</v>
      </c>
      <c r="D113" s="59"/>
      <c r="E113" s="55"/>
      <c r="F113" s="49">
        <f>[2]Quickool!K115</f>
        <v>24</v>
      </c>
      <c r="G113" s="59"/>
      <c r="H113" s="15"/>
      <c r="I113" s="51"/>
      <c r="J113" s="15"/>
    </row>
    <row r="114" spans="1:10">
      <c r="A114" s="47" t="str">
        <f>[2]Quickool!A116</f>
        <v>CAB072.18</v>
      </c>
      <c r="B114" s="47" t="str">
        <f>[2]Quickool!B116</f>
        <v>AIR GUARD 492*1160mm</v>
      </c>
      <c r="C114" s="58" t="str">
        <f>[2]Quickool!$C115</f>
        <v>1glass door frezzer</v>
      </c>
      <c r="D114" s="59"/>
      <c r="E114" s="55"/>
      <c r="F114" s="49">
        <f>[2]Quickool!K116</f>
        <v>29.4736842105263</v>
      </c>
      <c r="G114" s="59"/>
      <c r="H114" s="15"/>
      <c r="I114" s="51"/>
      <c r="J114" s="15"/>
    </row>
    <row r="115" spans="1:10">
      <c r="A115" s="47" t="str">
        <f>[2]Quickool!A117</f>
        <v>CAB072.19</v>
      </c>
      <c r="B115" s="47" t="str">
        <f>[2]Quickool!B117</f>
        <v>AIR GUARD 570*1160mm</v>
      </c>
      <c r="C115" s="58" t="str">
        <f>[2]Quickool!$C116</f>
        <v>2&amp;3 glass door frezzer,4&amp;6 door upright frezzer</v>
      </c>
      <c r="D115" s="59"/>
      <c r="E115" s="55"/>
      <c r="F115" s="49">
        <f>[2]Quickool!K117</f>
        <v>34.1052631578947</v>
      </c>
      <c r="G115" s="59"/>
      <c r="H115" s="15"/>
      <c r="I115" s="51"/>
      <c r="J115" s="15"/>
    </row>
    <row r="116" spans="1:10">
      <c r="A116" s="47">
        <f>[2]Quickool!A118</f>
        <v>0</v>
      </c>
      <c r="B116" s="47">
        <f>[2]Quickool!B118</f>
        <v>0</v>
      </c>
      <c r="C116" s="58" t="str">
        <f>[2]Quickool!$C117</f>
        <v>2 door upright frezzer</v>
      </c>
      <c r="D116" s="59"/>
      <c r="E116" s="55"/>
      <c r="F116" s="49">
        <f>[2]Quickool!K118</f>
        <v>0</v>
      </c>
      <c r="G116" s="59"/>
      <c r="H116" s="15"/>
      <c r="I116" s="51"/>
      <c r="J116" s="15"/>
    </row>
    <row r="117" spans="1:10">
      <c r="A117" s="47">
        <f>[2]Quickool!A119</f>
        <v>0</v>
      </c>
      <c r="B117" s="47" t="str">
        <f>[2]Quickool!B119</f>
        <v>custom made shelving cost base on kgs</v>
      </c>
      <c r="C117" s="52"/>
      <c r="D117" s="52"/>
      <c r="F117" s="61" t="e">
        <f>#REF!*#REF!</f>
        <v>#REF!</v>
      </c>
      <c r="G117" s="59"/>
      <c r="H117" s="15"/>
      <c r="I117" s="51"/>
      <c r="J117" s="15"/>
    </row>
    <row r="118" ht="22.5" spans="1:10">
      <c r="A118" s="47">
        <f>[2]Quickool!A120</f>
        <v>0</v>
      </c>
      <c r="B118" s="47" t="str">
        <f>[2]Quickool!B120</f>
        <v>custom made shelving base on size less than 20pcs quantity</v>
      </c>
      <c r="C118" s="52"/>
      <c r="D118" s="52"/>
      <c r="E118" s="55"/>
      <c r="F118" s="49">
        <f>[2]Quickool!K120</f>
        <v>0</v>
      </c>
      <c r="G118" s="59"/>
      <c r="H118" s="15"/>
      <c r="I118" s="51"/>
      <c r="J118" s="15"/>
    </row>
    <row r="119" spans="1:10">
      <c r="A119" s="47" t="str">
        <f>[2]Quickool!A121</f>
        <v>CAB082</v>
      </c>
      <c r="B119" s="47" t="str">
        <f>[2]Quickool!B121</f>
        <v>578*715 magnetic gasket</v>
      </c>
      <c r="C119" s="52" t="s">
        <v>1316</v>
      </c>
      <c r="D119" s="55"/>
      <c r="E119" s="55"/>
      <c r="F119" s="49">
        <f>[2]Quickool!K121</f>
        <v>25.4521687462864</v>
      </c>
      <c r="G119" s="62"/>
      <c r="H119" s="15"/>
      <c r="I119" s="51"/>
      <c r="J119" s="15"/>
    </row>
    <row r="120" spans="1:10">
      <c r="A120" s="47" t="str">
        <f>[2]Quickool!A122</f>
        <v>CAB083</v>
      </c>
      <c r="B120" s="47" t="str">
        <f>[2]Quickool!B122</f>
        <v>534*715 magnetic gasket</v>
      </c>
      <c r="C120" s="52" t="s">
        <v>1317</v>
      </c>
      <c r="D120" s="55"/>
      <c r="E120" s="55"/>
      <c r="F120" s="49">
        <f>[2]Quickool!K122</f>
        <v>24.9641513170925</v>
      </c>
      <c r="G120" s="63"/>
      <c r="H120" s="15"/>
      <c r="I120" s="51"/>
      <c r="J120" s="15"/>
    </row>
    <row r="121" spans="1:10">
      <c r="A121" s="47" t="str">
        <f>[2]Quickool!A123</f>
        <v>CAB084</v>
      </c>
      <c r="B121" s="47" t="str">
        <f>[2]Quickool!B123</f>
        <v>383*575 magnetic gasket</v>
      </c>
      <c r="C121" s="52" t="s">
        <v>1318</v>
      </c>
      <c r="D121" s="55"/>
      <c r="E121" s="55"/>
      <c r="F121" s="49">
        <f>[2]Quickool!K123</f>
        <v>21.7365815012874</v>
      </c>
      <c r="G121" s="63"/>
      <c r="H121" s="15"/>
      <c r="I121" s="51"/>
      <c r="J121" s="15"/>
    </row>
    <row r="122" spans="1:10">
      <c r="A122" s="47" t="str">
        <f>[2]Quickool!A124</f>
        <v>CAB085</v>
      </c>
      <c r="B122" s="47" t="str">
        <f>[2]Quickool!B124</f>
        <v>528*575 magnetic gasket</v>
      </c>
      <c r="C122" s="52" t="s">
        <v>1319</v>
      </c>
      <c r="D122" s="55"/>
      <c r="E122" s="55"/>
      <c r="F122" s="49">
        <f>[2]Quickool!K124</f>
        <v>23.3448207565855</v>
      </c>
      <c r="G122" s="63"/>
      <c r="H122" s="15"/>
      <c r="I122" s="51"/>
      <c r="J122" s="15"/>
    </row>
    <row r="123" spans="1:10">
      <c r="A123" s="47" t="str">
        <f>[2]Quickool!A125</f>
        <v>CAB086</v>
      </c>
      <c r="B123" s="47" t="str">
        <f>[2]Quickool!B125</f>
        <v>420*575 magnetic gasket</v>
      </c>
      <c r="C123" s="52" t="s">
        <v>1320</v>
      </c>
      <c r="D123" s="55"/>
      <c r="E123" s="55"/>
      <c r="F123" s="49">
        <f>[2]Quickool!K125</f>
        <v>22.1469597940186</v>
      </c>
      <c r="G123" s="63"/>
      <c r="H123" s="15"/>
      <c r="I123" s="51"/>
      <c r="J123" s="15"/>
    </row>
    <row r="124" spans="1:10">
      <c r="A124" s="47" t="str">
        <f>[2]Quickool!A126</f>
        <v>CAB087</v>
      </c>
      <c r="B124" s="47" t="str">
        <f>[2]Quickool!B126</f>
        <v>custom made gasket</v>
      </c>
      <c r="C124" s="52"/>
      <c r="D124" s="52"/>
      <c r="E124" s="55"/>
      <c r="F124" s="49">
        <f>[2]Quickool!K126</f>
        <v>26.937441643324</v>
      </c>
      <c r="G124" s="64"/>
      <c r="H124" s="15"/>
      <c r="I124" s="51"/>
      <c r="J124" s="15"/>
    </row>
    <row r="125" spans="1:10">
      <c r="A125" s="47" t="str">
        <f>[2]Quickool!A128</f>
        <v>CAB088</v>
      </c>
      <c r="B125" s="47" t="str">
        <f>[2]Quickool!B128</f>
        <v>HG-036 pvc door rail 3.4m</v>
      </c>
      <c r="C125" s="52"/>
      <c r="D125" s="52"/>
      <c r="E125" s="55"/>
      <c r="F125" s="49">
        <f>[2]Quickool!K128</f>
        <v>20.3717850776674</v>
      </c>
      <c r="G125" s="52"/>
      <c r="H125" s="15"/>
      <c r="I125" s="51"/>
      <c r="J125" s="15"/>
    </row>
    <row r="126" spans="1:10">
      <c r="A126" s="47" t="str">
        <f>[2]Quickool!A129</f>
        <v>CAB089</v>
      </c>
      <c r="B126" s="47" t="str">
        <f>[2]Quickool!B129</f>
        <v>Gasket welding machine</v>
      </c>
      <c r="C126" s="52"/>
      <c r="D126" s="52"/>
      <c r="E126" s="55"/>
      <c r="F126" s="49" t="str">
        <f>[2]Quickool!K129</f>
        <v>~</v>
      </c>
      <c r="G126" s="52"/>
      <c r="H126" s="15"/>
      <c r="I126" s="51"/>
      <c r="J126" s="15"/>
    </row>
    <row r="127" spans="1:10">
      <c r="A127" s="47" t="str">
        <f>[2]Quickool!A130</f>
        <v>CAB090</v>
      </c>
      <c r="B127" s="47" t="str">
        <f>[2]Quickool!B130</f>
        <v>Mould welding machine</v>
      </c>
      <c r="C127" s="52"/>
      <c r="D127" s="52"/>
      <c r="E127" s="55"/>
      <c r="F127" s="49" t="str">
        <f>[2]Quickool!K130</f>
        <v>~</v>
      </c>
      <c r="G127" s="52"/>
      <c r="H127" s="15"/>
      <c r="I127" s="51"/>
      <c r="J127" s="15"/>
    </row>
    <row r="128" ht="22.5" spans="1:10">
      <c r="A128" s="47" t="str">
        <f>[2]Quickool!A131</f>
        <v>CAB091</v>
      </c>
      <c r="B128" s="47" t="str">
        <f>[2]Quickool!B131</f>
        <v>3MM TEMPERED GLASS + 3MM NORMAL GLASS (595*985MM)</v>
      </c>
      <c r="C128" s="52"/>
      <c r="D128" s="52"/>
      <c r="E128" s="55"/>
      <c r="F128" s="49">
        <f>[2]Quickool!K131</f>
        <v>152.973586128666</v>
      </c>
      <c r="G128" s="52"/>
      <c r="H128" s="15"/>
      <c r="I128" s="51"/>
      <c r="J128" s="15"/>
    </row>
    <row r="129" ht="22.5" spans="1:10">
      <c r="A129" s="47" t="str">
        <f>[2]Quickool!A132</f>
        <v>CAB092</v>
      </c>
      <c r="B129" s="65" t="str">
        <f>[2]Quickool!B132</f>
        <v>3MM TEMPERED GLASS + 3MM TEMPER GLASS (700*865MM)</v>
      </c>
      <c r="C129" s="52"/>
      <c r="D129" s="52"/>
      <c r="E129" s="55"/>
      <c r="F129" s="49">
        <f>[2]Quickool!K132</f>
        <v>158.159131421163</v>
      </c>
      <c r="G129" s="52"/>
      <c r="H129" s="15"/>
      <c r="I129" s="51"/>
      <c r="J129" s="15"/>
    </row>
    <row r="130" ht="22.5" spans="1:10">
      <c r="A130" s="47" t="str">
        <f>[2]Quickool!A133</f>
        <v>CAB093</v>
      </c>
      <c r="B130" s="65" t="str">
        <f>[2]Quickool!B133</f>
        <v>4mm+3mm heater glass door (1473*584mm) chiller right (grey)</v>
      </c>
      <c r="C130" s="66" t="s">
        <v>1321</v>
      </c>
      <c r="D130" s="66"/>
      <c r="E130" s="55"/>
      <c r="F130" s="49">
        <f>[2]Quickool!K133</f>
        <v>443.364122508508</v>
      </c>
      <c r="G130" s="52"/>
      <c r="H130" s="15"/>
      <c r="I130" s="51"/>
      <c r="J130" s="15"/>
    </row>
    <row r="131" ht="22.5" spans="1:10">
      <c r="A131" s="47" t="str">
        <f>[2]Quickool!A134</f>
        <v>CAB094</v>
      </c>
      <c r="B131" s="65" t="str">
        <f>[2]Quickool!B134</f>
        <v>4mm+3mm heater glass door (1473*584mm) chiller left (grey)</v>
      </c>
      <c r="C131" s="66" t="s">
        <v>1321</v>
      </c>
      <c r="D131" s="67"/>
      <c r="E131" s="68"/>
      <c r="F131" s="49">
        <f>[2]Quickool!K134</f>
        <v>443.364122508508</v>
      </c>
      <c r="G131" s="52"/>
      <c r="H131" s="15"/>
      <c r="I131" s="51"/>
      <c r="J131" s="15"/>
    </row>
    <row r="132" ht="22.5" spans="1:10">
      <c r="A132" s="47" t="str">
        <f>[2]Quickool!A135</f>
        <v>CAB095</v>
      </c>
      <c r="B132" s="47" t="str">
        <f>[2]Quickool!B135</f>
        <v>4mm+3mm heater glass door (1473*584mm) chiller right (black)</v>
      </c>
      <c r="C132" s="66" t="s">
        <v>1321</v>
      </c>
      <c r="D132" s="67"/>
      <c r="E132" s="68"/>
      <c r="F132" s="49">
        <f>[2]Quickool!K135</f>
        <v>443.364122508508</v>
      </c>
      <c r="G132" s="52"/>
      <c r="H132" s="15"/>
      <c r="I132" s="51"/>
      <c r="J132" s="15"/>
    </row>
    <row r="133" ht="22.5" spans="1:10">
      <c r="A133" s="47" t="str">
        <f>[2]Quickool!A136</f>
        <v>CAB096</v>
      </c>
      <c r="B133" s="47" t="str">
        <f>[2]Quickool!B136</f>
        <v>4mm+3mm heater glass door (1473*584mm) chiller left (black)</v>
      </c>
      <c r="C133" s="66" t="s">
        <v>1321</v>
      </c>
      <c r="D133" s="67"/>
      <c r="E133" s="68"/>
      <c r="F133" s="49">
        <f>[2]Quickool!K136</f>
        <v>443.364122508508</v>
      </c>
      <c r="G133" s="52"/>
      <c r="H133" s="15"/>
      <c r="I133" s="51"/>
      <c r="J133" s="15"/>
    </row>
    <row r="134" ht="22.5" spans="1:10">
      <c r="A134" s="47" t="str">
        <f>[2]Quickool!A137</f>
        <v>CAB096.01</v>
      </c>
      <c r="B134" s="47" t="str">
        <f>[2]Quickool!B137</f>
        <v>4mm+3mm heater glass door (1473*585mm) chiller left (black) C/W LOCK</v>
      </c>
      <c r="C134" s="66"/>
      <c r="D134" s="67"/>
      <c r="E134" s="68"/>
      <c r="F134" s="49">
        <f>[2]Quickool!K137</f>
        <v>466.699076324745</v>
      </c>
      <c r="G134" s="52"/>
      <c r="H134" s="15"/>
      <c r="I134" s="51"/>
      <c r="J134" s="15"/>
    </row>
    <row r="135" ht="22.5" spans="1:10">
      <c r="A135" s="47" t="str">
        <f>[2]Quickool!A138</f>
        <v>CAB096.02</v>
      </c>
      <c r="B135" s="47" t="str">
        <f>[2]Quickool!B138</f>
        <v>4mm+3mm heater glass door (1473*586mm) chiller left (black) C/W LOCK</v>
      </c>
      <c r="C135" s="66"/>
      <c r="D135" s="67"/>
      <c r="E135" s="68"/>
      <c r="F135" s="49">
        <f>[2]Quickool!K138</f>
        <v>444.660508831632</v>
      </c>
      <c r="G135" s="52"/>
      <c r="H135" s="15"/>
      <c r="I135" s="51"/>
      <c r="J135" s="15"/>
    </row>
    <row r="136" ht="22.5" spans="1:10">
      <c r="A136" s="47" t="str">
        <f>[2]Quickool!A139</f>
        <v>CAB097</v>
      </c>
      <c r="B136" s="47" t="str">
        <f>[2]Quickool!B139</f>
        <v>4mm + 3mm + 3mm heater glass door (1473*584mm) frezzer right (grey)</v>
      </c>
      <c r="C136" s="66" t="s">
        <v>1322</v>
      </c>
      <c r="D136" s="69"/>
      <c r="E136" s="68"/>
      <c r="F136" s="49">
        <f>[2]Quickool!K139</f>
        <v>477.070166909739</v>
      </c>
      <c r="G136" s="52"/>
      <c r="H136" s="15"/>
      <c r="I136" s="51"/>
      <c r="J136" s="15"/>
    </row>
    <row r="137" ht="22.5" spans="1:10">
      <c r="A137" s="47" t="str">
        <f>[2]Quickool!A140</f>
        <v>CAB098</v>
      </c>
      <c r="B137" s="47" t="str">
        <f>[2]Quickool!B140</f>
        <v>4mm + 3mm + 3mm heater glass door (1473*584mm) frezzer left (grey)</v>
      </c>
      <c r="C137" s="66" t="s">
        <v>1322</v>
      </c>
      <c r="D137" s="69"/>
      <c r="E137" s="68"/>
      <c r="F137" s="49">
        <f>[2]Quickool!K140</f>
        <v>477.070166909739</v>
      </c>
      <c r="G137" s="52"/>
      <c r="H137" s="15"/>
      <c r="I137" s="51"/>
      <c r="J137" s="15"/>
    </row>
    <row r="138" ht="32" customHeight="1" spans="1:10">
      <c r="A138" s="47" t="str">
        <f>[2]Quickool!A141</f>
        <v>CAB099</v>
      </c>
      <c r="B138" s="47" t="str">
        <f>[2]Quickool!B141</f>
        <v>4mm + 3mm + 3mm heater glass door (1473*584mm) frezzer right (black)</v>
      </c>
      <c r="C138" s="66" t="s">
        <v>1322</v>
      </c>
      <c r="D138" s="69"/>
      <c r="E138" s="68"/>
      <c r="F138" s="49">
        <f>[2]Quickool!K141</f>
        <v>477.070166909739</v>
      </c>
      <c r="G138" s="59"/>
      <c r="H138" s="15"/>
      <c r="I138" s="51"/>
      <c r="J138" s="15"/>
    </row>
    <row r="139" ht="24" customHeight="1" spans="1:10">
      <c r="A139" s="47" t="str">
        <f>[2]Quickool!A142</f>
        <v>CAB100</v>
      </c>
      <c r="B139" s="47" t="str">
        <f>[2]Quickool!B142</f>
        <v>4mm + 3mm + 3mm heater glass door (1473*584mm) frezzer left (black)</v>
      </c>
      <c r="C139" s="66" t="s">
        <v>1322</v>
      </c>
      <c r="D139" s="69"/>
      <c r="E139" s="68"/>
      <c r="F139" s="49">
        <f>[2]Quickool!K142</f>
        <v>477.070166909739</v>
      </c>
      <c r="G139" s="59"/>
      <c r="H139" s="15"/>
      <c r="I139" s="51"/>
      <c r="J139" s="15"/>
    </row>
    <row r="140" ht="27" customHeight="1" spans="1:10">
      <c r="A140" s="47" t="str">
        <f>[2]Quickool!A143</f>
        <v>CAB101</v>
      </c>
      <c r="B140" s="47" t="str">
        <f>[2]Quickool!B143</f>
        <v>4mm + 3mm + 3mm heater glass door (1473*584mm) frezzer right (black)C/W LOCK</v>
      </c>
      <c r="C140" s="66"/>
      <c r="D140" s="69"/>
      <c r="E140" s="68"/>
      <c r="F140" s="49">
        <f>[2]Quickool!K143</f>
        <v>539.03743315508</v>
      </c>
      <c r="G140" s="59"/>
      <c r="H140" s="15"/>
      <c r="I140" s="51"/>
      <c r="J140" s="15"/>
    </row>
    <row r="141" ht="38" customHeight="1" spans="1:10">
      <c r="A141" s="47" t="str">
        <f>[2]Quickool!A144</f>
        <v>CAB102</v>
      </c>
      <c r="B141" s="47" t="str">
        <f>[2]Quickool!B144</f>
        <v>4mm + 3mm + 3mm heater glass door (1473*584mm) frezzer left (black)C/W LOCK</v>
      </c>
      <c r="C141" s="66"/>
      <c r="D141" s="69"/>
      <c r="E141" s="68"/>
      <c r="F141" s="49">
        <f>[2]Quickool!K144</f>
        <v>539.03743315508</v>
      </c>
      <c r="G141" s="52"/>
      <c r="H141" s="15"/>
      <c r="I141" s="51"/>
      <c r="J141" s="15"/>
    </row>
    <row r="142" ht="37" customHeight="1" spans="1:10">
      <c r="A142" s="47" t="str">
        <f>[2]Quickool!A145</f>
        <v>CAB103</v>
      </c>
      <c r="B142" s="47" t="str">
        <f>[2]Quickool!B145</f>
        <v>4mm+3mm heater glass door (1770*670mm) chiller right (black)</v>
      </c>
      <c r="C142" s="66"/>
      <c r="D142" s="69"/>
      <c r="E142" s="68"/>
      <c r="F142" s="49">
        <f>[2]Quickool!K145</f>
        <v>641.711229946524</v>
      </c>
      <c r="G142" s="52"/>
      <c r="H142" s="15"/>
      <c r="I142" s="51"/>
      <c r="J142" s="15"/>
    </row>
    <row r="143" ht="34" customHeight="1" spans="1:10">
      <c r="A143" s="47" t="str">
        <f>[2]Quickool!A146</f>
        <v>CAB104</v>
      </c>
      <c r="B143" s="47" t="str">
        <f>[2]Quickool!B146</f>
        <v>4mm+3mm heater glass door (1770*670mm) chiller left (black)</v>
      </c>
      <c r="C143" s="66"/>
      <c r="D143" s="69"/>
      <c r="E143" s="68"/>
      <c r="F143" s="49">
        <f>[2]Quickool!K146</f>
        <v>641.711229946524</v>
      </c>
      <c r="G143" s="52"/>
      <c r="H143" s="15"/>
      <c r="I143" s="51"/>
      <c r="J143" s="15"/>
    </row>
    <row r="144" ht="24" customHeight="1" spans="1:10">
      <c r="A144" s="47" t="str">
        <f>[2]Quickool!A147</f>
        <v>CAB105</v>
      </c>
      <c r="B144" s="47" t="str">
        <f>[2]Quickool!B147</f>
        <v>4mm + 3mm + 3mm heater glass door (1770*670mm) frezzer right (black)</v>
      </c>
      <c r="C144" s="66"/>
      <c r="D144" s="69"/>
      <c r="E144" s="68"/>
      <c r="F144" s="49">
        <f>[2]Quickool!K147</f>
        <v>717.29055258467</v>
      </c>
      <c r="G144" s="4"/>
      <c r="H144" s="15"/>
      <c r="I144" s="51"/>
      <c r="J144" s="15"/>
    </row>
    <row r="145" ht="26" customHeight="1" spans="1:10">
      <c r="A145" s="47" t="str">
        <f>[2]Quickool!A148</f>
        <v>CAB106</v>
      </c>
      <c r="B145" s="47" t="str">
        <f>[2]Quickool!B148</f>
        <v>4mm + 3mm + 3mm heater glass door (1770*670mm) frezzer left (black)</v>
      </c>
      <c r="C145" s="66"/>
      <c r="D145" s="69"/>
      <c r="E145" s="68"/>
      <c r="F145" s="49">
        <f>[2]Quickool!K148</f>
        <v>717.29055258467</v>
      </c>
      <c r="G145" s="4"/>
      <c r="H145" s="15"/>
      <c r="I145" s="51"/>
      <c r="J145" s="15"/>
    </row>
    <row r="146" ht="24" customHeight="1" spans="1:10">
      <c r="A146" s="47" t="str">
        <f>[2]Quickool!A149</f>
        <v>CAB107</v>
      </c>
      <c r="B146" s="47" t="str">
        <f>[2]Quickool!B149</f>
        <v>4MM HEATED GLASS + 3MM NORMAL GLASS (1801*762MM)</v>
      </c>
      <c r="C146" s="52"/>
      <c r="D146" s="69"/>
      <c r="E146" s="68"/>
      <c r="F146" s="49">
        <f>[2]Quickool!K149</f>
        <v>557.575757575758</v>
      </c>
      <c r="G146" s="4"/>
      <c r="H146" s="15"/>
      <c r="I146" s="51"/>
      <c r="J146" s="15"/>
    </row>
    <row r="147" ht="24" customHeight="1" spans="1:10">
      <c r="A147" s="47" t="str">
        <f>[2]Quickool!A150</f>
        <v>CAB107.01</v>
      </c>
      <c r="B147" s="47" t="str">
        <f>[2]Quickool!B150</f>
        <v>1door frame heater glass door (1800*760mm) chiller (black)c/w 5pcs shelvings </v>
      </c>
      <c r="C147" s="52" t="s">
        <v>1323</v>
      </c>
      <c r="D147" s="69"/>
      <c r="E147" s="68"/>
      <c r="F147" s="49">
        <f>[2]Quickool!K150</f>
        <v>2550.88235294118</v>
      </c>
      <c r="G147" s="4"/>
      <c r="H147" s="15"/>
      <c r="I147" s="51"/>
      <c r="J147" s="15"/>
    </row>
    <row r="148" ht="24" customHeight="1" spans="1:10">
      <c r="A148" s="47" t="str">
        <f>[2]Quickool!A151</f>
        <v>CAB107.02</v>
      </c>
      <c r="B148" s="47" t="str">
        <f>[2]Quickool!B151</f>
        <v>2door frame heater glass door (1800*760mm) chiller (black)c/w 10pcs shelvings </v>
      </c>
      <c r="C148" s="52"/>
      <c r="D148" s="69"/>
      <c r="E148" s="68"/>
      <c r="F148" s="49">
        <f>[2]Quickool!K151</f>
        <v>5020.78431372549</v>
      </c>
      <c r="G148" s="4"/>
      <c r="H148" s="15"/>
      <c r="I148" s="51"/>
      <c r="J148" s="15"/>
    </row>
    <row r="149" ht="24" customHeight="1" spans="1:10">
      <c r="A149" s="47" t="str">
        <f>[2]Quickool!A152</f>
        <v>CAB107.03</v>
      </c>
      <c r="B149" s="47" t="str">
        <f>[2]Quickool!B152</f>
        <v>3door frame heater glass door (1800*760mm) chiller (black)c/w 15pcs shelvings </v>
      </c>
      <c r="C149" s="52"/>
      <c r="D149" s="69"/>
      <c r="E149" s="68"/>
      <c r="F149" s="49">
        <f>[2]Quickool!K152</f>
        <v>7409.70588235294</v>
      </c>
      <c r="G149" s="4"/>
      <c r="H149" s="15"/>
      <c r="I149" s="51"/>
      <c r="J149" s="15"/>
    </row>
    <row r="150" ht="24" customHeight="1" spans="1:10">
      <c r="A150" s="47" t="str">
        <f>[2]Quickool!A153</f>
        <v>CAB107.04</v>
      </c>
      <c r="B150" s="47" t="str">
        <f>[2]Quickool!B153</f>
        <v>4door frame heater glass door (1800*760mm) chiller (black)c/w 20pcs shelvings </v>
      </c>
      <c r="C150" s="52"/>
      <c r="D150" s="69"/>
      <c r="E150" s="68"/>
      <c r="F150" s="49">
        <f>[2]Quickool!K153</f>
        <v>9814.82352941176</v>
      </c>
      <c r="G150" s="4"/>
      <c r="H150" s="15"/>
      <c r="I150" s="51"/>
      <c r="J150" s="15"/>
    </row>
    <row r="151" ht="24" customHeight="1" spans="1:10">
      <c r="A151" s="47" t="str">
        <f>[2]Quickool!A154</f>
        <v>CAB107.05</v>
      </c>
      <c r="B151" s="47" t="str">
        <f>[2]Quickool!B154</f>
        <v>1door frame heater glass door (1800*760mm) frezzer (black)c/w 5pcs shelvings </v>
      </c>
      <c r="C151" s="52"/>
      <c r="D151" s="69"/>
      <c r="E151" s="68"/>
      <c r="F151" s="49">
        <f>[2]Quickool!K154</f>
        <v>2996.27450980392</v>
      </c>
      <c r="G151" s="4"/>
      <c r="H151" s="15"/>
      <c r="I151" s="51"/>
      <c r="J151" s="15"/>
    </row>
    <row r="152" ht="24" customHeight="1" spans="1:10">
      <c r="A152" s="47" t="str">
        <f>[2]Quickool!A155</f>
        <v>CAB107.06</v>
      </c>
      <c r="B152" s="47" t="str">
        <f>[2]Quickool!B155</f>
        <v>2door frame heater glass door (1800*760mm) frezzer (black)c/w 10pcs shelvings </v>
      </c>
      <c r="C152" s="52"/>
      <c r="D152" s="69"/>
      <c r="E152" s="68"/>
      <c r="F152" s="49">
        <f>[2]Quickool!K155</f>
        <v>5911.56862745098</v>
      </c>
      <c r="G152" s="4"/>
      <c r="H152" s="15"/>
      <c r="I152" s="51"/>
      <c r="J152" s="15"/>
    </row>
    <row r="153" ht="24" customHeight="1" spans="1:10">
      <c r="A153" s="47" t="str">
        <f>[2]Quickool!A156</f>
        <v>CAB107.07</v>
      </c>
      <c r="B153" s="47" t="str">
        <f>[2]Quickool!B156</f>
        <v>3door frame heater glass door (1800*760mm) frezzer (black)c/w 15pcs shelvings </v>
      </c>
      <c r="C153" s="52"/>
      <c r="D153" s="69"/>
      <c r="E153" s="68"/>
      <c r="F153" s="49">
        <f>[2]Quickool!K156</f>
        <v>8745.88235294118</v>
      </c>
      <c r="G153" s="4"/>
      <c r="H153" s="15"/>
      <c r="I153" s="51"/>
      <c r="J153" s="15"/>
    </row>
    <row r="154" ht="24" customHeight="1" spans="1:10">
      <c r="A154" s="47" t="str">
        <f>[2]Quickool!A157</f>
        <v>CAB107.08</v>
      </c>
      <c r="B154" s="47" t="str">
        <f>[2]Quickool!B157</f>
        <v>4door frame heater glass door (1800*760mm) frezzer (black)c/w 20pcs shelvings </v>
      </c>
      <c r="C154" s="52"/>
      <c r="D154" s="69"/>
      <c r="E154" s="68"/>
      <c r="F154" s="49">
        <f>[2]Quickool!K157</f>
        <v>11499.2156862745</v>
      </c>
      <c r="G154" s="4"/>
      <c r="H154" s="15"/>
      <c r="I154" s="51"/>
      <c r="J154" s="15"/>
    </row>
    <row r="155" ht="24" customHeight="1" spans="1:10">
      <c r="A155" s="47" t="str">
        <f>[2]Quickool!A158</f>
        <v>CAB107.09</v>
      </c>
      <c r="B155" s="47" t="str">
        <f>[2]Quickool!B158</f>
        <v>Shelvings 760*686 black colour</v>
      </c>
      <c r="C155" s="52"/>
      <c r="D155" s="69"/>
      <c r="E155" s="68"/>
      <c r="F155" s="49">
        <f>[2]Quickool!K158</f>
        <v>77.6802507836991</v>
      </c>
      <c r="G155" s="4"/>
      <c r="H155" s="15"/>
      <c r="I155" s="51"/>
      <c r="J155" s="15"/>
    </row>
    <row r="156" ht="24" customHeight="1" spans="1:10">
      <c r="A156" s="47" t="str">
        <f>[2]Quickool!A159</f>
        <v>CAB108</v>
      </c>
      <c r="B156" s="47" t="str">
        <f>[2]Quickool!B159</f>
        <v>1500*1850mm INTEGRATED DOOR WITH FRAME (2 DOOR)</v>
      </c>
      <c r="C156" s="66" t="s">
        <v>1324</v>
      </c>
      <c r="D156" s="70"/>
      <c r="E156" s="52"/>
      <c r="F156" s="49">
        <f>[2]Quickool!K159</f>
        <v>3888.11248884698</v>
      </c>
      <c r="G156" s="4"/>
      <c r="H156" s="15"/>
      <c r="I156" s="51"/>
      <c r="J156" s="15"/>
    </row>
    <row r="157" ht="24" customHeight="1" spans="1:10">
      <c r="A157" s="47" t="str">
        <f>[2]Quickool!A160</f>
        <v>CAB109</v>
      </c>
      <c r="B157" s="47" t="str">
        <f>[2]Quickool!B160</f>
        <v>2250*1850mm INTEGRATED DOOR WITH FRAME (3 DOOR)</v>
      </c>
      <c r="C157" s="66" t="s">
        <v>1324</v>
      </c>
      <c r="D157" s="71"/>
      <c r="E157" s="52"/>
      <c r="F157" s="49">
        <f>[2]Quickool!K160</f>
        <v>5753.73736072145</v>
      </c>
      <c r="G157" s="4"/>
      <c r="H157" s="15"/>
      <c r="I157" s="51"/>
      <c r="J157" s="15"/>
    </row>
    <row r="158" ht="24" customHeight="1" spans="1:10">
      <c r="A158" s="47" t="str">
        <f>[2]Quickool!A161</f>
        <v>CAB110</v>
      </c>
      <c r="B158" s="47" t="str">
        <f>[2]Quickool!B161</f>
        <v>720*560mm MATCHING SHELVES (LOAD 50KG)</v>
      </c>
      <c r="C158" s="52"/>
      <c r="D158" s="71"/>
      <c r="E158" s="52"/>
      <c r="F158" s="49">
        <f>[2]Quickool!K161</f>
        <v>58.3373845405931</v>
      </c>
      <c r="G158" s="4"/>
      <c r="H158" s="15"/>
      <c r="I158" s="51"/>
      <c r="J158" s="15"/>
    </row>
    <row r="159" ht="49" customHeight="1" spans="1:10">
      <c r="A159" s="47" t="str">
        <f>[2]Quickool!A162</f>
        <v>CAB111</v>
      </c>
      <c r="B159" s="47" t="str">
        <f>[2]Quickool!B162</f>
        <v>TOP FIXING GRID  SHELVES</v>
      </c>
      <c r="C159" s="52"/>
      <c r="D159" s="72"/>
      <c r="E159" s="52"/>
      <c r="F159" s="49">
        <f>[2]Quickool!K162</f>
        <v>64.8193161562146</v>
      </c>
      <c r="G159" s="59"/>
      <c r="H159" s="15"/>
      <c r="I159" s="51"/>
      <c r="J159" s="15"/>
    </row>
    <row r="160" ht="12" spans="1:10">
      <c r="A160" s="47" t="str">
        <f>[2]Quickool!A163</f>
        <v>CAB112</v>
      </c>
      <c r="B160" s="47" t="str">
        <f>[2]Quickool!B163</f>
        <v>50*16*1900 ALUMINIUM COLUMN LIGHT (大立柱)</v>
      </c>
      <c r="C160" s="73"/>
      <c r="D160" s="73"/>
      <c r="E160" s="73"/>
      <c r="F160" s="49">
        <f>[2]Quickool!K163</f>
        <v>74.1532976827095</v>
      </c>
      <c r="G160" s="59"/>
      <c r="H160" s="15"/>
      <c r="I160" s="51"/>
      <c r="J160" s="15"/>
    </row>
    <row r="161" ht="12" spans="1:10">
      <c r="A161" s="47" t="str">
        <f>[2]Quickool!A164</f>
        <v>CAB113</v>
      </c>
      <c r="B161" s="47" t="str">
        <f>[2]Quickool!B164</f>
        <v>50*16*2150 ALUMINIUM COLUMN LIGHT (大立柱)</v>
      </c>
      <c r="C161" s="73"/>
      <c r="D161" s="73"/>
      <c r="E161" s="73"/>
      <c r="F161" s="49">
        <f>[2]Quickool!K164</f>
        <v>78.4313725490196</v>
      </c>
      <c r="G161" s="59"/>
      <c r="H161" s="15"/>
      <c r="I161" s="51"/>
      <c r="J161" s="15"/>
    </row>
    <row r="162" ht="12" spans="1:10">
      <c r="A162" s="47" t="str">
        <f>[2]Quickool!A165</f>
        <v>CAB114</v>
      </c>
      <c r="B162" s="47" t="str">
        <f>[2]Quickool!B165</f>
        <v>50*16*2600 ALUMINIUM COLUMN LIGHT (大立柱)</v>
      </c>
      <c r="C162" s="73"/>
      <c r="D162" s="73"/>
      <c r="E162" s="73"/>
      <c r="F162" s="49">
        <f>[2]Quickool!K165</f>
        <v>82.7094474153298</v>
      </c>
      <c r="G162" s="59"/>
      <c r="H162" s="15"/>
      <c r="I162" s="51"/>
      <c r="J162" s="15"/>
    </row>
    <row r="163" ht="42" customHeight="1" spans="1:10">
      <c r="A163" s="47" t="str">
        <f>[2]Quickool!A166</f>
        <v>CAB115</v>
      </c>
      <c r="B163" s="47" t="str">
        <f>[2]Quickool!B166</f>
        <v>520*30*30 LOWER BRACKET (下固定槽)</v>
      </c>
      <c r="C163" s="73"/>
      <c r="D163" s="73"/>
      <c r="E163" s="73"/>
      <c r="F163" s="49">
        <f>[2]Quickool!K166</f>
        <v>12.1212121212121</v>
      </c>
      <c r="G163" s="52"/>
      <c r="H163" s="15"/>
      <c r="I163" s="51"/>
      <c r="J163" s="15"/>
    </row>
    <row r="164" ht="69" customHeight="1" spans="1:10">
      <c r="A164" s="47" t="str">
        <f>[2]Quickool!A167</f>
        <v>CAB116</v>
      </c>
      <c r="B164" s="47" t="str">
        <f>[2]Quickool!B167</f>
        <v>ALUMINIUM FIXING GROOVE (铝固定套)</v>
      </c>
      <c r="C164" s="52"/>
      <c r="D164" s="74"/>
      <c r="E164" s="52"/>
      <c r="F164" s="49">
        <f>[2]Quickool!K167</f>
        <v>12.1212121212121</v>
      </c>
      <c r="G164" s="52"/>
      <c r="H164" s="15"/>
      <c r="I164" s="51"/>
      <c r="J164" s="15"/>
    </row>
    <row r="165" ht="52" customHeight="1" spans="1:10">
      <c r="A165" s="47" t="str">
        <f>[2]Quickool!A168</f>
        <v>CAB117</v>
      </c>
      <c r="B165" s="47" t="str">
        <f>[2]Quickool!B168</f>
        <v>S/STEEL HOCK (不锈钢挂钩) PILASTER CLIP</v>
      </c>
      <c r="C165" s="52"/>
      <c r="D165" s="74"/>
      <c r="E165" s="52"/>
      <c r="F165" s="49">
        <f>[2]Quickool!K168</f>
        <v>0.71301247771836</v>
      </c>
      <c r="G165" s="52"/>
      <c r="H165" s="15"/>
      <c r="I165" s="51"/>
      <c r="J165" s="15"/>
    </row>
    <row r="166" spans="1:10">
      <c r="A166" s="47" t="str">
        <f>[2]Quickool!A169</f>
        <v>CAB118</v>
      </c>
      <c r="B166" s="47" t="str">
        <f>[2]Quickool!B169</f>
        <v>550mm pvc price tag (标价条)</v>
      </c>
      <c r="C166" s="52"/>
      <c r="D166" s="74"/>
      <c r="E166" s="52"/>
      <c r="F166" s="49">
        <f>[2]Quickool!K169</f>
        <v>2.13903743315508</v>
      </c>
      <c r="G166" s="59"/>
      <c r="H166" s="15"/>
      <c r="I166" s="51"/>
      <c r="J166" s="15"/>
    </row>
    <row r="167" spans="1:10">
      <c r="A167" s="47" t="str">
        <f>[2]Quickool!A170</f>
        <v>CAB119</v>
      </c>
      <c r="B167" s="47" t="str">
        <f>[2]Quickool!B170</f>
        <v>750mm pvc price tag (标价条)</v>
      </c>
      <c r="C167" s="52"/>
      <c r="D167" s="74"/>
      <c r="E167" s="52"/>
      <c r="F167" s="49">
        <f>[2]Quickool!K170</f>
        <v>2.5668449197861</v>
      </c>
      <c r="G167" s="59"/>
      <c r="H167" s="15"/>
      <c r="I167" s="51"/>
      <c r="J167" s="15"/>
    </row>
    <row r="168" spans="1:10">
      <c r="A168" s="47" t="str">
        <f>[2]Quickool!A171</f>
        <v>CAB120</v>
      </c>
      <c r="B168" s="47" t="str">
        <f>[2]Quickool!B171</f>
        <v>Advertising board  1door frame (608*270mm) grey</v>
      </c>
      <c r="C168" s="69"/>
      <c r="D168" s="74"/>
      <c r="E168" s="52"/>
      <c r="F168" s="49">
        <f>[2]Quickool!K171</f>
        <v>46.5834818775995</v>
      </c>
      <c r="G168" s="59"/>
      <c r="H168" s="15"/>
      <c r="I168" s="51"/>
      <c r="J168" s="15"/>
    </row>
    <row r="169" spans="1:10">
      <c r="A169" s="47" t="str">
        <f>[2]Quickool!A172</f>
        <v>CAB121</v>
      </c>
      <c r="B169" s="47" t="str">
        <f>[2]Quickool!B172</f>
        <v>Advertising board  2door frame (1210*270mm) grey</v>
      </c>
      <c r="C169" s="75" t="s">
        <v>1316</v>
      </c>
      <c r="D169" s="52" t="s">
        <v>1325</v>
      </c>
      <c r="E169" s="55"/>
      <c r="F169" s="49">
        <f>[2]Quickool!K172</f>
        <v>68.1323034264211</v>
      </c>
      <c r="G169" s="59"/>
      <c r="H169" s="15"/>
      <c r="I169" s="51"/>
      <c r="J169" s="15"/>
    </row>
    <row r="170" spans="1:10">
      <c r="A170" s="47" t="str">
        <f>[2]Quickool!A173</f>
        <v>CAB122</v>
      </c>
      <c r="B170" s="47" t="str">
        <f>[2]Quickool!B173</f>
        <v>Advertising board  3door frame (1806*270mm) grey</v>
      </c>
      <c r="C170" s="75" t="s">
        <v>1326</v>
      </c>
      <c r="D170" s="52" t="s">
        <v>1327</v>
      </c>
      <c r="E170" s="55"/>
      <c r="F170" s="49">
        <f>[2]Quickool!K173</f>
        <v>90.3149138443256</v>
      </c>
      <c r="G170" s="59"/>
      <c r="H170" s="15"/>
      <c r="I170" s="51"/>
      <c r="J170" s="15"/>
    </row>
    <row r="171" spans="1:10">
      <c r="A171" s="47" t="str">
        <f>[2]Quickool!A174</f>
        <v>CAB123</v>
      </c>
      <c r="B171" s="47" t="str">
        <f>[2]Quickool!B174</f>
        <v>Advertising board  1door frame (608*270mm) black</v>
      </c>
      <c r="C171" s="75"/>
      <c r="D171" s="69"/>
      <c r="E171" s="55"/>
      <c r="F171" s="49">
        <f>[2]Quickool!K174</f>
        <v>49.1186373539315</v>
      </c>
      <c r="G171" s="59"/>
      <c r="H171" s="15"/>
      <c r="I171" s="51"/>
      <c r="J171" s="15"/>
    </row>
    <row r="172" spans="1:10">
      <c r="A172" s="47" t="str">
        <f>[2]Quickool!A175</f>
        <v>CAB124</v>
      </c>
      <c r="B172" s="47" t="str">
        <f>[2]Quickool!B175</f>
        <v>Advertising board  2door frame (1210*270mm) black</v>
      </c>
      <c r="C172" s="75"/>
      <c r="D172" s="69"/>
      <c r="E172" s="55"/>
      <c r="F172" s="49">
        <f>[2]Quickool!K175</f>
        <v>72.8857199445435</v>
      </c>
      <c r="G172" s="59"/>
      <c r="H172" s="15"/>
      <c r="I172" s="51"/>
      <c r="J172" s="15"/>
    </row>
    <row r="173" spans="1:10">
      <c r="A173" s="47" t="str">
        <f>[2]Quickool!A176</f>
        <v>CAB125</v>
      </c>
      <c r="B173" s="47" t="str">
        <f>[2]Quickool!B176</f>
        <v>Advertising board  3door frame (1806*270mm) black</v>
      </c>
      <c r="C173" s="75"/>
      <c r="D173" s="69"/>
      <c r="E173" s="55"/>
      <c r="F173" s="49">
        <f>[2]Quickool!K176</f>
        <v>96.6528025351555</v>
      </c>
      <c r="G173" s="59"/>
      <c r="H173" s="15"/>
      <c r="I173" s="51"/>
      <c r="J173" s="15"/>
    </row>
    <row r="174" ht="49" customHeight="1" spans="1:10">
      <c r="A174" s="47" t="str">
        <f>[2]Quickool!A177</f>
        <v>CAB126</v>
      </c>
      <c r="B174" s="47" t="str">
        <f>[2]Quickool!B177</f>
        <v>PVC Ankle lock </v>
      </c>
      <c r="C174" s="52"/>
      <c r="D174" s="75"/>
      <c r="E174" s="52"/>
      <c r="F174" s="49">
        <f>[2]Quickool!K177</f>
        <v>0.35650623885918</v>
      </c>
      <c r="G174" s="52"/>
      <c r="H174" s="15"/>
      <c r="I174" s="51"/>
      <c r="J174" s="15"/>
    </row>
    <row r="175" spans="1:10">
      <c r="A175" s="47" t="str">
        <f>[2]Quickool!A178</f>
        <v>CAB127</v>
      </c>
      <c r="B175" s="47" t="str">
        <f>[2]Quickool!B178</f>
        <v>Digital 1door channel (608*55*50mm)grey</v>
      </c>
      <c r="C175" s="62" t="s">
        <v>1328</v>
      </c>
      <c r="D175" s="75"/>
      <c r="E175" s="52"/>
      <c r="F175" s="49">
        <f>[2]Quickool!K178</f>
        <v>12.1212121212121</v>
      </c>
      <c r="G175" s="59"/>
      <c r="H175" s="15"/>
      <c r="I175" s="51"/>
      <c r="J175" s="15"/>
    </row>
    <row r="176" spans="1:10">
      <c r="A176" s="47" t="str">
        <f>[2]Quickool!A179</f>
        <v>CAB128</v>
      </c>
      <c r="B176" s="47" t="str">
        <f>[2]Quickool!B179</f>
        <v>Digital 2door channel (1210*55*50mm)grey</v>
      </c>
      <c r="C176" s="75" t="s">
        <v>1316</v>
      </c>
      <c r="D176" s="52" t="s">
        <v>1329</v>
      </c>
      <c r="E176" s="55"/>
      <c r="F176" s="49">
        <f>[2]Quickool!K179</f>
        <v>23.3511586452763</v>
      </c>
      <c r="G176" s="59"/>
      <c r="H176" s="15"/>
      <c r="I176" s="51"/>
      <c r="J176" s="15"/>
    </row>
    <row r="177" spans="1:10">
      <c r="A177" s="47" t="str">
        <f>[2]Quickool!A180</f>
        <v>CAB129</v>
      </c>
      <c r="B177" s="47" t="str">
        <f>[2]Quickool!B180</f>
        <v>Digital 3door channel (1806*55*50mm)grey</v>
      </c>
      <c r="C177" s="75" t="s">
        <v>1326</v>
      </c>
      <c r="D177" s="52" t="s">
        <v>1330</v>
      </c>
      <c r="E177" s="55"/>
      <c r="F177" s="49">
        <f>[2]Quickool!K180</f>
        <v>34.4028520499109</v>
      </c>
      <c r="G177" s="59"/>
      <c r="H177" s="15"/>
      <c r="I177" s="51"/>
      <c r="J177" s="15"/>
    </row>
    <row r="178" spans="1:10">
      <c r="A178" s="47" t="str">
        <f>[2]Quickool!A181</f>
        <v>CAB130</v>
      </c>
      <c r="B178" s="47" t="str">
        <f>[2]Quickool!B181</f>
        <v>Digital aluminium channel (4150*55*50mm)grey</v>
      </c>
      <c r="C178" s="52"/>
      <c r="D178" s="72"/>
      <c r="E178" s="52"/>
      <c r="F178" s="49">
        <f>[2]Quickool!K181</f>
        <v>78.4313725490196</v>
      </c>
      <c r="G178" s="59"/>
      <c r="H178" s="15"/>
      <c r="I178" s="51"/>
      <c r="J178" s="15"/>
    </row>
    <row r="179" spans="1:10">
      <c r="A179" s="47" t="str">
        <f>[2]Quickool!A182</f>
        <v>CAB131</v>
      </c>
      <c r="B179" s="47" t="str">
        <f>[2]Quickool!B182</f>
        <v>Digital 1door channel (608*55*50mm)black</v>
      </c>
      <c r="C179" s="62" t="s">
        <v>1328</v>
      </c>
      <c r="D179" s="72"/>
      <c r="E179" s="52"/>
      <c r="F179" s="49">
        <f>[2]Quickool!K182</f>
        <v>13.1907308377897</v>
      </c>
      <c r="G179" s="59"/>
      <c r="H179" s="15"/>
      <c r="I179" s="51"/>
      <c r="J179" s="15"/>
    </row>
    <row r="180" spans="1:10">
      <c r="A180" s="47" t="str">
        <f>[2]Quickool!A183</f>
        <v>CAB132</v>
      </c>
      <c r="B180" s="47" t="str">
        <f>[2]Quickool!B183</f>
        <v>Digital 2door channel (1210*55*50mm)black</v>
      </c>
      <c r="C180" s="75" t="s">
        <v>1316</v>
      </c>
      <c r="D180" s="72"/>
      <c r="E180" s="52"/>
      <c r="F180" s="49">
        <f>[2]Quickool!K183</f>
        <v>25.3119429590018</v>
      </c>
      <c r="G180" s="59"/>
      <c r="H180" s="15"/>
      <c r="I180" s="51"/>
      <c r="J180" s="15"/>
    </row>
    <row r="181" spans="1:10">
      <c r="A181" s="47" t="str">
        <f>[2]Quickool!A184</f>
        <v>CAB133</v>
      </c>
      <c r="B181" s="47" t="str">
        <f>[2]Quickool!B184</f>
        <v>Digital 3door channel (1806*55*50mm)black</v>
      </c>
      <c r="C181" s="75" t="s">
        <v>1326</v>
      </c>
      <c r="D181" s="72"/>
      <c r="E181" s="69"/>
      <c r="F181" s="49">
        <f>[2]Quickool!K184</f>
        <v>37.4331550802139</v>
      </c>
      <c r="G181" s="59"/>
      <c r="H181" s="15"/>
      <c r="I181" s="51"/>
      <c r="J181" s="15"/>
    </row>
    <row r="182" spans="1:10">
      <c r="A182" s="47" t="str">
        <f>[2]Quickool!A185</f>
        <v>CAB134</v>
      </c>
      <c r="B182" s="47" t="str">
        <f>[2]Quickool!B185</f>
        <v>Digital aluminium channel (4150*55*50mm)black</v>
      </c>
      <c r="C182" s="52"/>
      <c r="D182" s="72"/>
      <c r="E182" s="69"/>
      <c r="F182" s="49">
        <f>[2]Quickool!K185</f>
        <v>85.5614973262032</v>
      </c>
      <c r="G182" s="59"/>
      <c r="H182" s="15"/>
      <c r="I182" s="51"/>
      <c r="J182" s="15"/>
    </row>
    <row r="183" spans="1:10">
      <c r="A183" s="47" t="str">
        <f>[2]Quickool!A186</f>
        <v>CAB135</v>
      </c>
      <c r="B183" s="47" t="str">
        <f>[2]Quickool!B186</f>
        <v>Bottom 1door channel (608*93*50mm)grey</v>
      </c>
      <c r="C183" s="62" t="s">
        <v>1328</v>
      </c>
      <c r="D183" s="72"/>
      <c r="E183" s="69"/>
      <c r="F183" s="49">
        <f>[2]Quickool!K186</f>
        <v>14.4385026737968</v>
      </c>
      <c r="G183" s="59"/>
      <c r="H183" s="15"/>
      <c r="I183" s="51"/>
      <c r="J183" s="15"/>
    </row>
    <row r="184" spans="1:10">
      <c r="A184" s="47" t="str">
        <f>[2]Quickool!A187</f>
        <v>CAB136</v>
      </c>
      <c r="B184" s="47" t="str">
        <f>[2]Quickool!B187</f>
        <v>Bottom 2door channel (1210*93*50mm)grey</v>
      </c>
      <c r="C184" s="75" t="s">
        <v>1316</v>
      </c>
      <c r="D184" s="72"/>
      <c r="E184" s="69"/>
      <c r="F184" s="49">
        <f>[2]Quickool!K187</f>
        <v>27.9857397504456</v>
      </c>
      <c r="G184" s="59"/>
      <c r="H184" s="15"/>
      <c r="I184" s="51"/>
      <c r="J184" s="15"/>
    </row>
    <row r="185" spans="1:10">
      <c r="A185" s="47" t="str">
        <f>[2]Quickool!A188</f>
        <v>CAB137</v>
      </c>
      <c r="B185" s="47" t="str">
        <f>[2]Quickool!B188</f>
        <v>Bottom 3door channel (1806*93*50mm)grey</v>
      </c>
      <c r="C185" s="75" t="s">
        <v>1326</v>
      </c>
      <c r="D185" s="72"/>
      <c r="E185" s="69"/>
      <c r="F185" s="49">
        <f>[2]Quickool!K188</f>
        <v>41.3547237076649</v>
      </c>
      <c r="G185" s="59"/>
      <c r="H185" s="15"/>
      <c r="I185" s="51"/>
      <c r="J185" s="15"/>
    </row>
    <row r="186" spans="1:10">
      <c r="A186" s="47" t="str">
        <f>[2]Quickool!A189</f>
        <v>CAB138</v>
      </c>
      <c r="B186" s="47" t="str">
        <f>[2]Quickool!B189</f>
        <v>Bottom aluminium channel (4150*93*50mm)grey</v>
      </c>
      <c r="C186" s="52"/>
      <c r="D186" s="72"/>
      <c r="E186" s="69"/>
      <c r="F186" s="49">
        <f>[2]Quickool!K189</f>
        <v>94.4741532976827</v>
      </c>
      <c r="G186" s="59"/>
      <c r="H186" s="15"/>
      <c r="I186" s="51"/>
      <c r="J186" s="15"/>
    </row>
    <row r="187" spans="1:10">
      <c r="A187" s="47" t="str">
        <f>[2]Quickool!A190</f>
        <v>CAB139</v>
      </c>
      <c r="B187" s="47" t="str">
        <f>[2]Quickool!B190</f>
        <v>Bottom 1door channel (608*93*50mm)black</v>
      </c>
      <c r="C187" s="62" t="s">
        <v>1328</v>
      </c>
      <c r="D187" s="72"/>
      <c r="E187" s="69"/>
      <c r="F187" s="49">
        <f>[2]Quickool!K190</f>
        <v>15.6862745098039</v>
      </c>
      <c r="G187" s="59"/>
      <c r="H187" s="15"/>
      <c r="I187" s="51"/>
      <c r="J187" s="15"/>
    </row>
    <row r="188" spans="1:10">
      <c r="A188" s="47" t="str">
        <f>[2]Quickool!A191</f>
        <v>CAB140</v>
      </c>
      <c r="B188" s="47" t="str">
        <f>[2]Quickool!B191</f>
        <v>Bottom 2door channel (1210*93*50mm)black</v>
      </c>
      <c r="C188" s="75" t="s">
        <v>1316</v>
      </c>
      <c r="D188" s="72"/>
      <c r="E188" s="69"/>
      <c r="F188" s="49">
        <f>[2]Quickool!K191</f>
        <v>30.3030303030303</v>
      </c>
      <c r="G188" s="59"/>
      <c r="H188" s="15"/>
      <c r="I188" s="51"/>
      <c r="J188" s="15"/>
    </row>
    <row r="189" spans="1:10">
      <c r="A189" s="47" t="str">
        <f>[2]Quickool!A192</f>
        <v>CAB141</v>
      </c>
      <c r="B189" s="47" t="str">
        <f>[2]Quickool!B192</f>
        <v>Bottom 3door channel (1806*93*50mm)black</v>
      </c>
      <c r="C189" s="75" t="s">
        <v>1326</v>
      </c>
      <c r="D189" s="72"/>
      <c r="E189" s="69"/>
      <c r="F189" s="49">
        <f>[2]Quickool!K192</f>
        <v>44.9197860962567</v>
      </c>
      <c r="G189" s="59"/>
      <c r="H189" s="15"/>
      <c r="I189" s="51"/>
      <c r="J189" s="15"/>
    </row>
    <row r="190" ht="12" spans="1:10">
      <c r="A190" s="47" t="str">
        <f>[2]Quickool!A193</f>
        <v>CAB142</v>
      </c>
      <c r="B190" s="47" t="str">
        <f>[2]Quickool!B193</f>
        <v>Bottom aluminium channel (4150*93*50mm)black</v>
      </c>
      <c r="C190" s="52"/>
      <c r="D190" s="72"/>
      <c r="E190" s="69"/>
      <c r="F190" s="49">
        <f>[2]Quickool!K193</f>
        <v>103.386809269162</v>
      </c>
      <c r="G190" s="59"/>
      <c r="H190" s="15"/>
      <c r="I190" s="76"/>
      <c r="J190" s="15"/>
    </row>
    <row r="191" ht="12" spans="1:10">
      <c r="A191" s="47" t="str">
        <f>[2]Quickool!A194</f>
        <v>CAB142.01</v>
      </c>
      <c r="B191" s="47" t="str">
        <f>[2]Quickool!B194</f>
        <v>Digital 3 big door channel (2.063*55*50mm)black</v>
      </c>
      <c r="C191" s="52"/>
      <c r="D191" s="72"/>
      <c r="E191" s="69"/>
      <c r="F191" s="49">
        <f>[2]Quickool!K194</f>
        <v>0</v>
      </c>
      <c r="G191" s="62"/>
      <c r="H191" s="15"/>
      <c r="I191" s="76"/>
      <c r="J191" s="15"/>
    </row>
    <row r="192" ht="12" spans="1:10">
      <c r="A192" s="47" t="str">
        <f>[2]Quickool!A195</f>
        <v>CAB142.02</v>
      </c>
      <c r="B192" s="47" t="str">
        <f>[2]Quickool!B195</f>
        <v>Digital 4 big door channel (*55*50mm)black</v>
      </c>
      <c r="C192" s="52"/>
      <c r="D192" s="72"/>
      <c r="E192" s="69"/>
      <c r="F192" s="49">
        <f>[2]Quickool!K195</f>
        <v>0</v>
      </c>
      <c r="G192" s="63"/>
      <c r="H192" s="15"/>
      <c r="I192" s="76"/>
      <c r="J192" s="15"/>
    </row>
    <row r="193" ht="12" spans="1:10">
      <c r="A193" s="47" t="str">
        <f>[2]Quickool!A196</f>
        <v>CAB142.03</v>
      </c>
      <c r="B193" s="47" t="str">
        <f>[2]Quickool!B196</f>
        <v>Bottom 3 big door channel (2063*93*50mm)black</v>
      </c>
      <c r="C193" s="52"/>
      <c r="D193" s="72"/>
      <c r="E193" s="69"/>
      <c r="F193" s="49">
        <f>[2]Quickool!K196</f>
        <v>0</v>
      </c>
      <c r="G193" s="63"/>
      <c r="H193" s="15"/>
      <c r="I193" s="76"/>
      <c r="J193" s="15"/>
    </row>
    <row r="194" ht="12" spans="1:10">
      <c r="A194" s="47" t="str">
        <f>[2]Quickool!A197</f>
        <v>CAB142.04</v>
      </c>
      <c r="B194" s="47" t="str">
        <f>[2]Quickool!B197</f>
        <v>Bottom 4 big door channel (2063*93*51mm)black</v>
      </c>
      <c r="C194" s="52"/>
      <c r="D194" s="72"/>
      <c r="E194" s="69"/>
      <c r="F194" s="49">
        <f>[2]Quickool!K197</f>
        <v>0</v>
      </c>
      <c r="G194" s="64"/>
      <c r="H194" s="15"/>
      <c r="I194" s="76"/>
      <c r="J194" s="15"/>
    </row>
    <row r="195" spans="1:10">
      <c r="A195" s="47" t="str">
        <f>[2]Quickool!A198</f>
        <v>CAB143</v>
      </c>
      <c r="B195" s="47" t="str">
        <f>[2]Quickool!B198</f>
        <v>Digital aluminium pvc plug 55mm grey</v>
      </c>
      <c r="C195" s="52"/>
      <c r="D195" s="72"/>
      <c r="E195" s="69"/>
      <c r="F195" s="49">
        <f>[2]Quickool!K198</f>
        <v>0.980392156862745</v>
      </c>
      <c r="G195" s="59"/>
      <c r="H195" s="15"/>
      <c r="I195" s="51"/>
      <c r="J195" s="15"/>
    </row>
    <row r="196" spans="1:10">
      <c r="A196" s="47" t="str">
        <f>[2]Quickool!A199</f>
        <v>CAB144</v>
      </c>
      <c r="B196" s="47" t="str">
        <f>[2]Quickool!B199</f>
        <v>Digital aluminium pvc plug 55mm black</v>
      </c>
      <c r="C196" s="52"/>
      <c r="D196" s="72"/>
      <c r="E196" s="69"/>
      <c r="F196" s="49">
        <f>[2]Quickool!K199</f>
        <v>0.980392156862745</v>
      </c>
      <c r="G196" s="59"/>
      <c r="H196" s="15"/>
      <c r="I196" s="51"/>
      <c r="J196" s="15"/>
    </row>
    <row r="197" spans="1:10">
      <c r="A197" s="47" t="str">
        <f>[2]Quickool!A200</f>
        <v>CAB145</v>
      </c>
      <c r="B197" s="47" t="str">
        <f>[2]Quickool!B200</f>
        <v>Bottom aluminium pvc plug 93mm grey</v>
      </c>
      <c r="C197" s="52"/>
      <c r="D197" s="72"/>
      <c r="E197" s="69"/>
      <c r="F197" s="49">
        <f>[2]Quickool!K200</f>
        <v>1.60427807486631</v>
      </c>
      <c r="G197" s="59"/>
      <c r="H197" s="15"/>
      <c r="I197" s="51"/>
      <c r="J197" s="15"/>
    </row>
    <row r="198" spans="1:10">
      <c r="A198" s="47" t="str">
        <f>[2]Quickool!A201</f>
        <v>CAB146</v>
      </c>
      <c r="B198" s="47" t="str">
        <f>[2]Quickool!B201</f>
        <v>Bottom aluminium pvc plug 93mm black</v>
      </c>
      <c r="C198" s="52"/>
      <c r="D198" s="72"/>
      <c r="E198" s="69"/>
      <c r="F198" s="49">
        <f>[2]Quickool!K201</f>
        <v>1.60427807486631</v>
      </c>
      <c r="G198" s="59"/>
      <c r="H198" s="15"/>
      <c r="I198" s="51"/>
      <c r="J198" s="15"/>
    </row>
    <row r="199" spans="1:10">
      <c r="A199" s="47" t="str">
        <f>[2]Quickool!A202</f>
        <v>CAB147</v>
      </c>
      <c r="B199" s="47" t="str">
        <f>[2]Quickool!B202</f>
        <v>advertising board 1door (603*265) white</v>
      </c>
      <c r="C199" s="52"/>
      <c r="D199" s="72"/>
      <c r="E199" s="69"/>
      <c r="F199" s="49">
        <f>[2]Quickool!K202</f>
        <v>15.2109328579917</v>
      </c>
      <c r="G199" s="59"/>
      <c r="H199" s="15"/>
      <c r="I199" s="51"/>
      <c r="J199" s="15"/>
    </row>
    <row r="200" spans="1:10">
      <c r="A200" s="47" t="str">
        <f>[2]Quickool!A203</f>
        <v>CAB148</v>
      </c>
      <c r="B200" s="47" t="str">
        <f>[2]Quickool!B203</f>
        <v>advertising board 2door (1205*265) white</v>
      </c>
      <c r="C200" s="52"/>
      <c r="D200" s="72"/>
      <c r="E200" s="69"/>
      <c r="F200" s="49">
        <f>[2]Quickool!K203</f>
        <v>30.4218657159834</v>
      </c>
      <c r="G200" s="59"/>
      <c r="H200" s="15"/>
      <c r="I200" s="51"/>
      <c r="J200" s="15"/>
    </row>
    <row r="201" spans="1:10">
      <c r="A201" s="47" t="str">
        <f>[2]Quickool!A204</f>
        <v>CAB149</v>
      </c>
      <c r="B201" s="47" t="str">
        <f>[2]Quickool!B204</f>
        <v>advertising board 3door (1801*265) white</v>
      </c>
      <c r="C201" s="52"/>
      <c r="D201" s="72"/>
      <c r="E201" s="69"/>
      <c r="F201" s="49">
        <f>[2]Quickool!K204</f>
        <v>45.3159041394336</v>
      </c>
      <c r="G201" s="59"/>
      <c r="H201" s="15"/>
      <c r="I201" s="51"/>
      <c r="J201" s="15"/>
    </row>
    <row r="202" spans="1:10">
      <c r="A202" s="47" t="str">
        <f>[2]Quickool!A205</f>
        <v>CAB150</v>
      </c>
      <c r="B202" s="47" t="str">
        <f>[2]Quickool!B205</f>
        <v>advertising board 4door (1801*265) white</v>
      </c>
      <c r="C202" s="52"/>
      <c r="D202" s="72"/>
      <c r="E202" s="69"/>
      <c r="F202" s="49">
        <f>[2]Quickool!K205</f>
        <v>0</v>
      </c>
      <c r="G202" s="59"/>
      <c r="H202" s="15"/>
      <c r="I202" s="51"/>
      <c r="J202" s="15"/>
    </row>
    <row r="203" ht="14" customHeight="1" spans="1:10">
      <c r="A203" s="47" t="str">
        <f>[2]Quickool!A206</f>
        <v>CAB151</v>
      </c>
      <c r="B203" s="47" t="str">
        <f>[2]Quickool!B206</f>
        <v>HM40-15w led light 1.236m </v>
      </c>
      <c r="C203" s="52" t="s">
        <v>1331</v>
      </c>
      <c r="D203" s="72"/>
      <c r="E203" s="69"/>
      <c r="F203" s="49">
        <f>[2]Quickool!K206</f>
        <v>18.7976016853022</v>
      </c>
      <c r="G203" s="59"/>
      <c r="H203" s="15"/>
      <c r="I203" s="51"/>
      <c r="J203" s="15"/>
    </row>
    <row r="204" ht="19" customHeight="1" spans="1:10">
      <c r="A204" s="47" t="str">
        <f>[2]Quickool!A207</f>
        <v>CAB152</v>
      </c>
      <c r="B204" s="47" t="str">
        <f>[2]Quickool!B207</f>
        <v>HM40-17w led light 1.436m </v>
      </c>
      <c r="C204" s="52" t="s">
        <v>1331</v>
      </c>
      <c r="D204" s="72"/>
      <c r="E204" s="69"/>
      <c r="F204" s="49">
        <f>[2]Quickool!K207</f>
        <v>22.6867606546751</v>
      </c>
      <c r="G204" s="59"/>
      <c r="H204" s="15"/>
      <c r="I204" s="51"/>
      <c r="J204" s="15"/>
    </row>
    <row r="205" spans="1:10">
      <c r="A205" s="47" t="str">
        <f>[2]Quickool!A208</f>
        <v>CAB153</v>
      </c>
      <c r="B205" s="47" t="str">
        <f>[2]Quickool!B208</f>
        <v>1m wire cw clip</v>
      </c>
      <c r="C205" s="52"/>
      <c r="D205" s="72"/>
      <c r="E205" s="69"/>
      <c r="F205" s="49" t="str">
        <f>[2]Quickool!K208</f>
        <v>~</v>
      </c>
      <c r="G205" s="59"/>
      <c r="H205" s="15"/>
      <c r="I205" s="51"/>
      <c r="J205" s="15"/>
    </row>
    <row r="206" spans="1:10">
      <c r="A206" s="47" t="str">
        <f>[2]Quickool!A209</f>
        <v>CAB154</v>
      </c>
      <c r="B206" s="47" t="str">
        <f>[2]Quickool!B209</f>
        <v>PVC internal door frame 500mm</v>
      </c>
      <c r="C206" s="52" t="s">
        <v>1332</v>
      </c>
      <c r="D206" s="77">
        <v>0.143</v>
      </c>
      <c r="E206" s="69"/>
      <c r="F206" s="49">
        <f>[2]Quickool!K209</f>
        <v>1.89090909090909</v>
      </c>
      <c r="G206" s="59"/>
      <c r="H206" s="15"/>
      <c r="I206" s="51"/>
      <c r="J206" s="15"/>
    </row>
    <row r="207" spans="1:10">
      <c r="A207" s="47" t="str">
        <f>[2]Quickool!A210</f>
        <v>CAB155</v>
      </c>
      <c r="B207" s="47" t="str">
        <f>[2]Quickool!B210</f>
        <v>PVC internal door frame 1397mm</v>
      </c>
      <c r="C207" s="52" t="s">
        <v>1332</v>
      </c>
      <c r="D207" s="77">
        <v>0.399</v>
      </c>
      <c r="E207" s="52"/>
      <c r="F207" s="49">
        <f>[2]Quickool!K210</f>
        <v>5.27603305785124</v>
      </c>
      <c r="G207" s="59"/>
      <c r="H207" s="15"/>
      <c r="I207" s="51"/>
      <c r="J207" s="15"/>
    </row>
    <row r="208" spans="1:10">
      <c r="A208" s="47" t="str">
        <f>[2]Quickool!A211</f>
        <v>CAB156</v>
      </c>
      <c r="B208" s="47" t="str">
        <f>[2]Quickool!B211</f>
        <v>PVC internal door frame 510mm</v>
      </c>
      <c r="C208" s="52" t="s">
        <v>1333</v>
      </c>
      <c r="D208" s="77" t="e">
        <f>#REF!*#REF!</f>
        <v>#REF!</v>
      </c>
      <c r="E208" s="55"/>
      <c r="F208" s="49">
        <f>[2]Quickool!K211</f>
        <v>1.92872727272727</v>
      </c>
      <c r="G208" s="59"/>
      <c r="H208" s="15"/>
      <c r="I208" s="51"/>
      <c r="J208" s="15"/>
    </row>
    <row r="209" spans="1:10">
      <c r="A209" s="47" t="str">
        <f>[2]Quickool!A212</f>
        <v>CAB157</v>
      </c>
      <c r="B209" s="47" t="str">
        <f>[2]Quickool!B212</f>
        <v>PVC internal door frame 692mm</v>
      </c>
      <c r="C209" s="52" t="s">
        <v>1333</v>
      </c>
      <c r="D209" s="77" t="e">
        <f>#REF!*#REF!</f>
        <v>#REF!</v>
      </c>
      <c r="E209" s="55"/>
      <c r="F209" s="49">
        <f>[2]Quickool!K212</f>
        <v>2.61701818181818</v>
      </c>
      <c r="G209" s="59"/>
      <c r="H209" s="15"/>
      <c r="I209" s="51"/>
      <c r="J209" s="15"/>
    </row>
    <row r="210" spans="1:10">
      <c r="A210" s="47" t="str">
        <f>[2]Quickool!A213</f>
        <v>CAB158</v>
      </c>
      <c r="B210" s="47" t="str">
        <f>[2]Quickool!B213</f>
        <v>PVC internal door frame 293mm</v>
      </c>
      <c r="C210" s="52" t="s">
        <v>1334</v>
      </c>
      <c r="D210" s="77" t="e">
        <f>#REF!*#REF!</f>
        <v>#REF!</v>
      </c>
      <c r="E210" s="55"/>
      <c r="F210" s="49">
        <f>[2]Quickool!K213</f>
        <v>1.10807272727273</v>
      </c>
      <c r="G210" s="59"/>
      <c r="H210" s="15"/>
      <c r="I210" s="51"/>
      <c r="J210" s="15"/>
    </row>
    <row r="211" spans="1:10">
      <c r="A211" s="47" t="str">
        <f>[2]Quickool!A214</f>
        <v>CAB159</v>
      </c>
      <c r="B211" s="47" t="str">
        <f>[2]Quickool!B214</f>
        <v>PVC internal door frame 442mm </v>
      </c>
      <c r="C211" s="52" t="s">
        <v>1318</v>
      </c>
      <c r="D211" s="77" t="e">
        <f>#REF!*#REF!</f>
        <v>#REF!</v>
      </c>
      <c r="E211" s="55"/>
      <c r="F211" s="49">
        <f>[2]Quickool!K214</f>
        <v>1.67156363636364</v>
      </c>
      <c r="G211" s="59"/>
      <c r="H211" s="15"/>
      <c r="I211" s="51"/>
      <c r="J211" s="15"/>
    </row>
    <row r="212" spans="1:10">
      <c r="A212" s="47" t="str">
        <f>[2]Quickool!A215</f>
        <v>CAB160</v>
      </c>
      <c r="B212" s="47" t="str">
        <f>[2]Quickool!B215</f>
        <v>PVC internal door frame 356mm </v>
      </c>
      <c r="C212" s="52" t="s">
        <v>1319</v>
      </c>
      <c r="D212" s="77" t="e">
        <f>#REF!*#REF!</f>
        <v>#REF!</v>
      </c>
      <c r="E212" s="55"/>
      <c r="F212" s="49">
        <f>[2]Quickool!K215</f>
        <v>1.34632727272727</v>
      </c>
      <c r="G212" s="59"/>
      <c r="H212" s="15"/>
      <c r="I212" s="51"/>
      <c r="J212" s="15"/>
    </row>
    <row r="213" spans="1:10">
      <c r="A213" s="47" t="str">
        <f>[2]Quickool!A216</f>
        <v>CAB161</v>
      </c>
      <c r="B213" s="47" t="str">
        <f>[2]Quickool!B216</f>
        <v>PVC internal door frame 458mm</v>
      </c>
      <c r="C213" s="52" t="s">
        <v>1320</v>
      </c>
      <c r="D213" s="77" t="e">
        <f>#REF!*#REF!</f>
        <v>#REF!</v>
      </c>
      <c r="E213" s="55"/>
      <c r="F213" s="49">
        <f>[2]Quickool!K216</f>
        <v>1.73207272727273</v>
      </c>
      <c r="G213" s="59"/>
      <c r="H213" s="15"/>
      <c r="I213" s="51"/>
      <c r="J213" s="15"/>
    </row>
    <row r="214" spans="1:10">
      <c r="A214" s="47" t="str">
        <f>[2]Quickool!A217</f>
        <v>CAB162</v>
      </c>
      <c r="B214" s="47" t="str">
        <f>[2]Quickool!B217</f>
        <v>PVC internal door frame 550mm</v>
      </c>
      <c r="C214" s="52" t="s">
        <v>1335</v>
      </c>
      <c r="D214" s="77" t="e">
        <f>#REF!*#REF!</f>
        <v>#REF!</v>
      </c>
      <c r="E214" s="55"/>
      <c r="F214" s="49">
        <f>[2]Quickool!K217</f>
        <v>2.08</v>
      </c>
      <c r="G214" s="59"/>
      <c r="H214" s="15"/>
      <c r="I214" s="51"/>
      <c r="J214" s="15"/>
    </row>
    <row r="215" spans="1:10">
      <c r="A215" s="47" t="str">
        <f>[2]Quickool!A218</f>
        <v>CAB163</v>
      </c>
      <c r="B215" s="47" t="str">
        <f>[2]Quickool!B218</f>
        <v>PVC internal door frame 3.1m</v>
      </c>
      <c r="C215" s="52"/>
      <c r="D215" s="77">
        <v>0.89</v>
      </c>
      <c r="E215" s="52"/>
      <c r="F215" s="49">
        <f>[2]Quickool!K218</f>
        <v>11.7685950413223</v>
      </c>
      <c r="G215" s="59"/>
      <c r="H215" s="15"/>
      <c r="I215" s="51"/>
      <c r="J215" s="15"/>
    </row>
    <row r="216" spans="1:10">
      <c r="A216" s="47" t="str">
        <f>[2]Quickool!A219</f>
        <v>CAB164</v>
      </c>
      <c r="B216" s="47" t="str">
        <f>[2]Quickool!B219</f>
        <v>RH-4.2m WHITE DOOR HEATER (60°c)</v>
      </c>
      <c r="C216" s="52" t="s">
        <v>1336</v>
      </c>
      <c r="D216" s="74"/>
      <c r="E216" s="52"/>
      <c r="F216" s="49">
        <f>[2]Quickool!K219</f>
        <v>25.974025974026</v>
      </c>
      <c r="G216" s="62"/>
      <c r="H216" s="15"/>
      <c r="I216" s="51"/>
      <c r="J216" s="15"/>
    </row>
    <row r="217" spans="1:10">
      <c r="A217" s="47" t="str">
        <f>[2]Quickool!A220</f>
        <v>CAB165</v>
      </c>
      <c r="B217" s="65" t="str">
        <f>[2]Quickool!B220</f>
        <v>RF-4.2m WHITE DOOR HEATER (80°c)</v>
      </c>
      <c r="C217" s="52" t="s">
        <v>1337</v>
      </c>
      <c r="D217" s="74"/>
      <c r="E217" s="52"/>
      <c r="F217" s="49">
        <f>[2]Quickool!K220</f>
        <v>25.974025974026</v>
      </c>
      <c r="G217" s="63"/>
      <c r="H217" s="15"/>
      <c r="I217" s="51"/>
      <c r="J217" s="15"/>
    </row>
    <row r="218" spans="1:10">
      <c r="A218" s="47" t="str">
        <f>[2]Quickool!A221</f>
        <v>CAB166</v>
      </c>
      <c r="B218" s="78" t="str">
        <f>[2]Quickool!B221</f>
        <v>RH-4.5m WHITE DOOR HEATER (60°c)</v>
      </c>
      <c r="C218" s="52" t="s">
        <v>1338</v>
      </c>
      <c r="D218" s="74"/>
      <c r="E218" s="52"/>
      <c r="F218" s="49">
        <f>[2]Quickool!K221</f>
        <v>28.1385281385281</v>
      </c>
      <c r="G218" s="63"/>
      <c r="H218" s="15"/>
      <c r="I218" s="51"/>
      <c r="J218" s="15"/>
    </row>
    <row r="219" spans="1:10">
      <c r="A219" s="47" t="str">
        <f>[2]Quickool!A222</f>
        <v>CAB167</v>
      </c>
      <c r="B219" s="65" t="str">
        <f>[2]Quickool!B222</f>
        <v>RF-4.5m WHITE DOOR HEATER (80°c)</v>
      </c>
      <c r="C219" s="52" t="s">
        <v>1339</v>
      </c>
      <c r="D219" s="74"/>
      <c r="E219" s="52"/>
      <c r="F219" s="49">
        <f>[2]Quickool!K222</f>
        <v>28.1385281385281</v>
      </c>
      <c r="G219" s="63"/>
      <c r="H219" s="15"/>
      <c r="I219" s="51"/>
      <c r="J219" s="15"/>
    </row>
    <row r="220" spans="1:10">
      <c r="A220" s="47" t="str">
        <f>[2]Quickool!A223</f>
        <v>CAB168</v>
      </c>
      <c r="B220" s="78" t="str">
        <f>[2]Quickool!B223</f>
        <v>RH-4.8m WHITE DOOR HEATER (60°c)</v>
      </c>
      <c r="C220" s="52" t="s">
        <v>1340</v>
      </c>
      <c r="D220" s="74"/>
      <c r="E220" s="52"/>
      <c r="F220" s="49">
        <f>[2]Quickool!K223</f>
        <v>30.3030303030303</v>
      </c>
      <c r="G220" s="63"/>
      <c r="H220" s="15"/>
      <c r="I220" s="51"/>
      <c r="J220" s="15"/>
    </row>
    <row r="221" spans="1:10">
      <c r="A221" s="47" t="str">
        <f>[2]Quickool!A224</f>
        <v>CAB169</v>
      </c>
      <c r="B221" s="65" t="str">
        <f>[2]Quickool!B224</f>
        <v>RF-4.8m WHITE DOOR HEATER (80°c)</v>
      </c>
      <c r="C221" s="52" t="s">
        <v>1341</v>
      </c>
      <c r="D221" s="74"/>
      <c r="E221" s="52"/>
      <c r="F221" s="49">
        <f>[2]Quickool!K224</f>
        <v>30.3030303030303</v>
      </c>
      <c r="G221" s="63"/>
      <c r="H221" s="15"/>
      <c r="I221" s="51"/>
      <c r="J221" s="15"/>
    </row>
    <row r="222" spans="1:10">
      <c r="A222" s="47" t="str">
        <f>[2]Quickool!A225</f>
        <v>CAB170</v>
      </c>
      <c r="B222" s="78" t="str">
        <f>[2]Quickool!B225</f>
        <v>RH-5.5m WHITE DOOR HEATER (60°c)</v>
      </c>
      <c r="C222" s="52" t="s">
        <v>1342</v>
      </c>
      <c r="D222" s="74"/>
      <c r="E222" s="52"/>
      <c r="F222" s="49">
        <f>[2]Quickool!K225</f>
        <v>34.6320346320346</v>
      </c>
      <c r="G222" s="63"/>
      <c r="H222" s="15"/>
      <c r="I222" s="51"/>
      <c r="J222" s="15"/>
    </row>
    <row r="223" spans="1:10">
      <c r="A223" s="47" t="str">
        <f>[2]Quickool!A226</f>
        <v>CAB171</v>
      </c>
      <c r="B223" s="65" t="str">
        <f>[2]Quickool!B226</f>
        <v>RF-5.5m WHITE DOOR HEATER (80°c)</v>
      </c>
      <c r="C223" s="52" t="s">
        <v>1343</v>
      </c>
      <c r="D223" s="74"/>
      <c r="E223" s="52"/>
      <c r="F223" s="49">
        <f>[2]Quickool!K226</f>
        <v>34.6320346320346</v>
      </c>
      <c r="G223" s="63"/>
      <c r="H223" s="15"/>
      <c r="I223" s="51"/>
      <c r="J223" s="15"/>
    </row>
    <row r="224" spans="1:10">
      <c r="A224" s="47" t="str">
        <f>[2]Quickool!A227</f>
        <v>CAB172</v>
      </c>
      <c r="B224" s="78" t="str">
        <f>[2]Quickool!B227</f>
        <v>RH-6.4m WHITE DOOR HEATER (60°c)</v>
      </c>
      <c r="C224" s="52" t="s">
        <v>1344</v>
      </c>
      <c r="D224" s="74"/>
      <c r="E224" s="52"/>
      <c r="F224" s="49">
        <f>[2]Quickool!K227</f>
        <v>40.04329004329</v>
      </c>
      <c r="G224" s="63"/>
      <c r="H224" s="15"/>
      <c r="I224" s="51"/>
      <c r="J224" s="15"/>
    </row>
    <row r="225" spans="1:10">
      <c r="A225" s="47" t="str">
        <f>[2]Quickool!A228</f>
        <v>CAB173</v>
      </c>
      <c r="B225" s="65" t="str">
        <f>[2]Quickool!B228</f>
        <v>RF-6.4m WHITE DOOR HEATER (80°c)</v>
      </c>
      <c r="C225" s="52" t="s">
        <v>1345</v>
      </c>
      <c r="D225" s="74"/>
      <c r="E225" s="52"/>
      <c r="F225" s="49">
        <f>[2]Quickool!K228</f>
        <v>40.04329004329</v>
      </c>
      <c r="G225" s="63"/>
      <c r="H225" s="15"/>
      <c r="I225" s="51"/>
      <c r="J225" s="15"/>
    </row>
    <row r="226" spans="1:10">
      <c r="A226" s="47" t="str">
        <f>[2]Quickool!A229</f>
        <v>CAB174</v>
      </c>
      <c r="B226" s="78" t="str">
        <f>[2]Quickool!B229</f>
        <v>RH-7m WHITE DOOR HEATER (60°c)</v>
      </c>
      <c r="C226" s="52" t="s">
        <v>1346</v>
      </c>
      <c r="D226" s="74"/>
      <c r="E226" s="52"/>
      <c r="F226" s="49">
        <f>[2]Quickool!K229</f>
        <v>43.2900432900433</v>
      </c>
      <c r="G226" s="63"/>
      <c r="H226" s="15"/>
      <c r="I226" s="51"/>
      <c r="J226" s="15"/>
    </row>
    <row r="227" spans="1:10">
      <c r="A227" s="47" t="str">
        <f>[2]Quickool!A230</f>
        <v>CAB175</v>
      </c>
      <c r="B227" s="65" t="str">
        <f>[2]Quickool!B230</f>
        <v>RF-7m WHITE DOOR HEATER (80°c)</v>
      </c>
      <c r="C227" s="52" t="s">
        <v>1347</v>
      </c>
      <c r="D227" s="74"/>
      <c r="E227" s="52"/>
      <c r="F227" s="49">
        <f>[2]Quickool!K230</f>
        <v>43.2900432900433</v>
      </c>
      <c r="G227" s="63"/>
      <c r="H227" s="15"/>
      <c r="I227" s="51"/>
      <c r="J227" s="15"/>
    </row>
    <row r="228" spans="1:10">
      <c r="A228" s="47" t="str">
        <f>[2]Quickool!A231</f>
        <v>CAB176</v>
      </c>
      <c r="B228" s="78" t="str">
        <f>[2]Quickool!B231</f>
        <v>RH-8.2m WHITE DOOR HEATER (60°c)</v>
      </c>
      <c r="C228" s="52" t="s">
        <v>1348</v>
      </c>
      <c r="D228" s="74"/>
      <c r="E228" s="52"/>
      <c r="F228" s="49">
        <f>[2]Quickool!K231</f>
        <v>50.8658008658009</v>
      </c>
      <c r="G228" s="63"/>
      <c r="H228" s="15"/>
      <c r="I228" s="51"/>
      <c r="J228" s="15"/>
    </row>
    <row r="229" spans="1:10">
      <c r="A229" s="47" t="str">
        <f>[2]Quickool!A232</f>
        <v>CAB177</v>
      </c>
      <c r="B229" s="65" t="str">
        <f>[2]Quickool!B232</f>
        <v>RF-8.2m WHITE DOOR HEATER (80°c)</v>
      </c>
      <c r="C229" s="52" t="s">
        <v>1349</v>
      </c>
      <c r="D229" s="74"/>
      <c r="E229" s="52"/>
      <c r="F229" s="49">
        <f>[2]Quickool!K232</f>
        <v>50.8658008658009</v>
      </c>
      <c r="G229" s="63"/>
      <c r="H229" s="15"/>
      <c r="I229" s="51"/>
      <c r="J229" s="15"/>
    </row>
    <row r="230" spans="1:10">
      <c r="A230" s="47" t="str">
        <f>[2]Quickool!A233</f>
        <v>CAB178</v>
      </c>
      <c r="B230" s="78" t="str">
        <f>[2]Quickool!B233</f>
        <v>RH-10.4m WHITE DOOR HEATER (60°c)</v>
      </c>
      <c r="C230" s="52" t="s">
        <v>1350</v>
      </c>
      <c r="D230" s="74"/>
      <c r="E230" s="52"/>
      <c r="F230" s="49">
        <f>[2]Quickool!K233</f>
        <v>64.9350649350649</v>
      </c>
      <c r="G230" s="63"/>
      <c r="H230" s="15"/>
      <c r="I230" s="51"/>
      <c r="J230" s="15"/>
    </row>
    <row r="231" spans="1:10">
      <c r="A231" s="47" t="str">
        <f>[2]Quickool!A234</f>
        <v>CAB179</v>
      </c>
      <c r="B231" s="65" t="str">
        <f>[2]Quickool!B234</f>
        <v>RF-10.4m WHITE DOOR HEATER (80°c)</v>
      </c>
      <c r="C231" s="52" t="s">
        <v>1351</v>
      </c>
      <c r="D231" s="74"/>
      <c r="E231" s="52"/>
      <c r="F231" s="49">
        <f>[2]Quickool!K234</f>
        <v>64.9350649350649</v>
      </c>
      <c r="G231" s="63"/>
      <c r="H231" s="15"/>
      <c r="I231" s="51"/>
      <c r="J231" s="15"/>
    </row>
    <row r="232" spans="1:10">
      <c r="A232" s="47" t="str">
        <f>[2]Quickool!A235</f>
        <v>CAB180</v>
      </c>
      <c r="B232" s="78" t="str">
        <f>[2]Quickool!B235</f>
        <v>RH-12.2m WHITE DOOR HEATER (60°c)</v>
      </c>
      <c r="C232" s="52" t="s">
        <v>1352</v>
      </c>
      <c r="D232" s="74"/>
      <c r="E232" s="52"/>
      <c r="F232" s="49">
        <f>[2]Quickool!K235</f>
        <v>75.7575757575758</v>
      </c>
      <c r="G232" s="63"/>
      <c r="H232" s="15"/>
      <c r="I232" s="51"/>
      <c r="J232" s="15"/>
    </row>
    <row r="233" spans="1:10">
      <c r="A233" s="47" t="str">
        <f>[2]Quickool!A236</f>
        <v>CAB181</v>
      </c>
      <c r="B233" s="65" t="str">
        <f>[2]Quickool!B236</f>
        <v>RF-12.2m WHITE DOOR HEATER (80°c)</v>
      </c>
      <c r="C233" s="52" t="s">
        <v>1353</v>
      </c>
      <c r="D233" s="74"/>
      <c r="E233" s="52"/>
      <c r="F233" s="49">
        <f>[2]Quickool!K236</f>
        <v>75.7575757575758</v>
      </c>
      <c r="G233" s="63"/>
      <c r="H233" s="15"/>
      <c r="I233" s="51"/>
      <c r="J233" s="15"/>
    </row>
    <row r="234" spans="1:10">
      <c r="A234" s="47" t="str">
        <f>[2]Quickool!A237</f>
        <v>CAB182</v>
      </c>
      <c r="B234" s="78" t="str">
        <f>[2]Quickool!B237</f>
        <v>RH-15.6m WHITE DOOR HEATER (60°c)</v>
      </c>
      <c r="C234" s="52" t="s">
        <v>1354</v>
      </c>
      <c r="D234" s="74"/>
      <c r="E234" s="52"/>
      <c r="F234" s="49">
        <f>[2]Quickool!K237</f>
        <v>97.4025974025974</v>
      </c>
      <c r="G234" s="63"/>
      <c r="H234" s="15"/>
      <c r="I234" s="51"/>
      <c r="J234" s="15"/>
    </row>
    <row r="235" spans="1:10">
      <c r="A235" s="47" t="str">
        <f>[2]Quickool!A238</f>
        <v>CAB183</v>
      </c>
      <c r="B235" s="65" t="str">
        <f>[2]Quickool!B238</f>
        <v>RF-15.6m WHITE DOOR HEATER (80°c)</v>
      </c>
      <c r="C235" s="52" t="s">
        <v>1355</v>
      </c>
      <c r="D235" s="74"/>
      <c r="E235" s="52"/>
      <c r="F235" s="49">
        <f>[2]Quickool!K238</f>
        <v>97.4025974025974</v>
      </c>
      <c r="G235" s="63"/>
      <c r="H235" s="15"/>
      <c r="I235" s="51"/>
      <c r="J235" s="15"/>
    </row>
    <row r="236" ht="42" customHeight="1" spans="1:10">
      <c r="A236" s="47" t="str">
        <f>[2]Quickool!A239</f>
        <v>CAB184</v>
      </c>
      <c r="B236" s="78" t="str">
        <f>[2]Quickool!B239</f>
        <v>HAIER FRIDGE DOOR SWITCH</v>
      </c>
      <c r="C236" s="52"/>
      <c r="D236" s="74"/>
      <c r="E236" s="52"/>
      <c r="F236" s="49">
        <f>[2]Quickool!K239</f>
        <v>6.98752228163993</v>
      </c>
      <c r="G236" s="79"/>
      <c r="H236" s="15"/>
      <c r="I236" s="51"/>
      <c r="J236" s="15"/>
    </row>
    <row r="237" ht="45" customHeight="1" spans="1:10">
      <c r="A237" s="47" t="str">
        <f>[2]Quickool!A240</f>
        <v>CAB185</v>
      </c>
      <c r="B237" s="78" t="str">
        <f>[2]Quickool!B240</f>
        <v>LS711 ABS NYLON HIDDEN HANDLE</v>
      </c>
      <c r="C237" s="52"/>
      <c r="D237" s="74"/>
      <c r="E237" s="52"/>
      <c r="F237" s="49">
        <f>[2]Quickool!K240</f>
        <v>0.998217468805704</v>
      </c>
      <c r="G237" s="79"/>
      <c r="H237" s="15"/>
      <c r="I237" s="51"/>
      <c r="J237" s="15"/>
    </row>
    <row r="238" ht="45" customHeight="1" spans="1:10">
      <c r="A238" s="47" t="str">
        <f>[2]Quickool!A241</f>
        <v>CAB186</v>
      </c>
      <c r="B238" s="78" t="str">
        <f>[2]Quickool!B241</f>
        <v>SENSOR PROBE HOLDER</v>
      </c>
      <c r="C238" s="52"/>
      <c r="D238" s="74"/>
      <c r="E238" s="52"/>
      <c r="F238" s="49">
        <f>[2]Quickool!K241</f>
        <v>0.35650623885918</v>
      </c>
      <c r="G238" s="79"/>
      <c r="H238" s="15"/>
      <c r="I238" s="51"/>
      <c r="J238" s="15"/>
    </row>
    <row r="239" ht="45" customHeight="1" spans="1:10">
      <c r="A239" s="47" t="str">
        <f>[2]Quickool!A242</f>
        <v>CAB187</v>
      </c>
      <c r="B239" s="78" t="str">
        <f>[2]Quickool!B242</f>
        <v>PU END CAP</v>
      </c>
      <c r="C239" s="52"/>
      <c r="D239" s="74"/>
      <c r="E239" s="52"/>
      <c r="F239" s="49">
        <f>[2]Quickool!K242</f>
        <v>0.47534165181224</v>
      </c>
      <c r="G239" s="79"/>
      <c r="H239" s="15"/>
      <c r="I239" s="51"/>
      <c r="J239" s="15"/>
    </row>
    <row r="240" ht="45" customHeight="1" spans="1:10">
      <c r="A240" s="47" t="str">
        <f>[2]Quickool!A243</f>
        <v>CAB188</v>
      </c>
      <c r="B240" s="78" t="str">
        <f>[2]Quickool!B243</f>
        <v>PU END CAP</v>
      </c>
      <c r="C240" s="52"/>
      <c r="D240" s="74"/>
      <c r="E240" s="52"/>
      <c r="F240" s="49">
        <f>[2]Quickool!K243</f>
        <v>0.47534165181224</v>
      </c>
      <c r="G240" s="79"/>
      <c r="H240" s="15"/>
      <c r="I240" s="51"/>
      <c r="J240" s="15"/>
    </row>
    <row r="241" ht="45" customHeight="1" spans="1:10">
      <c r="A241" s="47" t="str">
        <f>[2]Quickool!A244</f>
        <v>CAB189</v>
      </c>
      <c r="B241" s="78" t="str">
        <f>[2]Quickool!B244</f>
        <v>WATERPROOF TRANSPARENT PROTECTIVE COVER DISPLAY</v>
      </c>
      <c r="C241" s="52"/>
      <c r="D241" s="74"/>
      <c r="E241" s="52"/>
      <c r="F241" s="49">
        <f>[2]Quickool!K244</f>
        <v>4.07435701553349</v>
      </c>
      <c r="G241" s="79"/>
      <c r="H241" s="15"/>
      <c r="I241" s="51"/>
      <c r="J241" s="15"/>
    </row>
    <row r="242" ht="45" customHeight="1" spans="1:10">
      <c r="A242" s="47" t="str">
        <f>[2]Quickool!A245</f>
        <v>CAB190</v>
      </c>
      <c r="B242" s="78" t="str">
        <f>[2]Quickool!B245</f>
        <v>SENSOR PROBE HOLDER</v>
      </c>
      <c r="C242" s="52"/>
      <c r="D242" s="74"/>
      <c r="E242" s="52"/>
      <c r="F242" s="49">
        <f>[2]Quickool!K245</f>
        <v>0.407435701553349</v>
      </c>
      <c r="G242" s="79"/>
      <c r="H242" s="15"/>
      <c r="I242" s="51"/>
      <c r="J242" s="15"/>
    </row>
    <row r="243" ht="45" customHeight="1" spans="1:10">
      <c r="A243" s="47" t="str">
        <f>[2]Quickool!A246</f>
        <v>CAB191</v>
      </c>
      <c r="B243" s="78" t="str">
        <f>[2]Quickool!B246</f>
        <v>WIRE HOLDER</v>
      </c>
      <c r="C243" s="52"/>
      <c r="D243" s="74"/>
      <c r="E243" s="52"/>
      <c r="F243" s="49">
        <f>[2]Quickool!K246</f>
        <v>1.01858925388337</v>
      </c>
      <c r="G243" s="79"/>
      <c r="H243" s="15"/>
      <c r="I243" s="51"/>
      <c r="J243" s="15"/>
    </row>
    <row r="244" ht="45" customHeight="1" spans="1:10">
      <c r="A244" s="47" t="str">
        <f>[2]Quickool!A247</f>
        <v>CAB192</v>
      </c>
      <c r="B244" s="78" t="str">
        <f>[2]Quickool!B247</f>
        <v>4" PLASTIC VIDEO FAN GUARD</v>
      </c>
      <c r="C244" s="52"/>
      <c r="D244" s="74"/>
      <c r="E244" s="52"/>
      <c r="F244" s="49">
        <f>[2]Quickool!K247</f>
        <v>1.62974280621339</v>
      </c>
      <c r="G244" s="79"/>
      <c r="H244" s="15"/>
      <c r="I244" s="51"/>
      <c r="J244" s="15"/>
    </row>
    <row r="245" ht="45" customHeight="1" spans="1:10">
      <c r="A245" s="47" t="str">
        <f>[2]Quickool!A248</f>
        <v>CAB193</v>
      </c>
      <c r="B245" s="78" t="str">
        <f>[2]Quickool!B248</f>
        <v>6" PLASTIC VIDEO FAN GUARD</v>
      </c>
      <c r="C245" s="52"/>
      <c r="D245" s="74"/>
      <c r="E245" s="52"/>
      <c r="F245" s="49">
        <f>[2]Quickool!K248</f>
        <v>2.85204991087344</v>
      </c>
      <c r="G245" s="79"/>
      <c r="H245" s="15"/>
      <c r="I245" s="51"/>
      <c r="J245" s="15"/>
    </row>
    <row r="246" ht="45" customHeight="1" spans="1:10">
      <c r="A246" s="47" t="str">
        <f>[2]Quickool!A249</f>
        <v>CAB194</v>
      </c>
      <c r="B246" s="78" t="str">
        <f>[2]Quickool!B249</f>
        <v>BLOWER FAN GUARD 200MM</v>
      </c>
      <c r="C246" s="52"/>
      <c r="D246" s="74"/>
      <c r="E246" s="52"/>
      <c r="F246" s="49">
        <f>[2]Quickool!K249</f>
        <v>6.33788869082987</v>
      </c>
      <c r="G246" s="79"/>
      <c r="H246" s="15"/>
      <c r="I246" s="51"/>
      <c r="J246" s="15"/>
    </row>
    <row r="247" ht="45" customHeight="1" spans="1:10">
      <c r="A247" s="47" t="str">
        <f>[2]Quickool!A250</f>
        <v>CAB195</v>
      </c>
      <c r="B247" s="78" t="str">
        <f>[2]Quickool!B250</f>
        <v>CONDENSER FAN GUARD 200MM</v>
      </c>
      <c r="C247" s="52"/>
      <c r="D247" s="74"/>
      <c r="E247" s="52"/>
      <c r="F247" s="49">
        <f>[2]Quickool!K250</f>
        <v>7.1301247771836</v>
      </c>
      <c r="G247" s="79"/>
      <c r="H247" s="15"/>
      <c r="I247" s="51"/>
      <c r="J247" s="15"/>
    </row>
    <row r="248" spans="1:10">
      <c r="A248" s="47" t="str">
        <f>[2]Quickool!A251</f>
        <v>CAB196</v>
      </c>
      <c r="B248" s="78" t="str">
        <f>[2]Quickool!B251</f>
        <v>Upper door hinges</v>
      </c>
      <c r="C248" s="52"/>
      <c r="D248" s="74"/>
      <c r="E248" s="52"/>
      <c r="F248" s="49">
        <f>[2]Quickool!K251</f>
        <v>3.16894434541493</v>
      </c>
      <c r="G248" s="80"/>
      <c r="H248" s="15"/>
      <c r="I248" s="51"/>
      <c r="J248" s="15"/>
    </row>
    <row r="249" spans="1:10">
      <c r="A249" s="47" t="str">
        <f>[2]Quickool!A252</f>
        <v>CAB197</v>
      </c>
      <c r="B249" s="78" t="str">
        <f>[2]Quickool!B252</f>
        <v>Middle door hinges</v>
      </c>
      <c r="C249" s="52"/>
      <c r="D249" s="74"/>
      <c r="E249" s="52"/>
      <c r="F249" s="49">
        <f>[2]Quickool!K252</f>
        <v>3.16894434541493</v>
      </c>
      <c r="G249" s="80"/>
      <c r="H249" s="15"/>
      <c r="I249" s="51"/>
      <c r="J249" s="15"/>
    </row>
    <row r="250" spans="1:10">
      <c r="A250" s="47" t="str">
        <f>[2]Quickool!A253</f>
        <v>CAB198</v>
      </c>
      <c r="B250" s="78" t="str">
        <f>[2]Quickool!B253</f>
        <v>Bottom door hinges</v>
      </c>
      <c r="C250" s="52"/>
      <c r="D250" s="74"/>
      <c r="E250" s="52"/>
      <c r="F250" s="49">
        <f>[2]Quickool!K253</f>
        <v>3.16894434541493</v>
      </c>
      <c r="G250" s="80"/>
      <c r="H250" s="15"/>
      <c r="I250" s="51"/>
      <c r="J250" s="15"/>
    </row>
    <row r="251" spans="1:10">
      <c r="A251" s="47" t="str">
        <f>[2]Quickool!A254</f>
        <v>CAB199</v>
      </c>
      <c r="B251" s="78" t="str">
        <f>[2]Quickool!B254</f>
        <v>3KG DEHUMIDIFIER </v>
      </c>
      <c r="C251" s="52"/>
      <c r="D251" s="74"/>
      <c r="E251" s="52"/>
      <c r="F251" s="49">
        <f>[2]Quickool!K254</f>
        <v>1066.2177328844</v>
      </c>
      <c r="G251" s="81"/>
      <c r="H251" s="15"/>
      <c r="I251" s="15"/>
      <c r="J251" s="15"/>
    </row>
    <row r="252" ht="46" customHeight="1" spans="1:10">
      <c r="A252" s="47" t="str">
        <f>[2]Quickool!A255</f>
        <v>CAB200</v>
      </c>
      <c r="B252" s="78" t="str">
        <f>[2]Quickool!B255</f>
        <v>HIGH 330 SIDEBOARD (BLACK/GREY)</v>
      </c>
      <c r="C252" s="52"/>
      <c r="D252" s="74"/>
      <c r="E252" s="52"/>
      <c r="F252" s="49">
        <f>[2]Quickool!K255</f>
        <v>8.02139037433155</v>
      </c>
      <c r="G252" s="82"/>
      <c r="H252" s="15"/>
      <c r="I252" s="15"/>
      <c r="J252" s="15"/>
    </row>
    <row r="253" ht="45" customHeight="1" spans="1:10">
      <c r="A253" s="47" t="str">
        <f>[2]Quickool!A256</f>
        <v>CAB201</v>
      </c>
      <c r="B253" s="78" t="str">
        <f>[2]Quickool!B256</f>
        <v>200mm FAN GUARD</v>
      </c>
      <c r="C253" s="52"/>
      <c r="D253" s="74"/>
      <c r="E253" s="52"/>
      <c r="F253" s="49">
        <f>[2]Quickool!K256</f>
        <v>7.28857199445435</v>
      </c>
      <c r="G253" s="82"/>
      <c r="H253" s="15"/>
      <c r="I253" s="15"/>
      <c r="J253" s="15"/>
    </row>
    <row r="254" ht="58" customHeight="1" spans="1:10">
      <c r="A254" s="47" t="str">
        <f>[2]Quickool!A257</f>
        <v>CAB202</v>
      </c>
      <c r="B254" s="78" t="str">
        <f>[2]Quickool!B257</f>
        <v>230mm FAN GUARD</v>
      </c>
      <c r="C254" s="52"/>
      <c r="D254" s="74"/>
      <c r="E254" s="52"/>
      <c r="F254" s="49">
        <f>[2]Quickool!K257</f>
        <v>9.5068330362448</v>
      </c>
      <c r="G254" s="82"/>
      <c r="H254" s="15"/>
      <c r="I254" s="15"/>
      <c r="J254" s="15"/>
    </row>
    <row r="255" ht="43" customHeight="1" spans="1:10">
      <c r="A255" s="47" t="str">
        <f>[2]Quickool!A258</f>
        <v>CAB203</v>
      </c>
      <c r="B255" s="78" t="str">
        <f>[2]Quickool!B258</f>
        <v>EXTRA LONG ELBOW DRAIN PIPE FITTING 加长弯头出水嘴</v>
      </c>
      <c r="C255" s="52"/>
      <c r="D255" s="74"/>
      <c r="E255" s="52"/>
      <c r="F255" s="49">
        <f>[2]Quickool!K258</f>
        <v>2.85204991087344</v>
      </c>
      <c r="G255" s="82"/>
      <c r="H255" s="15"/>
      <c r="I255" s="15"/>
      <c r="J255" s="15"/>
    </row>
    <row r="256" ht="55" customHeight="1" spans="1:10">
      <c r="A256" s="47" t="str">
        <f>[2]Quickool!A259</f>
        <v>CAB204</v>
      </c>
      <c r="B256" s="78" t="str">
        <f>[2]Quickool!B259</f>
        <v>POST GUARD 大直座</v>
      </c>
      <c r="C256" s="52"/>
      <c r="D256" s="74"/>
      <c r="E256" s="52"/>
      <c r="F256" s="49">
        <f>[2]Quickool!K259</f>
        <v>1.42602495543672</v>
      </c>
      <c r="G256" s="82"/>
      <c r="H256" s="15"/>
      <c r="I256" s="15"/>
      <c r="J256" s="15"/>
    </row>
    <row r="257" ht="48" customHeight="1" spans="1:10">
      <c r="A257" s="47" t="str">
        <f>[2]Quickool!A260</f>
        <v>CAB205</v>
      </c>
      <c r="B257" s="78" t="str">
        <f>[2]Quickool!B260</f>
        <v>UPPER LEFT DOOR HINGES</v>
      </c>
      <c r="C257" s="52"/>
      <c r="D257" s="74"/>
      <c r="E257" s="52"/>
      <c r="F257" s="49">
        <f>[2]Quickool!K260</f>
        <v>7.92236086353733</v>
      </c>
      <c r="G257" s="82"/>
      <c r="H257" s="15"/>
      <c r="I257" s="15"/>
      <c r="J257" s="15"/>
    </row>
    <row r="258" ht="34" customHeight="1" spans="1:10">
      <c r="A258" s="47" t="str">
        <f>[2]Quickool!A261</f>
        <v>CAB206</v>
      </c>
      <c r="B258" s="78" t="str">
        <f>[2]Quickool!B261</f>
        <v>UPPER RIGHT DOOR HINGES</v>
      </c>
      <c r="C258" s="52"/>
      <c r="D258" s="74"/>
      <c r="E258" s="52"/>
      <c r="F258" s="49">
        <f>[2]Quickool!K261</f>
        <v>7.92236086353733</v>
      </c>
      <c r="G258" s="81"/>
      <c r="H258" s="15"/>
      <c r="I258" s="15"/>
      <c r="J258" s="15"/>
    </row>
    <row r="259" ht="32" customHeight="1" spans="1:10">
      <c r="A259" s="47" t="str">
        <f>[2]Quickool!A262</f>
        <v>CAB207</v>
      </c>
      <c r="B259" s="78" t="str">
        <f>[2]Quickool!B262</f>
        <v>MIDDLE LEFT DOOR HINGES</v>
      </c>
      <c r="C259" s="52"/>
      <c r="D259" s="74"/>
      <c r="E259" s="52"/>
      <c r="F259" s="49">
        <f>[2]Quickool!K262</f>
        <v>7.92236086353733</v>
      </c>
      <c r="G259" s="81"/>
      <c r="H259" s="15"/>
      <c r="I259" s="15"/>
      <c r="J259" s="15"/>
    </row>
    <row r="260" ht="39" customHeight="1" spans="1:10">
      <c r="A260" s="47" t="str">
        <f>[2]Quickool!A263</f>
        <v>CAB208</v>
      </c>
      <c r="B260" s="78" t="str">
        <f>[2]Quickool!B263</f>
        <v>MIDDLE RIGHT DOOR HINGES</v>
      </c>
      <c r="C260" s="52"/>
      <c r="D260" s="74"/>
      <c r="E260" s="52"/>
      <c r="F260" s="49">
        <f>[2]Quickool!K263</f>
        <v>7.92236086353733</v>
      </c>
      <c r="G260" s="81"/>
      <c r="H260" s="15"/>
      <c r="I260" s="15"/>
      <c r="J260" s="15"/>
    </row>
    <row r="261" ht="36" customHeight="1" spans="1:10">
      <c r="A261" s="47" t="str">
        <f>[2]Quickool!A264</f>
        <v>CAB209</v>
      </c>
      <c r="B261" s="78" t="str">
        <f>[2]Quickool!B264</f>
        <v>LOWER LEFT DOOR HINGES</v>
      </c>
      <c r="C261" s="52"/>
      <c r="D261" s="74"/>
      <c r="E261" s="52"/>
      <c r="F261" s="49">
        <f>[2]Quickool!K264</f>
        <v>7.92236086353733</v>
      </c>
      <c r="G261" s="81"/>
      <c r="H261" s="15"/>
      <c r="I261" s="15"/>
      <c r="J261" s="15"/>
    </row>
    <row r="262" ht="39" customHeight="1" spans="1:10">
      <c r="A262" s="47" t="str">
        <f>[2]Quickool!A265</f>
        <v>CAB210</v>
      </c>
      <c r="B262" s="78" t="str">
        <f>[2]Quickool!B265</f>
        <v>LOWER RIGHT DOOR HINGES</v>
      </c>
      <c r="C262" s="52"/>
      <c r="D262" s="74"/>
      <c r="E262" s="52"/>
      <c r="F262" s="49">
        <f>[2]Quickool!K265</f>
        <v>7.92236086353733</v>
      </c>
      <c r="G262" s="81"/>
      <c r="H262" s="15"/>
      <c r="I262" s="15"/>
      <c r="J262" s="15"/>
    </row>
    <row r="263" ht="44" customHeight="1" spans="1:10">
      <c r="A263" s="47" t="str">
        <f>[2]Quickool!A266</f>
        <v>CAB211</v>
      </c>
      <c r="B263" s="78" t="str">
        <f>[2]Quickool!B266</f>
        <v>Drain pan heater (230v,125w)</v>
      </c>
      <c r="C263" s="52"/>
      <c r="D263" s="74"/>
      <c r="E263" s="52"/>
      <c r="F263" s="49">
        <f>[2]Quickool!K266</f>
        <v>81.4871403106697</v>
      </c>
      <c r="G263" s="81"/>
      <c r="H263" s="15"/>
      <c r="I263" s="15"/>
      <c r="J263" s="15"/>
    </row>
    <row r="264" ht="49" customHeight="1" spans="1:10">
      <c r="A264" s="47" t="str">
        <f>[2]Quickool!A267</f>
        <v>CAB212</v>
      </c>
      <c r="B264" s="78" t="str">
        <f>[2]Quickool!B267</f>
        <v>BULLET FIT (100mm)</v>
      </c>
      <c r="C264" s="52"/>
      <c r="D264" s="74"/>
      <c r="E264" s="52"/>
      <c r="F264" s="49">
        <f>[2]Quickool!K267</f>
        <v>11.6103564379426</v>
      </c>
      <c r="G264" s="82"/>
      <c r="H264" s="15"/>
      <c r="I264" s="15"/>
      <c r="J264" s="15"/>
    </row>
  </sheetData>
  <mergeCells count="31">
    <mergeCell ref="D10:D18"/>
    <mergeCell ref="D19:D21"/>
    <mergeCell ref="D22:D24"/>
    <mergeCell ref="D25:D27"/>
    <mergeCell ref="D28:D31"/>
    <mergeCell ref="D32:D35"/>
    <mergeCell ref="D36:D38"/>
    <mergeCell ref="D39:D41"/>
    <mergeCell ref="G68:G69"/>
    <mergeCell ref="G77:G80"/>
    <mergeCell ref="G81:G84"/>
    <mergeCell ref="G85:G112"/>
    <mergeCell ref="G113:G118"/>
    <mergeCell ref="G119:G124"/>
    <mergeCell ref="G138:G140"/>
    <mergeCell ref="G160:G162"/>
    <mergeCell ref="G166:G167"/>
    <mergeCell ref="G168:G173"/>
    <mergeCell ref="G175:G190"/>
    <mergeCell ref="G191:G194"/>
    <mergeCell ref="G195:G198"/>
    <mergeCell ref="G199:G202"/>
    <mergeCell ref="G203:G205"/>
    <mergeCell ref="G206:G215"/>
    <mergeCell ref="G216:G235"/>
    <mergeCell ref="G248:G250"/>
    <mergeCell ref="J10:J14"/>
    <mergeCell ref="J15:J18"/>
    <mergeCell ref="J19:J27"/>
    <mergeCell ref="J28:J35"/>
    <mergeCell ref="J36:J41"/>
  </mergeCells>
  <pageMargins left="0.7" right="0.7" top="0.75" bottom="0.75" header="0.3" footer="0.3"/>
  <pageSetup paperSize="9" orientation="portrait"/>
  <headerFooter/>
  <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9"/>
  <sheetViews>
    <sheetView zoomScale="130" zoomScaleNormal="130" workbookViewId="0">
      <selection activeCell="J13" sqref="J13"/>
    </sheetView>
  </sheetViews>
  <sheetFormatPr defaultColWidth="9" defaultRowHeight="11.25" outlineLevelCol="5"/>
  <cols>
    <col min="1" max="1" width="9" style="1"/>
    <col min="2" max="2" width="17.0285714285714" style="1" customWidth="1"/>
    <col min="3" max="3" width="18.2857142857143" style="1" customWidth="1"/>
    <col min="4" max="4" width="11.7333333333333" style="1" customWidth="1"/>
    <col min="5" max="5" width="31.7142857142857" style="1" customWidth="1"/>
    <col min="6" max="6" width="9.57142857142857" style="1" customWidth="1"/>
    <col min="7" max="16373" width="9" style="1"/>
    <col min="16374" max="16384" width="9" style="2"/>
  </cols>
  <sheetData>
    <row r="1" s="1" customFormat="1" spans="1:6">
      <c r="A1" s="3" t="s">
        <v>1356</v>
      </c>
    </row>
    <row r="2" s="1" customFormat="1" ht="15" spans="1:6">
      <c r="A2"/>
      <c r="B2"/>
      <c r="C2"/>
      <c r="D2"/>
    </row>
    <row r="3" s="1" customFormat="1" ht="15" spans="1:6">
      <c r="A3"/>
      <c r="B3"/>
      <c r="C3"/>
      <c r="D3"/>
    </row>
    <row r="4" ht="15" spans="1:6">
      <c r="A4"/>
      <c r="B4"/>
      <c r="C4"/>
      <c r="D4"/>
    </row>
    <row r="5" s="1" customFormat="1" ht="27" customHeight="1" spans="1:6">
      <c r="A5" s="4" t="s">
        <v>1357</v>
      </c>
      <c r="B5" s="5" t="s">
        <v>1358</v>
      </c>
      <c r="C5" s="5" t="s">
        <v>1303</v>
      </c>
      <c r="D5" s="5" t="s">
        <v>1359</v>
      </c>
      <c r="E5" s="6" t="s">
        <v>99</v>
      </c>
    </row>
    <row r="6" s="1" customFormat="1" ht="68" customHeight="1" spans="1:6">
      <c r="A6" s="4" t="s">
        <v>1360</v>
      </c>
      <c r="B6" s="7" t="s">
        <v>1361</v>
      </c>
      <c r="C6" s="5" t="s">
        <v>1362</v>
      </c>
      <c r="D6" s="5">
        <v>45.1</v>
      </c>
      <c r="E6" s="5" t="str">
        <f>_xlfn.DISPIMG("ID_4F4D5FD4221844B3BAC4C5FCB86F69E3",1)</f>
        <v>=DISPIMG("ID_4F4D5FD4221844B3BAC4C5FCB86F69E3",1)</v>
      </c>
    </row>
    <row r="7" s="1" customFormat="1" ht="68" customHeight="1" spans="1:6">
      <c r="A7" s="4" t="s">
        <v>1363</v>
      </c>
      <c r="B7" s="5" t="s">
        <v>1364</v>
      </c>
      <c r="C7" s="5" t="s">
        <v>1365</v>
      </c>
      <c r="D7" s="5"/>
      <c r="E7" s="5"/>
    </row>
    <row r="8" s="1" customFormat="1" ht="31" customHeight="1" spans="1:6">
      <c r="A8" s="4" t="s">
        <v>1366</v>
      </c>
      <c r="B8" s="8" t="s">
        <v>1367</v>
      </c>
      <c r="C8" s="9" t="s">
        <v>1368</v>
      </c>
      <c r="D8" s="5">
        <v>0.9</v>
      </c>
      <c r="E8" s="5" t="str">
        <f>_xlfn.DISPIMG("ID_26C9986488344784A3A12DBC0C0B5F4D",1)</f>
        <v>=DISPIMG("ID_26C9986488344784A3A12DBC0C0B5F4D",1)</v>
      </c>
    </row>
    <row r="9" s="1" customFormat="1" ht="33" customHeight="1" spans="1:6">
      <c r="A9" s="4" t="s">
        <v>1369</v>
      </c>
      <c r="B9" s="8" t="s">
        <v>1370</v>
      </c>
      <c r="C9" s="9" t="s">
        <v>1371</v>
      </c>
      <c r="D9" s="5">
        <v>1.13</v>
      </c>
      <c r="E9" s="5"/>
    </row>
    <row r="10" s="1" customFormat="1" ht="33" customHeight="1" spans="1:6">
      <c r="A10" s="4" t="s">
        <v>1372</v>
      </c>
      <c r="B10" s="7" t="s">
        <v>1373</v>
      </c>
      <c r="C10" s="9" t="s">
        <v>1374</v>
      </c>
      <c r="D10" s="10">
        <v>6</v>
      </c>
      <c r="E10" s="5"/>
    </row>
    <row r="11" s="1" customFormat="1" ht="34" customHeight="1" spans="1:6">
      <c r="A11" s="4" t="s">
        <v>1375</v>
      </c>
      <c r="B11" s="7" t="s">
        <v>1376</v>
      </c>
      <c r="C11" s="5" t="s">
        <v>1377</v>
      </c>
      <c r="D11" s="5">
        <v>13.7</v>
      </c>
      <c r="E11" s="5" t="str">
        <f>_xlfn.DISPIMG("ID_5B50BE1DB98C4567993D6A5F26792F33",1)</f>
        <v>=DISPIMG("ID_5B50BE1DB98C4567993D6A5F26792F33",1)</v>
      </c>
    </row>
    <row r="12" s="1" customFormat="1" ht="35" customHeight="1" spans="1:6">
      <c r="A12" s="4" t="s">
        <v>1378</v>
      </c>
      <c r="B12" s="7" t="s">
        <v>1376</v>
      </c>
      <c r="C12" s="5" t="s">
        <v>1379</v>
      </c>
      <c r="D12" s="5">
        <v>12.6</v>
      </c>
      <c r="E12" s="5"/>
    </row>
    <row r="13" s="1" customFormat="1" ht="73" customHeight="1" spans="1:6">
      <c r="A13" s="4" t="s">
        <v>1380</v>
      </c>
      <c r="B13" s="7" t="s">
        <v>1381</v>
      </c>
      <c r="C13" s="5" t="s">
        <v>1382</v>
      </c>
      <c r="D13" s="5">
        <v>1.1</v>
      </c>
      <c r="E13" s="5" t="str">
        <f>_xlfn.DISPIMG("ID_0E87DF8BB7EC46E5880226BA3CE7A3E0",1)</f>
        <v>=DISPIMG("ID_0E87DF8BB7EC46E5880226BA3CE7A3E0",1)</v>
      </c>
      <c r="F13" s="11" t="s">
        <v>1383</v>
      </c>
    </row>
    <row r="14" s="1" customFormat="1" ht="83" customHeight="1" spans="1:6">
      <c r="A14" s="4" t="s">
        <v>1384</v>
      </c>
      <c r="B14" s="7" t="s">
        <v>1385</v>
      </c>
      <c r="C14" s="5" t="s">
        <v>1386</v>
      </c>
      <c r="D14" s="5">
        <v>3.5</v>
      </c>
      <c r="E14" s="5"/>
    </row>
    <row r="15" s="1" customFormat="1" ht="72" customHeight="1" spans="1:6">
      <c r="A15" s="4" t="s">
        <v>1387</v>
      </c>
      <c r="B15" s="7" t="s">
        <v>1388</v>
      </c>
      <c r="C15" s="5" t="s">
        <v>1389</v>
      </c>
      <c r="D15" s="5">
        <v>2.3</v>
      </c>
      <c r="E15" s="5" t="str">
        <f>_xlfn.DISPIMG("ID_6FC152D1CE6B42CB8D590A2DA910557B",1)</f>
        <v>=DISPIMG("ID_6FC152D1CE6B42CB8D590A2DA910557B",1)</v>
      </c>
      <c r="F15" s="1" t="s">
        <v>1390</v>
      </c>
    </row>
    <row r="16" s="1" customFormat="1" ht="28" customHeight="1" spans="1:6">
      <c r="A16" s="4" t="s">
        <v>1391</v>
      </c>
      <c r="B16" s="7" t="s">
        <v>1392</v>
      </c>
      <c r="C16" s="5" t="s">
        <v>1393</v>
      </c>
      <c r="D16" s="5">
        <v>18.3</v>
      </c>
      <c r="E16" s="5" t="str">
        <f>_xlfn.DISPIMG("ID_65FA1E08635043859F11F6AEACBF64C9",1)</f>
        <v>=DISPIMG("ID_65FA1E08635043859F11F6AEACBF64C9",1)</v>
      </c>
    </row>
    <row r="17" s="1" customFormat="1" ht="28" customHeight="1" spans="1:5">
      <c r="A17" s="4" t="s">
        <v>1394</v>
      </c>
      <c r="B17" s="7" t="s">
        <v>1392</v>
      </c>
      <c r="C17" s="5" t="s">
        <v>1395</v>
      </c>
      <c r="D17" s="5">
        <v>10.8</v>
      </c>
      <c r="E17" s="5"/>
    </row>
    <row r="18" s="1" customFormat="1" spans="1:5">
      <c r="A18" s="4"/>
      <c r="B18" s="4" t="s">
        <v>1396</v>
      </c>
      <c r="C18" s="4"/>
      <c r="D18" s="4"/>
      <c r="E18" s="4"/>
    </row>
    <row r="19" s="1" customFormat="1" spans="1:5">
      <c r="A19" s="4"/>
      <c r="B19" s="4" t="s">
        <v>1397</v>
      </c>
      <c r="C19" s="4"/>
      <c r="D19" s="4"/>
      <c r="E19" s="4"/>
    </row>
  </sheetData>
  <mergeCells count="3">
    <mergeCell ref="E8:E10"/>
    <mergeCell ref="E11:E12"/>
    <mergeCell ref="E16:E17"/>
  </mergeCells>
  <pageMargins left="0.75" right="0.75" top="1" bottom="1" header="0.5" footer="0.5"/>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23</vt:i4>
      </vt:variant>
    </vt:vector>
  </HeadingPairs>
  <TitlesOfParts>
    <vt:vector size="23" baseType="lpstr">
      <vt:lpstr>CU </vt:lpstr>
      <vt:lpstr>ZIEHL</vt:lpstr>
      <vt:lpstr>Weiguang</vt:lpstr>
      <vt:lpstr>QC</vt:lpstr>
      <vt:lpstr>Switch board</vt:lpstr>
      <vt:lpstr>ALUMINIUM PLATE</vt:lpstr>
      <vt:lpstr>ALL NEW COMP</vt:lpstr>
      <vt:lpstr>ZX</vt:lpstr>
      <vt:lpstr>Small comp</vt:lpstr>
      <vt:lpstr>WELZER</vt:lpstr>
      <vt:lpstr>FLAKE ICE</vt:lpstr>
      <vt:lpstr>BITZER</vt:lpstr>
      <vt:lpstr>Heat plate</vt:lpstr>
      <vt:lpstr>RECOND COMP</vt:lpstr>
      <vt:lpstr>REFCOMP</vt:lpstr>
      <vt:lpstr>danfoss,sagi</vt:lpstr>
      <vt:lpstr>VALVE</vt:lpstr>
      <vt:lpstr>Oil separator</vt:lpstr>
      <vt:lpstr>HUB</vt:lpstr>
      <vt:lpstr>fitting</vt:lpstr>
      <vt:lpstr>Wefoam</vt:lpstr>
      <vt:lpstr>QUICKOOL</vt:lpstr>
      <vt:lpstr>RACK</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Weller16 PC</cp:lastModifiedBy>
  <dcterms:created xsi:type="dcterms:W3CDTF">2010-06-23T10:05:00Z</dcterms:created>
  <cp:lastPrinted>2023-03-27T06:51:00Z</cp:lastPrinted>
  <dcterms:modified xsi:type="dcterms:W3CDTF">2026-08-11T10:05:56Z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592F36BD104B4FEA95C8D79937D9830A_12</vt:lpwstr>
  </property>
  <property fmtid="{D5CDD505-2E9C-101B-9397-08002B2CF9AE}" pid="3" name="KSOProductBuildVer">
    <vt:lpwstr>1033-12.1.0.28032</vt:lpwstr>
  </property>
  <property fmtid="{D5CDD505-2E9C-101B-9397-08002B2CF9AE}" pid="4" name="CalculationRule">
    <vt:i4>0</vt:i4>
  </property>
</Properties>
</file>